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818D7801-5E84-484F-ADD1-FDBA9119C198}" xr6:coauthVersionLast="36" xr6:coauthVersionMax="36" xr10:uidLastSave="{00000000-0000-0000-0000-000000000000}"/>
  <bookViews>
    <workbookView xWindow="0" yWindow="0" windowWidth="19200" windowHeight="10665" xr2:uid="{3E0A0005-3C30-4D32-82B5-F919F27D0CD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5" i="1" s="1"/>
  <c r="G11" i="1"/>
  <c r="H6" i="1" s="1"/>
  <c r="E2" i="1"/>
  <c r="J7" i="1" l="1"/>
  <c r="K7" i="1" s="1"/>
  <c r="H4" i="1"/>
  <c r="H5" i="1"/>
  <c r="H7" i="1"/>
  <c r="H9" i="1"/>
  <c r="H10" i="1"/>
  <c r="H8" i="1"/>
  <c r="K5" i="1"/>
  <c r="J6" i="1"/>
  <c r="K6" i="1" s="1"/>
  <c r="J10" i="1"/>
  <c r="J9" i="1"/>
  <c r="J4" i="1"/>
  <c r="J8" i="1"/>
  <c r="K8" i="1" l="1"/>
  <c r="L5" i="1"/>
  <c r="K4" i="1"/>
  <c r="K10" i="1"/>
  <c r="L10" i="1" s="1"/>
  <c r="H11" i="1"/>
  <c r="K9" i="1"/>
  <c r="L7" i="1"/>
  <c r="L4" i="1"/>
  <c r="L6" i="1"/>
  <c r="J11" i="1"/>
  <c r="L9" i="1" l="1"/>
  <c r="L8" i="1"/>
  <c r="K11" i="1"/>
  <c r="L11" i="1" l="1"/>
</calcChain>
</file>

<file path=xl/sharedStrings.xml><?xml version="1.0" encoding="utf-8"?>
<sst xmlns="http://schemas.openxmlformats.org/spreadsheetml/2006/main" count="26" uniqueCount="19">
  <si>
    <t>County</t>
  </si>
  <si>
    <t>City</t>
  </si>
  <si>
    <t>Population</t>
  </si>
  <si>
    <t>Avg PT Levy</t>
  </si>
  <si>
    <t>Amount</t>
  </si>
  <si>
    <t>pop</t>
  </si>
  <si>
    <t>pop %</t>
  </si>
  <si>
    <t>levy</t>
  </si>
  <si>
    <t>levy %</t>
  </si>
  <si>
    <t>Total %</t>
  </si>
  <si>
    <t>pymt calc</t>
  </si>
  <si>
    <t>Adair</t>
  </si>
  <si>
    <t>Adair County - Unincorporated</t>
  </si>
  <si>
    <t>Bridgewater</t>
  </si>
  <si>
    <t>Fontanelle</t>
  </si>
  <si>
    <t>Greenfield</t>
  </si>
  <si>
    <t>Orient</t>
  </si>
  <si>
    <t>Stuart</t>
  </si>
  <si>
    <t>County Total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</si>
</sst>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0.0000%"/>
    <numFmt numFmtId="167" formatCode="&quot;$&quot;#,##0.00"/>
    <numFmt numFmtId="168" formatCode="0.000000%"/>
  </numFmts>
  <fonts count="4" x14ac:knownFonts="1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12"/>
      <color rgb="FF228B22"/>
      <name val="Webdings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4" fontId="0" fillId="0" borderId="0" xfId="0" applyNumberFormat="1"/>
    <xf numFmtId="167" fontId="0" fillId="0" borderId="0" xfId="0" applyNumberFormat="1"/>
    <xf numFmtId="0" fontId="1" fillId="2" borderId="2" xfId="0" applyFont="1" applyFill="1" applyBorder="1" applyAlignment="1">
      <alignment horizontal="center" wrapText="1"/>
    </xf>
    <xf numFmtId="3" fontId="1" fillId="2" borderId="0" xfId="0" applyNumberFormat="1" applyFont="1" applyFill="1" applyBorder="1" applyAlignment="1">
      <alignment horizontal="center" wrapText="1"/>
    </xf>
    <xf numFmtId="165" fontId="1" fillId="2" borderId="0" xfId="0" applyNumberFormat="1" applyFont="1" applyFill="1" applyBorder="1" applyAlignment="1">
      <alignment horizontal="center" wrapText="1"/>
    </xf>
    <xf numFmtId="4" fontId="1" fillId="2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168" fontId="0" fillId="0" borderId="0" xfId="0" applyNumberFormat="1"/>
    <xf numFmtId="0" fontId="2" fillId="0" borderId="0" xfId="0" applyFont="1" applyFill="1" applyAlignment="1">
      <alignment horizontal="right" wrapText="1"/>
    </xf>
    <xf numFmtId="0" fontId="2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PT\DISTRIBUTIONS\Local%20Option%20Sales%20Tax%20LOST\FY22LOST\IMPACT\Testing\IMPACT%20test%20Oct%2021%20after%20error%20message%20chan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ies"/>
      <sheetName val="Cities"/>
      <sheetName val="IRIS"/>
      <sheetName val="FAST"/>
      <sheetName val="Sheet1"/>
    </sheetNames>
    <sheetDataSet>
      <sheetData sheetId="0">
        <row r="5">
          <cell r="C5">
            <v>144311.33333333334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F734-08C1-4D56-AF07-A381303862E4}">
  <dimension ref="A1:L11"/>
  <sheetViews>
    <sheetView tabSelected="1" workbookViewId="0">
      <selection activeCell="D2" sqref="D2"/>
    </sheetView>
  </sheetViews>
  <sheetFormatPr defaultRowHeight="15" x14ac:dyDescent="0.25"/>
  <cols>
    <col min="1" max="5" width="15.7109375" customWidth="1"/>
    <col min="8" max="8" width="11.140625" style="2" bestFit="1" customWidth="1"/>
    <col min="9" max="9" width="10.85546875" style="3" customWidth="1"/>
    <col min="10" max="11" width="12.140625" style="4" customWidth="1"/>
    <col min="12" max="12" width="10.28515625" style="5" bestFit="1" customWidth="1"/>
  </cols>
  <sheetData>
    <row r="1" spans="1:12" x14ac:dyDescent="0.25">
      <c r="A1" s="17"/>
      <c r="B1" s="17"/>
    </row>
    <row r="2" spans="1:12" ht="15.75" x14ac:dyDescent="0.25">
      <c r="A2" s="15"/>
      <c r="B2" s="16"/>
      <c r="D2" s="18" t="s">
        <v>18</v>
      </c>
      <c r="E2" s="6">
        <f>[1]Counties!C5</f>
        <v>144311.33333333334</v>
      </c>
    </row>
    <row r="3" spans="1:12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G3" s="7" t="s">
        <v>5</v>
      </c>
      <c r="H3" s="7" t="s">
        <v>6</v>
      </c>
      <c r="I3" s="8" t="s">
        <v>7</v>
      </c>
      <c r="J3" s="9" t="s">
        <v>8</v>
      </c>
      <c r="K3" s="9" t="s">
        <v>9</v>
      </c>
      <c r="L3" s="10" t="s">
        <v>10</v>
      </c>
    </row>
    <row r="4" spans="1:12" x14ac:dyDescent="0.25">
      <c r="A4" s="11" t="s">
        <v>11</v>
      </c>
      <c r="B4" s="11" t="s">
        <v>11</v>
      </c>
      <c r="C4" s="12">
        <v>773</v>
      </c>
      <c r="D4" s="12">
        <v>472292</v>
      </c>
      <c r="E4" s="12">
        <v>13455.59</v>
      </c>
      <c r="G4" s="12">
        <v>773</v>
      </c>
      <c r="H4" s="2">
        <f>G4/G11</f>
        <v>0.10338371004413535</v>
      </c>
      <c r="I4" s="3">
        <v>472292</v>
      </c>
      <c r="J4" s="4">
        <f>I4/I11</f>
        <v>6.2808821364457312E-2</v>
      </c>
      <c r="K4" s="13">
        <f>(H4*0.75)+(J4*0.25)</f>
        <v>9.3239987874215835E-2</v>
      </c>
      <c r="L4" s="5">
        <f>E2*K4</f>
        <v>13455.586970111921</v>
      </c>
    </row>
    <row r="5" spans="1:12" ht="23.25" x14ac:dyDescent="0.25">
      <c r="A5" s="11" t="s">
        <v>11</v>
      </c>
      <c r="B5" s="11" t="s">
        <v>12</v>
      </c>
      <c r="C5" s="12">
        <v>2727</v>
      </c>
      <c r="D5" s="12">
        <v>5793827</v>
      </c>
      <c r="E5" s="12">
        <v>67272.91</v>
      </c>
      <c r="G5" s="12">
        <v>2727</v>
      </c>
      <c r="H5" s="2">
        <f>G5/G11</f>
        <v>0.36471846997458873</v>
      </c>
      <c r="I5" s="3">
        <v>5793827</v>
      </c>
      <c r="J5" s="4">
        <f>I5/I11</f>
        <v>0.77050520665090594</v>
      </c>
      <c r="K5" s="13">
        <f t="shared" ref="K5:K10" si="0">(H5*0.75)+(J5*0.25)</f>
        <v>0.46616515414366805</v>
      </c>
      <c r="L5" s="5">
        <f>E2*K5</f>
        <v>67272.914948011603</v>
      </c>
    </row>
    <row r="6" spans="1:12" x14ac:dyDescent="0.25">
      <c r="A6" s="11" t="s">
        <v>11</v>
      </c>
      <c r="B6" s="11" t="s">
        <v>13</v>
      </c>
      <c r="C6" s="12">
        <v>148</v>
      </c>
      <c r="D6" s="12">
        <v>41695</v>
      </c>
      <c r="E6" s="12">
        <v>2342.4299999999998</v>
      </c>
      <c r="G6" s="12">
        <v>148</v>
      </c>
      <c r="H6" s="2">
        <f>G6/G11</f>
        <v>1.979403504079176E-2</v>
      </c>
      <c r="I6" s="3">
        <v>41695</v>
      </c>
      <c r="J6" s="4">
        <f>I6/I11</f>
        <v>5.5449040144466728E-3</v>
      </c>
      <c r="K6" s="13">
        <f t="shared" si="0"/>
        <v>1.6231752284205488E-2</v>
      </c>
      <c r="L6" s="5">
        <f>E2*K6</f>
        <v>2342.425814470073</v>
      </c>
    </row>
    <row r="7" spans="1:12" x14ac:dyDescent="0.25">
      <c r="A7" s="11" t="s">
        <v>11</v>
      </c>
      <c r="B7" s="11" t="s">
        <v>14</v>
      </c>
      <c r="C7" s="12">
        <v>676</v>
      </c>
      <c r="D7" s="12">
        <v>244386</v>
      </c>
      <c r="E7" s="12">
        <v>10957.99</v>
      </c>
      <c r="G7" s="12">
        <v>676</v>
      </c>
      <c r="H7" s="2">
        <f>G7/G11</f>
        <v>9.0410592483616423E-2</v>
      </c>
      <c r="I7" s="3">
        <v>244386</v>
      </c>
      <c r="J7" s="4">
        <f>I7/I11</f>
        <v>3.250022574588235E-2</v>
      </c>
      <c r="K7" s="13">
        <f t="shared" si="0"/>
        <v>7.5933000799182901E-2</v>
      </c>
      <c r="L7" s="5">
        <f>E2*K7</f>
        <v>10957.99258933115</v>
      </c>
    </row>
    <row r="8" spans="1:12" x14ac:dyDescent="0.25">
      <c r="A8" s="11" t="s">
        <v>11</v>
      </c>
      <c r="B8" s="11" t="s">
        <v>15</v>
      </c>
      <c r="C8" s="12">
        <v>2062</v>
      </c>
      <c r="D8" s="12">
        <v>886010</v>
      </c>
      <c r="E8" s="12">
        <v>34099.51</v>
      </c>
      <c r="G8" s="12">
        <v>2062</v>
      </c>
      <c r="H8" s="2">
        <f>G8/G11</f>
        <v>0.27577905577103118</v>
      </c>
      <c r="I8" s="3">
        <v>886010</v>
      </c>
      <c r="J8" s="4">
        <f>I8/I11</f>
        <v>0.11782804666842299</v>
      </c>
      <c r="K8" s="13">
        <f t="shared" si="0"/>
        <v>0.23629130349537913</v>
      </c>
      <c r="L8" s="5">
        <f>E2*K8</f>
        <v>34099.513062489495</v>
      </c>
    </row>
    <row r="9" spans="1:12" x14ac:dyDescent="0.25">
      <c r="A9" s="11" t="s">
        <v>11</v>
      </c>
      <c r="B9" s="11" t="s">
        <v>16</v>
      </c>
      <c r="C9" s="12">
        <v>368</v>
      </c>
      <c r="D9" s="12">
        <v>81307</v>
      </c>
      <c r="E9" s="12">
        <v>5717.1</v>
      </c>
      <c r="G9" s="12">
        <v>368</v>
      </c>
      <c r="H9" s="2">
        <f>G9/G11</f>
        <v>4.9217600641968701E-2</v>
      </c>
      <c r="I9" s="3">
        <v>81307</v>
      </c>
      <c r="J9" s="4">
        <f>I9/I11</f>
        <v>1.0812795555884772E-2</v>
      </c>
      <c r="K9" s="13">
        <f t="shared" si="0"/>
        <v>3.9616399370447718E-2</v>
      </c>
      <c r="L9" s="5">
        <f>E2*K9</f>
        <v>5717.0954150151374</v>
      </c>
    </row>
    <row r="10" spans="1:12" x14ac:dyDescent="0.25">
      <c r="A10" s="11" t="s">
        <v>11</v>
      </c>
      <c r="B10" s="11" t="s">
        <v>17</v>
      </c>
      <c r="C10" s="12">
        <v>723</v>
      </c>
      <c r="D10" s="14">
        <v>0</v>
      </c>
      <c r="E10" s="12">
        <v>10465.799999999999</v>
      </c>
      <c r="G10" s="12">
        <v>723</v>
      </c>
      <c r="H10" s="2">
        <f>G10/G11</f>
        <v>9.6696536043867867E-2</v>
      </c>
      <c r="I10" s="3">
        <v>0</v>
      </c>
      <c r="J10" s="4">
        <f>I10/I11</f>
        <v>0</v>
      </c>
      <c r="K10" s="13">
        <f t="shared" si="0"/>
        <v>7.2522402032900904E-2</v>
      </c>
      <c r="L10" s="5">
        <f>E2*K10</f>
        <v>10465.804533903975</v>
      </c>
    </row>
    <row r="11" spans="1:12" x14ac:dyDescent="0.25">
      <c r="A11" s="11"/>
      <c r="B11" s="11"/>
      <c r="C11" s="12"/>
      <c r="D11" s="12"/>
      <c r="E11" s="12"/>
      <c r="G11">
        <f t="shared" ref="G11:L11" si="1">SUM(G4:G10)</f>
        <v>7477</v>
      </c>
      <c r="H11" s="2">
        <f t="shared" si="1"/>
        <v>1</v>
      </c>
      <c r="I11" s="3">
        <f t="shared" si="1"/>
        <v>7519517</v>
      </c>
      <c r="J11" s="4">
        <f t="shared" si="1"/>
        <v>1</v>
      </c>
      <c r="K11" s="4">
        <f t="shared" si="1"/>
        <v>1</v>
      </c>
      <c r="L11" s="5">
        <f t="shared" si="1"/>
        <v>144311.33333333334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Lewison, Barbara [IDR]</dc:creator>
  <cp:lastModifiedBy>Lewison, Barbara [IDR]</cp:lastModifiedBy>
  <dcterms:created xsi:type="dcterms:W3CDTF">2021-12-27T17:02:07Z</dcterms:created>
  <dcterms:modified xsi:type="dcterms:W3CDTF">2021-12-27T17:06:23Z</dcterms:modified>
</cp:coreProperties>
</file>