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IDR Shared Perm\Annual Forms Review Repository\Forms Repository\TY2026\Public Site\Fuel\"/>
    </mc:Choice>
  </mc:AlternateContent>
  <xr:revisionPtr revIDLastSave="0" documentId="13_ncr:1_{A66643B8-3D6F-4E2F-9424-323F07CAE5F7}" xr6:coauthVersionLast="47" xr6:coauthVersionMax="47" xr10:uidLastSave="{00000000-0000-0000-0000-000000000000}"/>
  <workbookProtection workbookAlgorithmName="SHA-512" workbookHashValue="OwfDb0XhoDuQC2J9tu72wIeRjUbXHLTds4JqLhrD6aru3AtXaDQnjhvFOS3L2Ff1Zq+s2B5rwO2nYii+RfaTzQ==" workbookSaltValue="7YR5hwdj3KuW5xqyuLG4AQ==" workbookSpinCount="100000" lockStructure="1"/>
  <bookViews>
    <workbookView xWindow="-108" yWindow="-108" windowWidth="23256" windowHeight="12456" tabRatio="696" activeTab="1" xr2:uid="{00000000-000D-0000-FFFF-FFFF00000000}"/>
  </bookViews>
  <sheets>
    <sheet name="Instructions 82-012" sheetId="14" r:id="rId1"/>
    <sheet name="Tax Over- Underpaid 82-012a" sheetId="1" r:id="rId2"/>
    <sheet name="Ethanol Blended Fuel 82-012b" sheetId="10" r:id="rId3"/>
    <sheet name="Biodiesel &lt;July 1, '24 82-012c" sheetId="8" r:id="rId4"/>
    <sheet name="Biodiesel =&gt;July 1, '24 82-012d" sheetId="15" r:id="rId5"/>
    <sheet name="Tax Rate Table" sheetId="9" state="hidden" r:id="rId6"/>
  </sheets>
  <definedNames>
    <definedName name="Date_of_Purchase" localSheetId="3">'Biodiesel &lt;July 1, ''24 82-012c'!$A$7:$A$49</definedName>
    <definedName name="Date_of_Purchase" localSheetId="4">'Biodiesel =&gt;July 1, ''24 82-012d'!$A$7:$A$49</definedName>
    <definedName name="Date_of_Purchase" localSheetId="2">'Ethanol Blended Fuel 82-012b'!$A$7:$A$49</definedName>
    <definedName name="_xlnm.Print_Area" localSheetId="3">'Biodiesel &lt;July 1, ''24 82-012c'!$A$1:$S$51</definedName>
    <definedName name="_xlnm.Print_Area" localSheetId="4">'Biodiesel =&gt;July 1, ''24 82-012d'!$A$1:$S$51</definedName>
    <definedName name="_xlnm.Print_Area" localSheetId="2">'Ethanol Blended Fuel 82-012b'!$A$1:$S$51</definedName>
    <definedName name="_xlnm.Print_Area" localSheetId="1">'Tax Over- Underpaid 82-012a'!$A$1:$E$35</definedName>
    <definedName name="_xlnm.Print_Titles" localSheetId="3">'Biodiesel &lt;July 1, ''24 82-012c'!$6:$6</definedName>
    <definedName name="_xlnm.Print_Titles" localSheetId="4">'Biodiesel =&gt;July 1, ''24 82-012d'!$6:$6</definedName>
    <definedName name="_xlnm.Print_Titles" localSheetId="2">'Ethanol Blended Fuel 82-012b'!$6:$6</definedName>
    <definedName name="Tax_Calculation" localSheetId="3">'Biodiesel &lt;July 1, ''24 82-012c'!$L$7:$S$49</definedName>
    <definedName name="Tax_Calculation" localSheetId="4">'Biodiesel =&gt;July 1, ''24 82-012d'!$L$7:$S$49</definedName>
    <definedName name="Tax_Calculation" localSheetId="2">'Ethanol Blended Fuel 82-012b'!$L$7:$S$49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L5" i="10"/>
  <c r="L4" i="10"/>
  <c r="L5" i="15"/>
  <c r="L4" i="15"/>
  <c r="E15" i="1" l="1"/>
  <c r="E14" i="1"/>
  <c r="P49" i="15" l="1"/>
  <c r="P48" i="15"/>
  <c r="P47" i="15"/>
  <c r="P46" i="15"/>
  <c r="P45" i="15"/>
  <c r="P44" i="15"/>
  <c r="P43" i="15"/>
  <c r="P42" i="15"/>
  <c r="P41" i="15"/>
  <c r="P40" i="15"/>
  <c r="P39" i="15"/>
  <c r="P38" i="15"/>
  <c r="P37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P14" i="15"/>
  <c r="P13" i="15"/>
  <c r="P12" i="15"/>
  <c r="P11" i="15"/>
  <c r="P10" i="15"/>
  <c r="P9" i="15"/>
  <c r="P8" i="15"/>
  <c r="P7" i="15"/>
  <c r="R49" i="15" l="1"/>
  <c r="L49" i="15"/>
  <c r="O49" i="15" s="1"/>
  <c r="R48" i="15"/>
  <c r="L48" i="15"/>
  <c r="O48" i="15" s="1"/>
  <c r="R47" i="15"/>
  <c r="L47" i="15"/>
  <c r="O47" i="15" s="1"/>
  <c r="R46" i="15"/>
  <c r="L46" i="15"/>
  <c r="O46" i="15" s="1"/>
  <c r="R45" i="15"/>
  <c r="L45" i="15"/>
  <c r="O45" i="15" s="1"/>
  <c r="R44" i="15"/>
  <c r="L44" i="15"/>
  <c r="O44" i="15" s="1"/>
  <c r="R43" i="15"/>
  <c r="L43" i="15"/>
  <c r="O43" i="15" s="1"/>
  <c r="R42" i="15"/>
  <c r="L42" i="15"/>
  <c r="O42" i="15" s="1"/>
  <c r="R41" i="15"/>
  <c r="L41" i="15"/>
  <c r="O41" i="15" s="1"/>
  <c r="R40" i="15"/>
  <c r="L40" i="15"/>
  <c r="O40" i="15" s="1"/>
  <c r="R39" i="15"/>
  <c r="L39" i="15"/>
  <c r="O39" i="15" s="1"/>
  <c r="R38" i="15"/>
  <c r="L38" i="15"/>
  <c r="O38" i="15" s="1"/>
  <c r="R37" i="15"/>
  <c r="L37" i="15"/>
  <c r="O37" i="15" s="1"/>
  <c r="R36" i="15"/>
  <c r="L36" i="15"/>
  <c r="O36" i="15" s="1"/>
  <c r="R35" i="15"/>
  <c r="L35" i="15"/>
  <c r="O35" i="15" s="1"/>
  <c r="R34" i="15"/>
  <c r="L34" i="15"/>
  <c r="O34" i="15" s="1"/>
  <c r="R33" i="15"/>
  <c r="L33" i="15"/>
  <c r="O33" i="15" s="1"/>
  <c r="R32" i="15"/>
  <c r="L32" i="15"/>
  <c r="O32" i="15" s="1"/>
  <c r="R31" i="15"/>
  <c r="L31" i="15"/>
  <c r="O31" i="15" s="1"/>
  <c r="R30" i="15"/>
  <c r="L30" i="15"/>
  <c r="O30" i="15" s="1"/>
  <c r="R29" i="15"/>
  <c r="L29" i="15"/>
  <c r="O29" i="15" s="1"/>
  <c r="R28" i="15"/>
  <c r="L28" i="15"/>
  <c r="O28" i="15" s="1"/>
  <c r="R27" i="15"/>
  <c r="L27" i="15"/>
  <c r="O27" i="15" s="1"/>
  <c r="R26" i="15"/>
  <c r="L26" i="15"/>
  <c r="O26" i="15" s="1"/>
  <c r="R25" i="15"/>
  <c r="L25" i="15"/>
  <c r="O25" i="15" s="1"/>
  <c r="R24" i="15"/>
  <c r="L24" i="15"/>
  <c r="O24" i="15" s="1"/>
  <c r="R23" i="15"/>
  <c r="L23" i="15"/>
  <c r="O23" i="15" s="1"/>
  <c r="R22" i="15"/>
  <c r="L22" i="15"/>
  <c r="O22" i="15" s="1"/>
  <c r="R21" i="15"/>
  <c r="L21" i="15"/>
  <c r="R20" i="15"/>
  <c r="L20" i="15"/>
  <c r="O20" i="15" s="1"/>
  <c r="R19" i="15"/>
  <c r="L19" i="15"/>
  <c r="O19" i="15" s="1"/>
  <c r="R18" i="15"/>
  <c r="L18" i="15"/>
  <c r="O18" i="15" s="1"/>
  <c r="R17" i="15"/>
  <c r="L17" i="15"/>
  <c r="O17" i="15" s="1"/>
  <c r="R16" i="15"/>
  <c r="L16" i="15"/>
  <c r="O16" i="15" s="1"/>
  <c r="R15" i="15"/>
  <c r="L15" i="15"/>
  <c r="O15" i="15" s="1"/>
  <c r="R14" i="15"/>
  <c r="L14" i="15"/>
  <c r="O14" i="15" s="1"/>
  <c r="R13" i="15"/>
  <c r="L13" i="15"/>
  <c r="O13" i="15" s="1"/>
  <c r="R12" i="15"/>
  <c r="L12" i="15"/>
  <c r="O12" i="15" s="1"/>
  <c r="R11" i="15"/>
  <c r="L11" i="15"/>
  <c r="O11" i="15" s="1"/>
  <c r="R10" i="15"/>
  <c r="L10" i="15"/>
  <c r="O10" i="15" s="1"/>
  <c r="R9" i="15"/>
  <c r="L9" i="15"/>
  <c r="O9" i="15" s="1"/>
  <c r="R8" i="15"/>
  <c r="L8" i="15"/>
  <c r="O8" i="15" s="1"/>
  <c r="R7" i="15"/>
  <c r="L7" i="15"/>
  <c r="M7" i="15" s="1"/>
  <c r="D4" i="15"/>
  <c r="B4" i="15"/>
  <c r="A4" i="15"/>
  <c r="B3" i="15"/>
  <c r="A3" i="15"/>
  <c r="B2" i="15"/>
  <c r="A2" i="15"/>
  <c r="M31" i="15" l="1"/>
  <c r="N31" i="15" s="1"/>
  <c r="Q31" i="15" s="1"/>
  <c r="S31" i="15" s="1"/>
  <c r="M38" i="15"/>
  <c r="N38" i="15" s="1"/>
  <c r="Q38" i="15" s="1"/>
  <c r="S38" i="15" s="1"/>
  <c r="M45" i="15"/>
  <c r="N45" i="15" s="1"/>
  <c r="Q45" i="15" s="1"/>
  <c r="S45" i="15" s="1"/>
  <c r="M34" i="15"/>
  <c r="N34" i="15" s="1"/>
  <c r="Q34" i="15" s="1"/>
  <c r="S34" i="15" s="1"/>
  <c r="M15" i="15"/>
  <c r="M48" i="15"/>
  <c r="N48" i="15" s="1"/>
  <c r="Q48" i="15" s="1"/>
  <c r="S48" i="15" s="1"/>
  <c r="M11" i="15"/>
  <c r="N11" i="15" s="1"/>
  <c r="Q11" i="15" s="1"/>
  <c r="S11" i="15" s="1"/>
  <c r="M24" i="15"/>
  <c r="N24" i="15" s="1"/>
  <c r="Q24" i="15" s="1"/>
  <c r="S24" i="15" s="1"/>
  <c r="M39" i="15"/>
  <c r="M44" i="15"/>
  <c r="M36" i="15"/>
  <c r="N36" i="15" s="1"/>
  <c r="Q36" i="15" s="1"/>
  <c r="S36" i="15" s="1"/>
  <c r="M18" i="15"/>
  <c r="M41" i="15"/>
  <c r="M46" i="15"/>
  <c r="N46" i="15" s="1"/>
  <c r="Q46" i="15" s="1"/>
  <c r="S46" i="15" s="1"/>
  <c r="M14" i="15"/>
  <c r="N14" i="15" s="1"/>
  <c r="Q14" i="15" s="1"/>
  <c r="S14" i="15" s="1"/>
  <c r="M37" i="15"/>
  <c r="N37" i="15" s="1"/>
  <c r="Q37" i="15" s="1"/>
  <c r="S37" i="15" s="1"/>
  <c r="M19" i="15"/>
  <c r="N19" i="15" s="1"/>
  <c r="Q19" i="15" s="1"/>
  <c r="S19" i="15" s="1"/>
  <c r="M28" i="15"/>
  <c r="N28" i="15" s="1"/>
  <c r="Q28" i="15" s="1"/>
  <c r="S28" i="15" s="1"/>
  <c r="M42" i="15"/>
  <c r="N42" i="15" s="1"/>
  <c r="Q42" i="15" s="1"/>
  <c r="S42" i="15" s="1"/>
  <c r="M10" i="15"/>
  <c r="N10" i="15" s="1"/>
  <c r="Q10" i="15" s="1"/>
  <c r="S10" i="15" s="1"/>
  <c r="M33" i="15"/>
  <c r="N33" i="15" s="1"/>
  <c r="Q33" i="15" s="1"/>
  <c r="S33" i="15" s="1"/>
  <c r="M47" i="15"/>
  <c r="N47" i="15" s="1"/>
  <c r="Q47" i="15" s="1"/>
  <c r="S47" i="15" s="1"/>
  <c r="M13" i="15"/>
  <c r="N13" i="15" s="1"/>
  <c r="Q13" i="15" s="1"/>
  <c r="S13" i="15" s="1"/>
  <c r="M16" i="15"/>
  <c r="M25" i="15"/>
  <c r="N25" i="15" s="1"/>
  <c r="Q25" i="15" s="1"/>
  <c r="S25" i="15" s="1"/>
  <c r="M21" i="15"/>
  <c r="N21" i="15" s="1"/>
  <c r="Q21" i="15" s="1"/>
  <c r="S21" i="15" s="1"/>
  <c r="M30" i="15"/>
  <c r="N30" i="15" s="1"/>
  <c r="Q30" i="15" s="1"/>
  <c r="S30" i="15" s="1"/>
  <c r="M22" i="15"/>
  <c r="N22" i="15" s="1"/>
  <c r="Q22" i="15" s="1"/>
  <c r="S22" i="15" s="1"/>
  <c r="M27" i="15"/>
  <c r="N27" i="15" s="1"/>
  <c r="Q27" i="15" s="1"/>
  <c r="S27" i="15" s="1"/>
  <c r="M9" i="15"/>
  <c r="M32" i="15"/>
  <c r="N32" i="15" s="1"/>
  <c r="Q32" i="15" s="1"/>
  <c r="S32" i="15" s="1"/>
  <c r="M23" i="15"/>
  <c r="M20" i="15"/>
  <c r="N20" i="15" s="1"/>
  <c r="Q20" i="15" s="1"/>
  <c r="S20" i="15" s="1"/>
  <c r="M29" i="15"/>
  <c r="N29" i="15" s="1"/>
  <c r="Q29" i="15" s="1"/>
  <c r="S29" i="15" s="1"/>
  <c r="M43" i="15"/>
  <c r="N43" i="15" s="1"/>
  <c r="Q43" i="15" s="1"/>
  <c r="S43" i="15" s="1"/>
  <c r="M12" i="15"/>
  <c r="N12" i="15" s="1"/>
  <c r="Q12" i="15" s="1"/>
  <c r="S12" i="15" s="1"/>
  <c r="O21" i="15"/>
  <c r="M35" i="15"/>
  <c r="N35" i="15" s="1"/>
  <c r="Q35" i="15" s="1"/>
  <c r="S35" i="15" s="1"/>
  <c r="M49" i="15"/>
  <c r="N49" i="15" s="1"/>
  <c r="Q49" i="15" s="1"/>
  <c r="S49" i="15" s="1"/>
  <c r="M17" i="15"/>
  <c r="N17" i="15" s="1"/>
  <c r="Q17" i="15" s="1"/>
  <c r="S17" i="15" s="1"/>
  <c r="M26" i="15"/>
  <c r="N26" i="15" s="1"/>
  <c r="Q26" i="15" s="1"/>
  <c r="S26" i="15" s="1"/>
  <c r="M40" i="15"/>
  <c r="N40" i="15" s="1"/>
  <c r="Q40" i="15" s="1"/>
  <c r="S40" i="15" s="1"/>
  <c r="M8" i="15"/>
  <c r="N7" i="15"/>
  <c r="Q7" i="15" s="1"/>
  <c r="S7" i="15" s="1"/>
  <c r="N8" i="15"/>
  <c r="Q8" i="15" s="1"/>
  <c r="S8" i="15" s="1"/>
  <c r="N9" i="15"/>
  <c r="Q9" i="15" s="1"/>
  <c r="S9" i="15" s="1"/>
  <c r="N15" i="15"/>
  <c r="Q15" i="15" s="1"/>
  <c r="S15" i="15" s="1"/>
  <c r="N16" i="15"/>
  <c r="Q16" i="15" s="1"/>
  <c r="S16" i="15" s="1"/>
  <c r="N18" i="15"/>
  <c r="Q18" i="15" s="1"/>
  <c r="S18" i="15" s="1"/>
  <c r="N23" i="15"/>
  <c r="Q23" i="15" s="1"/>
  <c r="S23" i="15" s="1"/>
  <c r="N39" i="15"/>
  <c r="Q39" i="15" s="1"/>
  <c r="S39" i="15" s="1"/>
  <c r="N41" i="15"/>
  <c r="Q41" i="15" s="1"/>
  <c r="S41" i="15" s="1"/>
  <c r="N44" i="15"/>
  <c r="Q44" i="15" s="1"/>
  <c r="S44" i="15" s="1"/>
  <c r="O7" i="15"/>
  <c r="L5" i="8"/>
  <c r="L4" i="8"/>
  <c r="S50" i="15" l="1"/>
  <c r="S51" i="15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D4" i="10" l="1"/>
  <c r="D4" i="8"/>
  <c r="B3" i="8" l="1"/>
  <c r="A3" i="8"/>
  <c r="B3" i="10"/>
  <c r="A3" i="10"/>
  <c r="B2" i="8" l="1"/>
  <c r="B4" i="8"/>
  <c r="B2" i="10"/>
  <c r="B4" i="10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R48" i="10" l="1"/>
  <c r="L48" i="10"/>
  <c r="O48" i="10" s="1"/>
  <c r="R47" i="10"/>
  <c r="L47" i="10"/>
  <c r="O47" i="10" s="1"/>
  <c r="R46" i="10"/>
  <c r="L46" i="10"/>
  <c r="O46" i="10" s="1"/>
  <c r="R45" i="10"/>
  <c r="L45" i="10"/>
  <c r="M45" i="10" s="1"/>
  <c r="N45" i="10" s="1"/>
  <c r="O45" i="10" l="1"/>
  <c r="M46" i="10"/>
  <c r="N46" i="10" s="1"/>
  <c r="Q46" i="10" s="1"/>
  <c r="S46" i="10" s="1"/>
  <c r="M47" i="10"/>
  <c r="N47" i="10" s="1"/>
  <c r="Q47" i="10" s="1"/>
  <c r="S47" i="10" s="1"/>
  <c r="M48" i="10"/>
  <c r="N48" i="10" s="1"/>
  <c r="Q48" i="10" s="1"/>
  <c r="S48" i="10" s="1"/>
  <c r="Q45" i="10"/>
  <c r="S45" i="10" s="1"/>
  <c r="L8" i="10"/>
  <c r="O8" i="10" s="1"/>
  <c r="M8" i="10"/>
  <c r="N8" i="10" s="1"/>
  <c r="R8" i="10"/>
  <c r="L20" i="10"/>
  <c r="O20" i="10" s="1"/>
  <c r="R20" i="10"/>
  <c r="L21" i="10"/>
  <c r="O21" i="10" s="1"/>
  <c r="R21" i="10"/>
  <c r="L22" i="10"/>
  <c r="O22" i="10" s="1"/>
  <c r="R22" i="10"/>
  <c r="L23" i="10"/>
  <c r="O23" i="10" s="1"/>
  <c r="R23" i="10"/>
  <c r="L24" i="10"/>
  <c r="O24" i="10" s="1"/>
  <c r="R24" i="10"/>
  <c r="L25" i="10"/>
  <c r="O25" i="10" s="1"/>
  <c r="R25" i="10"/>
  <c r="L26" i="10"/>
  <c r="O26" i="10" s="1"/>
  <c r="R26" i="10"/>
  <c r="L27" i="10"/>
  <c r="O27" i="10" s="1"/>
  <c r="R27" i="10"/>
  <c r="L28" i="10"/>
  <c r="O28" i="10" s="1"/>
  <c r="R28" i="10"/>
  <c r="L29" i="10"/>
  <c r="O29" i="10" s="1"/>
  <c r="R29" i="10"/>
  <c r="L30" i="10"/>
  <c r="O30" i="10" s="1"/>
  <c r="R30" i="10"/>
  <c r="L31" i="10"/>
  <c r="O31" i="10" s="1"/>
  <c r="R31" i="10"/>
  <c r="L32" i="10"/>
  <c r="O32" i="10" s="1"/>
  <c r="R32" i="10"/>
  <c r="Q8" i="10" l="1"/>
  <c r="S8" i="10" s="1"/>
  <c r="M32" i="10"/>
  <c r="N32" i="10" s="1"/>
  <c r="Q32" i="10" s="1"/>
  <c r="S32" i="10" s="1"/>
  <c r="M27" i="10"/>
  <c r="N27" i="10" s="1"/>
  <c r="Q27" i="10" s="1"/>
  <c r="S27" i="10" s="1"/>
  <c r="M20" i="10"/>
  <c r="N20" i="10" s="1"/>
  <c r="Q20" i="10" s="1"/>
  <c r="S20" i="10" s="1"/>
  <c r="M29" i="10"/>
  <c r="N29" i="10" s="1"/>
  <c r="Q29" i="10" s="1"/>
  <c r="S29" i="10" s="1"/>
  <c r="M23" i="10"/>
  <c r="N23" i="10" s="1"/>
  <c r="Q23" i="10" s="1"/>
  <c r="S23" i="10" s="1"/>
  <c r="M31" i="10"/>
  <c r="N31" i="10" s="1"/>
  <c r="Q31" i="10" s="1"/>
  <c r="S31" i="10" s="1"/>
  <c r="M28" i="10"/>
  <c r="N28" i="10" s="1"/>
  <c r="Q28" i="10" s="1"/>
  <c r="S28" i="10" s="1"/>
  <c r="M25" i="10"/>
  <c r="N25" i="10" s="1"/>
  <c r="Q25" i="10" s="1"/>
  <c r="S25" i="10" s="1"/>
  <c r="M24" i="10"/>
  <c r="N24" i="10" s="1"/>
  <c r="Q24" i="10" s="1"/>
  <c r="S24" i="10" s="1"/>
  <c r="M21" i="10"/>
  <c r="N21" i="10" s="1"/>
  <c r="Q21" i="10" s="1"/>
  <c r="S21" i="10" s="1"/>
  <c r="M30" i="10"/>
  <c r="N30" i="10" s="1"/>
  <c r="Q30" i="10" s="1"/>
  <c r="S30" i="10" s="1"/>
  <c r="M26" i="10"/>
  <c r="N26" i="10" s="1"/>
  <c r="Q26" i="10" s="1"/>
  <c r="S26" i="10" s="1"/>
  <c r="M22" i="10"/>
  <c r="N22" i="10" s="1"/>
  <c r="Q22" i="10" s="1"/>
  <c r="S22" i="10" s="1"/>
  <c r="L21" i="8"/>
  <c r="M21" i="8" s="1"/>
  <c r="R21" i="8"/>
  <c r="L22" i="8"/>
  <c r="M22" i="8" s="1"/>
  <c r="R22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L28" i="8"/>
  <c r="M28" i="8" s="1"/>
  <c r="L29" i="8"/>
  <c r="M29" i="8" s="1"/>
  <c r="L30" i="8"/>
  <c r="O30" i="8" s="1"/>
  <c r="L31" i="8"/>
  <c r="O31" i="8" s="1"/>
  <c r="L32" i="8"/>
  <c r="L33" i="8"/>
  <c r="M33" i="8" s="1"/>
  <c r="L34" i="8"/>
  <c r="O34" i="8" s="1"/>
  <c r="L35" i="8"/>
  <c r="O35" i="8" s="1"/>
  <c r="L36" i="8"/>
  <c r="M36" i="8" s="1"/>
  <c r="L37" i="8"/>
  <c r="M37" i="8" s="1"/>
  <c r="L38" i="8"/>
  <c r="O38" i="8" s="1"/>
  <c r="L39" i="8"/>
  <c r="O39" i="8" s="1"/>
  <c r="L40" i="8"/>
  <c r="L41" i="8"/>
  <c r="M41" i="8" s="1"/>
  <c r="L42" i="8"/>
  <c r="O42" i="8" s="1"/>
  <c r="L43" i="8"/>
  <c r="O43" i="8" s="1"/>
  <c r="L44" i="8"/>
  <c r="M44" i="8" s="1"/>
  <c r="L45" i="8"/>
  <c r="M45" i="8" s="1"/>
  <c r="L46" i="8"/>
  <c r="O46" i="8" s="1"/>
  <c r="L47" i="8"/>
  <c r="O47" i="8" s="1"/>
  <c r="L48" i="8"/>
  <c r="L49" i="8"/>
  <c r="L49" i="10"/>
  <c r="M49" i="10" l="1"/>
  <c r="N49" i="10" s="1"/>
  <c r="P49" i="10"/>
  <c r="M34" i="8"/>
  <c r="M42" i="8"/>
  <c r="N42" i="8" s="1"/>
  <c r="Q42" i="8" s="1"/>
  <c r="S42" i="8" s="1"/>
  <c r="N44" i="8"/>
  <c r="Q44" i="8" s="1"/>
  <c r="S44" i="8" s="1"/>
  <c r="N36" i="8"/>
  <c r="Q36" i="8" s="1"/>
  <c r="S36" i="8" s="1"/>
  <c r="N28" i="8"/>
  <c r="Q28" i="8" s="1"/>
  <c r="S28" i="8" s="1"/>
  <c r="O48" i="8"/>
  <c r="O40" i="8"/>
  <c r="O32" i="8"/>
  <c r="O22" i="8"/>
  <c r="O21" i="8"/>
  <c r="M48" i="8"/>
  <c r="N48" i="8" s="1"/>
  <c r="Q48" i="8" s="1"/>
  <c r="M40" i="8"/>
  <c r="N40" i="8" s="1"/>
  <c r="Q40" i="8" s="1"/>
  <c r="S40" i="8" s="1"/>
  <c r="M32" i="8"/>
  <c r="N32" i="8" s="1"/>
  <c r="Q32" i="8" s="1"/>
  <c r="S32" i="8" s="1"/>
  <c r="N22" i="8"/>
  <c r="Q22" i="8" s="1"/>
  <c r="S22" i="8" s="1"/>
  <c r="N21" i="8"/>
  <c r="Q21" i="8" s="1"/>
  <c r="S21" i="8" s="1"/>
  <c r="N34" i="8"/>
  <c r="Q34" i="8" s="1"/>
  <c r="S34" i="8" s="1"/>
  <c r="M46" i="8"/>
  <c r="N46" i="8" s="1"/>
  <c r="Q46" i="8" s="1"/>
  <c r="S46" i="8" s="1"/>
  <c r="M38" i="8"/>
  <c r="N38" i="8" s="1"/>
  <c r="Q38" i="8" s="1"/>
  <c r="S38" i="8" s="1"/>
  <c r="M30" i="8"/>
  <c r="N30" i="8" s="1"/>
  <c r="Q30" i="8" s="1"/>
  <c r="S30" i="8" s="1"/>
  <c r="O44" i="8"/>
  <c r="O36" i="8"/>
  <c r="O28" i="8"/>
  <c r="N45" i="8"/>
  <c r="Q45" i="8" s="1"/>
  <c r="S45" i="8" s="1"/>
  <c r="N41" i="8"/>
  <c r="Q41" i="8" s="1"/>
  <c r="S41" i="8" s="1"/>
  <c r="N37" i="8"/>
  <c r="Q37" i="8" s="1"/>
  <c r="S37" i="8" s="1"/>
  <c r="N33" i="8"/>
  <c r="Q33" i="8" s="1"/>
  <c r="S33" i="8" s="1"/>
  <c r="N29" i="8"/>
  <c r="Q29" i="8" s="1"/>
  <c r="S29" i="8" s="1"/>
  <c r="M47" i="8"/>
  <c r="N47" i="8" s="1"/>
  <c r="Q47" i="8" s="1"/>
  <c r="S47" i="8" s="1"/>
  <c r="M43" i="8"/>
  <c r="N43" i="8" s="1"/>
  <c r="Q43" i="8" s="1"/>
  <c r="S43" i="8" s="1"/>
  <c r="M39" i="8"/>
  <c r="N39" i="8" s="1"/>
  <c r="Q39" i="8" s="1"/>
  <c r="S39" i="8" s="1"/>
  <c r="M35" i="8"/>
  <c r="N35" i="8" s="1"/>
  <c r="Q35" i="8" s="1"/>
  <c r="S35" i="8" s="1"/>
  <c r="M31" i="8"/>
  <c r="N31" i="8" s="1"/>
  <c r="Q31" i="8" s="1"/>
  <c r="S31" i="8" s="1"/>
  <c r="O45" i="8"/>
  <c r="O41" i="8"/>
  <c r="O37" i="8"/>
  <c r="O33" i="8"/>
  <c r="O29" i="8"/>
  <c r="A4" i="10"/>
  <c r="A2" i="10"/>
  <c r="A4" i="8" l="1"/>
  <c r="A2" i="8"/>
  <c r="R49" i="10" l="1"/>
  <c r="R44" i="10"/>
  <c r="L44" i="10"/>
  <c r="O44" i="10" s="1"/>
  <c r="R43" i="10"/>
  <c r="L43" i="10"/>
  <c r="O43" i="10" s="1"/>
  <c r="R42" i="10"/>
  <c r="L42" i="10"/>
  <c r="O42" i="10" s="1"/>
  <c r="R41" i="10"/>
  <c r="L41" i="10"/>
  <c r="O41" i="10" s="1"/>
  <c r="R40" i="10"/>
  <c r="L40" i="10"/>
  <c r="O40" i="10" s="1"/>
  <c r="R39" i="10"/>
  <c r="L39" i="10"/>
  <c r="O39" i="10" s="1"/>
  <c r="R38" i="10"/>
  <c r="L38" i="10"/>
  <c r="O38" i="10" s="1"/>
  <c r="R37" i="10"/>
  <c r="L37" i="10"/>
  <c r="O37" i="10" s="1"/>
  <c r="R36" i="10"/>
  <c r="L36" i="10"/>
  <c r="O36" i="10" s="1"/>
  <c r="R35" i="10"/>
  <c r="L35" i="10"/>
  <c r="O35" i="10" s="1"/>
  <c r="R34" i="10"/>
  <c r="L34" i="10"/>
  <c r="O34" i="10" s="1"/>
  <c r="R33" i="10"/>
  <c r="L33" i="10"/>
  <c r="O33" i="10" s="1"/>
  <c r="R19" i="10"/>
  <c r="L19" i="10"/>
  <c r="M19" i="10" s="1"/>
  <c r="N19" i="10" s="1"/>
  <c r="R18" i="10"/>
  <c r="L18" i="10"/>
  <c r="O18" i="10" s="1"/>
  <c r="R17" i="10"/>
  <c r="L17" i="10"/>
  <c r="M17" i="10" s="1"/>
  <c r="N17" i="10" s="1"/>
  <c r="R16" i="10"/>
  <c r="L16" i="10"/>
  <c r="O16" i="10" s="1"/>
  <c r="R15" i="10"/>
  <c r="L15" i="10"/>
  <c r="O15" i="10" s="1"/>
  <c r="R14" i="10"/>
  <c r="L14" i="10"/>
  <c r="M14" i="10" s="1"/>
  <c r="N14" i="10" s="1"/>
  <c r="R13" i="10"/>
  <c r="L13" i="10"/>
  <c r="M13" i="10" s="1"/>
  <c r="N13" i="10" s="1"/>
  <c r="R12" i="10"/>
  <c r="L12" i="10"/>
  <c r="M12" i="10" s="1"/>
  <c r="R11" i="10"/>
  <c r="L11" i="10"/>
  <c r="M11" i="10" s="1"/>
  <c r="N11" i="10" s="1"/>
  <c r="R10" i="10"/>
  <c r="L10" i="10"/>
  <c r="O10" i="10" s="1"/>
  <c r="R9" i="10"/>
  <c r="L9" i="10"/>
  <c r="M9" i="10" s="1"/>
  <c r="N9" i="10" s="1"/>
  <c r="R7" i="10"/>
  <c r="L7" i="10"/>
  <c r="P7" i="10" s="1"/>
  <c r="R49" i="8"/>
  <c r="R48" i="8"/>
  <c r="S48" i="8" s="1"/>
  <c r="R27" i="8"/>
  <c r="R26" i="8"/>
  <c r="R25" i="8"/>
  <c r="R24" i="8"/>
  <c r="R23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O7" i="10" l="1"/>
  <c r="O14" i="10"/>
  <c r="O19" i="10"/>
  <c r="O9" i="10"/>
  <c r="O11" i="10"/>
  <c r="O17" i="10"/>
  <c r="M10" i="10"/>
  <c r="N10" i="10" s="1"/>
  <c r="Q10" i="10" s="1"/>
  <c r="S10" i="10" s="1"/>
  <c r="M18" i="10"/>
  <c r="N18" i="10" s="1"/>
  <c r="Q18" i="10" s="1"/>
  <c r="S18" i="10" s="1"/>
  <c r="M34" i="10"/>
  <c r="N34" i="10" s="1"/>
  <c r="Q34" i="10" s="1"/>
  <c r="S34" i="10" s="1"/>
  <c r="M38" i="10"/>
  <c r="N38" i="10" s="1"/>
  <c r="Q38" i="10" s="1"/>
  <c r="S38" i="10" s="1"/>
  <c r="M42" i="10"/>
  <c r="N42" i="10" s="1"/>
  <c r="Q42" i="10" s="1"/>
  <c r="S42" i="10" s="1"/>
  <c r="N12" i="10"/>
  <c r="Q12" i="10" s="1"/>
  <c r="S12" i="10" s="1"/>
  <c r="O13" i="10"/>
  <c r="M15" i="10"/>
  <c r="N15" i="10" s="1"/>
  <c r="Q15" i="10" s="1"/>
  <c r="S15" i="10" s="1"/>
  <c r="M35" i="10"/>
  <c r="N35" i="10" s="1"/>
  <c r="Q35" i="10" s="1"/>
  <c r="S35" i="10" s="1"/>
  <c r="M39" i="10"/>
  <c r="N39" i="10" s="1"/>
  <c r="Q39" i="10" s="1"/>
  <c r="S39" i="10" s="1"/>
  <c r="M43" i="10"/>
  <c r="N43" i="10" s="1"/>
  <c r="Q43" i="10" s="1"/>
  <c r="S43" i="10" s="1"/>
  <c r="O12" i="10"/>
  <c r="M16" i="10"/>
  <c r="N16" i="10" s="1"/>
  <c r="Q16" i="10" s="1"/>
  <c r="S16" i="10" s="1"/>
  <c r="M36" i="10"/>
  <c r="N36" i="10" s="1"/>
  <c r="Q36" i="10" s="1"/>
  <c r="S36" i="10" s="1"/>
  <c r="M40" i="10"/>
  <c r="N40" i="10" s="1"/>
  <c r="Q40" i="10" s="1"/>
  <c r="S40" i="10" s="1"/>
  <c r="M44" i="10"/>
  <c r="N44" i="10" s="1"/>
  <c r="Q44" i="10" s="1"/>
  <c r="S44" i="10" s="1"/>
  <c r="M33" i="10"/>
  <c r="N33" i="10" s="1"/>
  <c r="Q33" i="10" s="1"/>
  <c r="S33" i="10" s="1"/>
  <c r="M37" i="10"/>
  <c r="N37" i="10" s="1"/>
  <c r="Q37" i="10" s="1"/>
  <c r="S37" i="10" s="1"/>
  <c r="M41" i="10"/>
  <c r="N41" i="10" s="1"/>
  <c r="Q41" i="10" s="1"/>
  <c r="S41" i="10" s="1"/>
  <c r="M7" i="10"/>
  <c r="N7" i="10" s="1"/>
  <c r="Q14" i="10"/>
  <c r="S14" i="10" s="1"/>
  <c r="Q11" i="10"/>
  <c r="S11" i="10" s="1"/>
  <c r="Q19" i="10"/>
  <c r="S19" i="10" s="1"/>
  <c r="Q9" i="10"/>
  <c r="S9" i="10" s="1"/>
  <c r="Q13" i="10"/>
  <c r="S13" i="10" s="1"/>
  <c r="Q17" i="10"/>
  <c r="S17" i="10" s="1"/>
  <c r="Q49" i="10"/>
  <c r="S49" i="10" s="1"/>
  <c r="O49" i="10"/>
  <c r="Q7" i="10" l="1"/>
  <c r="S7" i="10" l="1"/>
  <c r="S51" i="10" s="1"/>
  <c r="E12" i="1" s="1"/>
  <c r="S50" i="10" l="1"/>
  <c r="E11" i="1" s="1"/>
  <c r="O49" i="8"/>
  <c r="M49" i="8" l="1"/>
  <c r="N49" i="8" s="1"/>
  <c r="Q49" i="8" s="1"/>
  <c r="S49" i="8" s="1"/>
  <c r="L27" i="8" l="1"/>
  <c r="O27" i="8" s="1"/>
  <c r="L26" i="8"/>
  <c r="O26" i="8" s="1"/>
  <c r="L25" i="8"/>
  <c r="O25" i="8" s="1"/>
  <c r="L24" i="8"/>
  <c r="O24" i="8" s="1"/>
  <c r="L23" i="8"/>
  <c r="O23" i="8" s="1"/>
  <c r="L20" i="8"/>
  <c r="O20" i="8" s="1"/>
  <c r="L19" i="8"/>
  <c r="O19" i="8" s="1"/>
  <c r="L18" i="8"/>
  <c r="O18" i="8" s="1"/>
  <c r="L17" i="8"/>
  <c r="O17" i="8" s="1"/>
  <c r="L16" i="8"/>
  <c r="O16" i="8" s="1"/>
  <c r="L15" i="8"/>
  <c r="O15" i="8" s="1"/>
  <c r="L14" i="8"/>
  <c r="O14" i="8" s="1"/>
  <c r="L13" i="8"/>
  <c r="O13" i="8" s="1"/>
  <c r="L12" i="8"/>
  <c r="O12" i="8" s="1"/>
  <c r="L11" i="8"/>
  <c r="O11" i="8" s="1"/>
  <c r="L10" i="8"/>
  <c r="O10" i="8" s="1"/>
  <c r="L9" i="8"/>
  <c r="O9" i="8" s="1"/>
  <c r="L8" i="8"/>
  <c r="O8" i="8" s="1"/>
  <c r="L7" i="8"/>
  <c r="M7" i="8" l="1"/>
  <c r="P7" i="8"/>
  <c r="N7" i="8"/>
  <c r="O7" i="8"/>
  <c r="M15" i="8"/>
  <c r="N15" i="8" s="1"/>
  <c r="M23" i="8"/>
  <c r="N23" i="8" s="1"/>
  <c r="Q23" i="8" s="1"/>
  <c r="S23" i="8" s="1"/>
  <c r="M27" i="8"/>
  <c r="N27" i="8" s="1"/>
  <c r="M12" i="8"/>
  <c r="N12" i="8" s="1"/>
  <c r="M20" i="8"/>
  <c r="N20" i="8" s="1"/>
  <c r="M11" i="8"/>
  <c r="N11" i="8" s="1"/>
  <c r="M24" i="8"/>
  <c r="N24" i="8" s="1"/>
  <c r="M25" i="8"/>
  <c r="N25" i="8" s="1"/>
  <c r="Q25" i="8" s="1"/>
  <c r="S25" i="8" s="1"/>
  <c r="M26" i="8"/>
  <c r="N26" i="8" s="1"/>
  <c r="M17" i="8"/>
  <c r="N17" i="8" s="1"/>
  <c r="Q17" i="8" s="1"/>
  <c r="S17" i="8" s="1"/>
  <c r="M13" i="8"/>
  <c r="N13" i="8" s="1"/>
  <c r="Q13" i="8" s="1"/>
  <c r="S13" i="8" s="1"/>
  <c r="M8" i="8"/>
  <c r="N8" i="8" s="1"/>
  <c r="M16" i="8"/>
  <c r="N16" i="8" s="1"/>
  <c r="M9" i="8"/>
  <c r="N9" i="8" s="1"/>
  <c r="Q9" i="8" s="1"/>
  <c r="S9" i="8" s="1"/>
  <c r="M10" i="8"/>
  <c r="N10" i="8" s="1"/>
  <c r="M14" i="8"/>
  <c r="N14" i="8" s="1"/>
  <c r="M18" i="8"/>
  <c r="N18" i="8" s="1"/>
  <c r="M19" i="8"/>
  <c r="N19" i="8" s="1"/>
  <c r="Q19" i="8" s="1"/>
  <c r="S19" i="8" s="1"/>
  <c r="Q11" i="8" l="1"/>
  <c r="S11" i="8" s="1"/>
  <c r="Q18" i="8"/>
  <c r="S18" i="8" s="1"/>
  <c r="Q26" i="8"/>
  <c r="S26" i="8" s="1"/>
  <c r="Q27" i="8"/>
  <c r="S27" i="8" s="1"/>
  <c r="Q24" i="8"/>
  <c r="S24" i="8" s="1"/>
  <c r="Q20" i="8"/>
  <c r="S20" i="8" s="1"/>
  <c r="Q16" i="8"/>
  <c r="S16" i="8" s="1"/>
  <c r="Q8" i="8"/>
  <c r="S8" i="8" s="1"/>
  <c r="Q14" i="8"/>
  <c r="S14" i="8" s="1"/>
  <c r="Q10" i="8"/>
  <c r="S10" i="8" s="1"/>
  <c r="Q12" i="8"/>
  <c r="S12" i="8" s="1"/>
  <c r="Q15" i="8"/>
  <c r="S15" i="8" s="1"/>
  <c r="Q7" i="8"/>
  <c r="S7" i="8" s="1"/>
  <c r="S50" i="8" l="1"/>
  <c r="S51" i="8"/>
  <c r="E18" i="1" l="1"/>
  <c r="E17" i="1"/>
  <c r="E20" i="1" l="1"/>
  <c r="E19" i="1"/>
  <c r="E22" i="1" l="1"/>
  <c r="E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Fisher, Scott</author>
  </authors>
  <commentList>
    <comment ref="B4" authorId="0" shapeId="0" xr:uid="{A4AFB912-3F0C-4468-B078-C46E95FABA07}">
      <text>
        <r>
          <rPr>
            <b/>
            <sz val="12"/>
            <color indexed="81"/>
            <rFont val="Tahoma"/>
            <family val="2"/>
          </rPr>
          <t>Enter Date in MM/DD/YYYY Format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4" authorId="0" shapeId="0" xr:uid="{E0C2C64A-F28A-4401-A66B-386A7D34F3C3}">
      <text>
        <r>
          <rPr>
            <b/>
            <sz val="12"/>
            <color indexed="81"/>
            <rFont val="Tahoma"/>
            <family val="2"/>
          </rPr>
          <t>Enter Date in MM/DD/YYYY Format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SFitzge</author>
    <author>Fisher, Scott [IDR]</author>
  </authors>
  <commentList>
    <comment ref="C5" authorId="0" shapeId="0" xr:uid="{00000000-0006-0000-0200-000001000000}">
      <text>
        <r>
          <rPr>
            <b/>
            <sz val="12"/>
            <color indexed="81"/>
            <rFont val="Arial"/>
            <family val="2"/>
          </rPr>
          <t>Enter Date in MM/DD/YYYY Format</t>
        </r>
      </text>
    </comment>
    <comment ref="E5" authorId="0" shapeId="0" xr:uid="{00000000-0006-0000-0200-000002000000}">
      <text>
        <r>
          <rPr>
            <b/>
            <sz val="12"/>
            <color indexed="81"/>
            <rFont val="Arial"/>
            <family val="2"/>
          </rPr>
          <t>Enter Date in MM/DD/YYYY Format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1" shapeId="0" xr:uid="{B5A44D06-290E-4A8D-9253-2ED1049D5EFE}">
      <text>
        <r>
          <rPr>
            <b/>
            <sz val="9"/>
            <color indexed="81"/>
            <rFont val="Tahoma"/>
            <charset val="1"/>
          </rPr>
          <t>Enter whole gallons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6" authorId="1" shapeId="0" xr:uid="{8A2A4163-CABC-4DB9-BB4C-BFED96B84B73}">
      <text>
        <r>
          <rPr>
            <b/>
            <sz val="9"/>
            <color indexed="81"/>
            <rFont val="Tahoma"/>
            <charset val="1"/>
          </rPr>
          <t>Enter Iowa fuel tax paid on alcohol gallons rounded to the nearest cent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6" authorId="1" shapeId="0" xr:uid="{615D3CF2-B5F3-433D-BA0F-64A032DB5F7D}">
      <text>
        <r>
          <rPr>
            <b/>
            <sz val="9"/>
            <color indexed="81"/>
            <rFont val="Tahoma"/>
            <charset val="1"/>
          </rPr>
          <t>Enter whole gallons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6" authorId="1" shapeId="0" xr:uid="{B3780564-242B-4012-8D1F-A39E2454CE76}">
      <text>
        <r>
          <rPr>
            <b/>
            <sz val="9"/>
            <color indexed="81"/>
            <rFont val="Tahoma"/>
            <charset val="1"/>
          </rPr>
          <t>Enter Iowa fuel tax paid on gasoline gallons rounded to the nearest cent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SFitzge</author>
    <author>Fisher, Scott [IDR]</author>
  </authors>
  <commentList>
    <comment ref="C5" authorId="0" shapeId="0" xr:uid="{00000000-0006-0000-0300-000001000000}">
      <text>
        <r>
          <rPr>
            <b/>
            <sz val="12"/>
            <color indexed="81"/>
            <rFont val="Arial"/>
            <family val="2"/>
          </rPr>
          <t>Enter Date in MM/DD/YYYY Format</t>
        </r>
      </text>
    </comment>
    <comment ref="E5" authorId="0" shapeId="0" xr:uid="{00000000-0006-0000-0300-000002000000}">
      <text>
        <r>
          <rPr>
            <b/>
            <sz val="12"/>
            <color indexed="81"/>
            <rFont val="Arial"/>
            <family val="2"/>
          </rPr>
          <t>Enter Date in MM/DD/YYYY Format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1" shapeId="0" xr:uid="{B5AA9B98-0BDC-41C8-BE80-3A0FD004AFBB}">
      <text>
        <r>
          <rPr>
            <b/>
            <sz val="9"/>
            <color indexed="81"/>
            <rFont val="Tahoma"/>
            <charset val="1"/>
          </rPr>
          <t>Enter whole gallons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6" authorId="1" shapeId="0" xr:uid="{CA284E42-8CAE-4C84-82C2-D46ABC711B2C}">
      <text>
        <r>
          <rPr>
            <b/>
            <sz val="9"/>
            <color indexed="81"/>
            <rFont val="Tahoma"/>
            <charset val="1"/>
          </rPr>
          <t>Enter Iowa fuel tax paid on biodiesel gallons rounded to the nearest cent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6" authorId="1" shapeId="0" xr:uid="{BECCC4AA-8ED8-4434-94FC-D78FB8D1B860}">
      <text>
        <r>
          <rPr>
            <b/>
            <sz val="9"/>
            <color indexed="81"/>
            <rFont val="Tahoma"/>
            <charset val="1"/>
          </rPr>
          <t>Enter whole gallons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6" authorId="1" shapeId="0" xr:uid="{612D65F1-61A5-4E09-ACCA-B6FBA8C502AF}">
      <text>
        <r>
          <rPr>
            <b/>
            <sz val="9"/>
            <color indexed="81"/>
            <rFont val="Tahoma"/>
            <charset val="1"/>
          </rPr>
          <t>Enter Iowa fuel tax paid on petrodiesel gallons rounded to the nearest cent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SFitzge</author>
    <author>Fisher, Scott [IDR]</author>
  </authors>
  <commentList>
    <comment ref="C5" authorId="0" shapeId="0" xr:uid="{BEEF2C9F-3A49-4B4A-A5F0-CD74A7CC3E9A}">
      <text>
        <r>
          <rPr>
            <b/>
            <sz val="12"/>
            <color indexed="81"/>
            <rFont val="Arial"/>
            <family val="2"/>
          </rPr>
          <t>Enter Date in MM/DD/YYYY Format</t>
        </r>
      </text>
    </comment>
    <comment ref="E5" authorId="0" shapeId="0" xr:uid="{AF41BB6B-82A0-4463-BDAD-5C4FF0E42F53}">
      <text>
        <r>
          <rPr>
            <b/>
            <sz val="12"/>
            <color indexed="81"/>
            <rFont val="Arial"/>
            <family val="2"/>
          </rPr>
          <t>Enter Date in MM/DD/YYYY Format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1" shapeId="0" xr:uid="{3ADC75E9-3969-42F1-A49F-0065AB444ADF}">
      <text>
        <r>
          <rPr>
            <b/>
            <sz val="9"/>
            <color indexed="81"/>
            <rFont val="Tahoma"/>
            <charset val="1"/>
          </rPr>
          <t xml:space="preserve">Enter whole gallons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6" authorId="1" shapeId="0" xr:uid="{440AE9EF-97AE-4384-8353-5C1BAB643478}">
      <text>
        <r>
          <rPr>
            <b/>
            <sz val="9"/>
            <color indexed="81"/>
            <rFont val="Tahoma"/>
            <charset val="1"/>
          </rPr>
          <t>Enter Iowa fuel tax paid on biodiesel gallons rounded to the nearest cent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6" authorId="1" shapeId="0" xr:uid="{476AFC7A-2578-4CBE-B702-448BEB2459FD}">
      <text>
        <r>
          <rPr>
            <b/>
            <sz val="9"/>
            <color indexed="81"/>
            <rFont val="Tahoma"/>
            <charset val="1"/>
          </rPr>
          <t>Enter whole gallons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6" authorId="1" shapeId="0" xr:uid="{2FCE275E-B0FE-46E2-97DB-9DDCEEDAAF45}">
      <text>
        <r>
          <rPr>
            <b/>
            <sz val="9"/>
            <color indexed="81"/>
            <rFont val="Tahoma"/>
            <charset val="1"/>
          </rPr>
          <t>Enter Iowa fuel tax paid on petrodiesel gallons rounded to the nearest cent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<sst xmlns="http://schemas.openxmlformats.org/spreadsheetml/2006/main" count="178" uniqueCount="103">
  <si>
    <t>Iowa Department of Revenue</t>
  </si>
  <si>
    <t>Questions:</t>
  </si>
  <si>
    <t>Alcohol</t>
  </si>
  <si>
    <t>A
Date of Purchase</t>
  </si>
  <si>
    <t>Gasoline</t>
  </si>
  <si>
    <t>To</t>
  </si>
  <si>
    <t xml:space="preserve">D
Alcohol Gallons </t>
  </si>
  <si>
    <t>Gasoline Tax Rate:</t>
  </si>
  <si>
    <t>Total Tax Overpaid</t>
  </si>
  <si>
    <t>Total Tax Underpaid</t>
  </si>
  <si>
    <t>Biodiesel B11 or Higher Tax Rate:</t>
  </si>
  <si>
    <t>Make Check Payable to:</t>
  </si>
  <si>
    <t>B11</t>
  </si>
  <si>
    <t>Diesel</t>
  </si>
  <si>
    <t>Begin Date</t>
  </si>
  <si>
    <t>End Date</t>
  </si>
  <si>
    <t>Tax Period From:</t>
  </si>
  <si>
    <t>To:</t>
  </si>
  <si>
    <t>B
Alcohol Bill of Lading, Manifest, or Invoice Number(s)</t>
  </si>
  <si>
    <t>C
From Whom Alcohol was Purchased</t>
  </si>
  <si>
    <t>B
Biodiesel Bill of Lading, Manifest, or Invoice Number(s)</t>
  </si>
  <si>
    <t>C
From Whom Biodiesel was Purchased</t>
  </si>
  <si>
    <t xml:space="preserve">D
Biodiesel Gallons </t>
  </si>
  <si>
    <t xml:space="preserve">E
Tax Paid on Biodiesel Gallons </t>
  </si>
  <si>
    <t>Petrodiesel Tax Rate:</t>
  </si>
  <si>
    <t xml:space="preserve">F
Biodiesel Percentage Prior to Blending </t>
  </si>
  <si>
    <t>G
Petrodiesel Bill of Lading, Manifest, or Invoice Number(s)</t>
  </si>
  <si>
    <t>H
From Whom Petrodiesel was Purchased</t>
  </si>
  <si>
    <t>I
Petrodiesel Gallons</t>
  </si>
  <si>
    <t>J
Tax Paid on Petrodiesel Gallons</t>
  </si>
  <si>
    <t>K
Biodiesel Percentage Prior to Blending
(if any)</t>
  </si>
  <si>
    <t xml:space="preserve">E
Tax Paid on Alcohol Gallons </t>
  </si>
  <si>
    <t xml:space="preserve">F
Alcohol Percentage Prior to Blending </t>
  </si>
  <si>
    <t>G
Gasoline Bill of Lading, Manifest, or Invoice Number(s)</t>
  </si>
  <si>
    <t>H
From Whom Gasoline was Purchased</t>
  </si>
  <si>
    <t>I
Gasoline Gallons</t>
  </si>
  <si>
    <t>J
Tax Paid on Gasoline Gallons</t>
  </si>
  <si>
    <t>K
Alcohol Percentage Prior to Blending
(if any)</t>
  </si>
  <si>
    <t>Ethanol Blended Fuel 82-012b</t>
  </si>
  <si>
    <t>If additional rows are needed please do the following:</t>
  </si>
  <si>
    <t>Percentage</t>
  </si>
  <si>
    <t>1. Ethanol Blended Fuel</t>
  </si>
  <si>
    <t xml:space="preserve">     1a. Total tax overpaid on ethanol blended fuel </t>
  </si>
  <si>
    <t xml:space="preserve">     1b. Total tax underpaid on ethanol blended fuel </t>
  </si>
  <si>
    <t>2. Biodiesel Blended Fuel</t>
  </si>
  <si>
    <t xml:space="preserve">     2a. Total tax overpaid on biodiesel blended fuel</t>
  </si>
  <si>
    <t xml:space="preserve">     2b. Total tax underpaid on biodiesel blended fuel</t>
  </si>
  <si>
    <t>3. Total Blended Fuel</t>
  </si>
  <si>
    <t xml:space="preserve">     3b. Total tax underpaid on blended fuel</t>
  </si>
  <si>
    <t xml:space="preserve">     3a. Total tax overpaid on blended fuel</t>
  </si>
  <si>
    <t>4. Total Tax Overpaid and to be Refunded</t>
  </si>
  <si>
    <t>5. Total Tax Underpaid</t>
  </si>
  <si>
    <t>8. Total Payment Due and to be Remitted by Check</t>
  </si>
  <si>
    <t>6. Penalty on Tax Underpaid (see instructions and enter %)</t>
  </si>
  <si>
    <t>7. Interest on Tax Underpaid (see instructions and enter %)</t>
  </si>
  <si>
    <t>*1541900019999*</t>
  </si>
  <si>
    <t>L
Total Biodiesel Blended Fuel Gallons
(D + I)</t>
  </si>
  <si>
    <t>M
Distribution Allowance Gallons
(L x 0.35%)</t>
  </si>
  <si>
    <t>N
Biodiesel Blended Fuel Taxable Gallons
 (L - M)</t>
  </si>
  <si>
    <t>O
Biodiesel Percentage After Blending
(D x F / L)</t>
  </si>
  <si>
    <t>Q
Total Tax Due
(N x P)</t>
  </si>
  <si>
    <t>R
 Total Tax Paid
(E + J)</t>
  </si>
  <si>
    <t>S
 Tax Amount Overpaid or Underpaid
(R - Q)</t>
  </si>
  <si>
    <t>L
Total Ethanol Blended Fuel Gallons
(D + I)</t>
  </si>
  <si>
    <t>M
Distribution Allowance Gallons
(L x 1.2%)</t>
  </si>
  <si>
    <t>N
Ethanol Blended Fuel Taxable Gallons
 (L - M)</t>
  </si>
  <si>
    <t>O
Ethanol Percentage After Blending
(D x F / L)</t>
  </si>
  <si>
    <t>Q
Total Tax Due
(N x P)</t>
  </si>
  <si>
    <t>1.  Right click on the tab name below and select Unprotect Sheet.</t>
  </si>
  <si>
    <t>3.  Click row number 47 and highlight the desired number of rows above to be inserted.</t>
  </si>
  <si>
    <t xml:space="preserve">2.  Right click row number 48 and select copy. </t>
  </si>
  <si>
    <t>6.  Right click on the tab name below and click Protect Sheet.</t>
  </si>
  <si>
    <t>CLICK HERE for instructions on filling out this form.</t>
  </si>
  <si>
    <t>P
Tax Rate Based on Blend Percentage
 (L3 or L4)</t>
  </si>
  <si>
    <t>P
Tax Rate Based on Blend Percentage
(L3 or L4)</t>
  </si>
  <si>
    <t>When you pay by check, you authorize the Department of Revenue to convert your check to a one-time electronic banking transaction.</t>
  </si>
  <si>
    <t>Federal Employer Identification Number</t>
  </si>
  <si>
    <t>Email Address</t>
  </si>
  <si>
    <t>Signature</t>
  </si>
  <si>
    <t>515-281-3114 or email IDRMotorFuel@iowa.gov</t>
  </si>
  <si>
    <t>5.  Repeat as needed.</t>
  </si>
  <si>
    <t>4.  Right click and select Insert Copied Cells.</t>
  </si>
  <si>
    <t>Date</t>
  </si>
  <si>
    <t>Doing Business As</t>
  </si>
  <si>
    <t>Legal Name</t>
  </si>
  <si>
    <t>Social Security Number</t>
  </si>
  <si>
    <t>Iowa Fuel Tax Overpaid or Underpaid on Blended Fuel</t>
  </si>
  <si>
    <t>or       Social Security Number</t>
  </si>
  <si>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Extend the formula applied in the greyed-out columns by dragging the Fill Handle down in each column or calculate Total Tax Overpaid/Underpaid manually.</t>
    </r>
  </si>
  <si>
    <t>Period covered by this report:           From</t>
  </si>
  <si>
    <t>Ethanol Blended Fuel 15+ Tax Rate:</t>
  </si>
  <si>
    <t>Submit form online at</t>
  </si>
  <si>
    <t>GovConnect.Iowa.Gov</t>
  </si>
  <si>
    <t>B20</t>
  </si>
  <si>
    <t>Biodiesel B20 or Higher Tax Rate:</t>
  </si>
  <si>
    <t>Valid Tax Period</t>
  </si>
  <si>
    <t>Valid Period Status</t>
  </si>
  <si>
    <t>Invalid Period Status</t>
  </si>
  <si>
    <t>Tax Period Error</t>
  </si>
  <si>
    <t>Biodiesel Blended Fuel 82-012c - Use this tab for purchases prior to July 1, 2024</t>
  </si>
  <si>
    <t>Biodiesel Blended Fuel 82-012d - Use this tab for purchases on or after July 1, 2024</t>
  </si>
  <si>
    <t>revenue.iowa.gov</t>
  </si>
  <si>
    <t>82-012 (07/11/24)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</si>
</sst>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.000"/>
    <numFmt numFmtId="167" formatCode="&quot;$&quot;#,##0.000_);\(&quot;$&quot;#,##0.000\)"/>
  </numFmts>
  <fonts count="26">
    <font>
      <sz val="11"/>
      <color theme="1"/>
      <name val="Calibri"/>
      <family val="2"/>
      <scheme val="minor"/>
    </font>
    <font>
      <b/>
      <sz val="12"/>
      <color rgb="FF231F2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Arial"/>
      <family val="2"/>
    </font>
    <font>
      <sz val="9"/>
      <color rgb="FF231F20"/>
      <name val="Arial"/>
      <family val="2"/>
    </font>
    <font>
      <sz val="32"/>
      <color theme="1" tint="0.34998626667073579"/>
      <name val="Free 3 of 9"/>
      <family val="3"/>
    </font>
    <font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indexed="8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20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4"/>
      <color rgb="FF231F20"/>
      <name val="Arial"/>
      <family val="2"/>
    </font>
    <font>
      <b/>
      <sz val="8"/>
      <name val="Arial"/>
      <family val="2"/>
    </font>
    <font>
      <b/>
      <u/>
      <sz val="12"/>
      <color theme="10"/>
      <name val="Arial"/>
      <family val="2"/>
    </font>
    <font>
      <sz val="9"/>
      <color indexed="81"/>
      <name val="Tahoma"/>
      <charset val="1"/>
    </font>
    <font>
      <b/>
      <sz val="12"/>
      <color indexed="81"/>
      <name val="Tahoma"/>
      <family val="2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" fontId="3" fillId="0" borderId="8" xfId="0" applyNumberFormat="1" applyFont="1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14" fontId="0" fillId="0" borderId="0" xfId="0" applyNumberFormat="1"/>
    <xf numFmtId="166" fontId="0" fillId="0" borderId="0" xfId="0" applyNumberFormat="1"/>
    <xf numFmtId="0" fontId="9" fillId="0" borderId="0" xfId="0" applyFont="1" applyAlignment="1">
      <alignment vertical="center"/>
    </xf>
    <xf numFmtId="9" fontId="0" fillId="0" borderId="0" xfId="3" applyFont="1"/>
    <xf numFmtId="9" fontId="0" fillId="0" borderId="0" xfId="3" applyFont="1" applyAlignment="1">
      <alignment horizontal="center"/>
    </xf>
    <xf numFmtId="0" fontId="3" fillId="0" borderId="0" xfId="0" applyFont="1" applyAlignment="1">
      <alignment vertical="center"/>
    </xf>
    <xf numFmtId="14" fontId="3" fillId="4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64" fontId="3" fillId="3" borderId="0" xfId="0" applyNumberFormat="1" applyFont="1" applyFill="1" applyAlignment="1" applyProtection="1">
      <alignment vertical="center"/>
      <protection hidden="1"/>
    </xf>
    <xf numFmtId="164" fontId="3" fillId="3" borderId="0" xfId="0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>
      <alignment vertical="center"/>
    </xf>
    <xf numFmtId="9" fontId="3" fillId="4" borderId="0" xfId="3" applyFont="1" applyFill="1" applyAlignment="1" applyProtection="1">
      <alignment vertical="center"/>
      <protection locked="0"/>
    </xf>
    <xf numFmtId="164" fontId="2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167" fontId="3" fillId="3" borderId="0" xfId="2" applyNumberFormat="1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14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14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Border="1" applyAlignment="1" applyProtection="1">
      <alignment horizontal="right" vertical="center" wrapText="1"/>
      <protection locked="0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9" fontId="3" fillId="0" borderId="1" xfId="3" applyFont="1" applyBorder="1" applyAlignment="1" applyProtection="1">
      <alignment horizontal="right" vertical="center" wrapText="1"/>
      <protection locked="0"/>
    </xf>
    <xf numFmtId="165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65" fontId="3" fillId="2" borderId="1" xfId="0" applyNumberFormat="1" applyFont="1" applyFill="1" applyBorder="1" applyAlignment="1" applyProtection="1">
      <alignment horizontal="right" vertical="center" wrapText="1"/>
      <protection hidden="1"/>
    </xf>
    <xf numFmtId="10" fontId="3" fillId="2" borderId="1" xfId="3" applyNumberFormat="1" applyFont="1" applyFill="1" applyBorder="1" applyAlignment="1" applyProtection="1">
      <alignment horizontal="right" vertical="center" wrapText="1"/>
      <protection hidden="1"/>
    </xf>
    <xf numFmtId="167" fontId="3" fillId="2" borderId="1" xfId="0" applyNumberFormat="1" applyFont="1" applyFill="1" applyBorder="1" applyAlignment="1" applyProtection="1">
      <alignment horizontal="right" vertical="center" wrapText="1"/>
      <protection hidden="1"/>
    </xf>
    <xf numFmtId="164" fontId="3" fillId="3" borderId="1" xfId="1" applyNumberFormat="1" applyFont="1" applyFill="1" applyBorder="1" applyAlignment="1" applyProtection="1">
      <alignment horizontal="right" vertical="center" wrapText="1"/>
      <protection hidden="1"/>
    </xf>
    <xf numFmtId="164" fontId="3" fillId="3" borderId="2" xfId="1" applyNumberFormat="1" applyFont="1" applyFill="1" applyBorder="1" applyAlignment="1" applyProtection="1">
      <alignment horizontal="right" vertical="center" wrapText="1"/>
      <protection hidden="1"/>
    </xf>
    <xf numFmtId="164" fontId="3" fillId="2" borderId="4" xfId="1" applyNumberFormat="1" applyFont="1" applyFill="1" applyBorder="1" applyAlignment="1" applyProtection="1">
      <alignment horizontal="right" vertical="center" wrapText="1"/>
      <protection hidden="1"/>
    </xf>
    <xf numFmtId="164" fontId="2" fillId="3" borderId="3" xfId="0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0" fillId="0" borderId="0" xfId="0" applyFont="1"/>
    <xf numFmtId="0" fontId="4" fillId="0" borderId="0" xfId="0" applyFont="1" applyAlignment="1">
      <alignment horizontal="center" vertical="top" wrapTex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14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64" fontId="2" fillId="5" borderId="0" xfId="0" applyNumberFormat="1" applyFont="1" applyFill="1" applyBorder="1" applyAlignment="1" applyProtection="1">
      <alignment vertical="center"/>
      <protection hidden="1"/>
    </xf>
    <xf numFmtId="164" fontId="2" fillId="3" borderId="17" xfId="0" applyNumberFormat="1" applyFont="1" applyFill="1" applyBorder="1" applyAlignment="1" applyProtection="1">
      <alignment vertical="center"/>
      <protection hidden="1"/>
    </xf>
    <xf numFmtId="14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9" fontId="3" fillId="0" borderId="15" xfId="3" applyFont="1" applyBorder="1" applyAlignment="1" applyProtection="1">
      <alignment horizontal="right" vertical="center" wrapText="1"/>
      <protection locked="0"/>
    </xf>
    <xf numFmtId="165" fontId="3" fillId="2" borderId="15" xfId="1" applyNumberFormat="1" applyFont="1" applyFill="1" applyBorder="1" applyAlignment="1" applyProtection="1">
      <alignment horizontal="right" vertical="center" wrapText="1"/>
      <protection hidden="1"/>
    </xf>
    <xf numFmtId="165" fontId="3" fillId="2" borderId="15" xfId="0" applyNumberFormat="1" applyFont="1" applyFill="1" applyBorder="1" applyAlignment="1" applyProtection="1">
      <alignment horizontal="right" vertical="center" wrapText="1"/>
      <protection hidden="1"/>
    </xf>
    <xf numFmtId="9" fontId="3" fillId="2" borderId="15" xfId="3" applyFont="1" applyFill="1" applyBorder="1" applyAlignment="1" applyProtection="1">
      <alignment horizontal="right" vertical="center" wrapText="1"/>
      <protection hidden="1"/>
    </xf>
    <xf numFmtId="164" fontId="3" fillId="3" borderId="15" xfId="1" applyNumberFormat="1" applyFont="1" applyFill="1" applyBorder="1" applyAlignment="1" applyProtection="1">
      <alignment horizontal="right" vertical="center" wrapText="1"/>
      <protection hidden="1"/>
    </xf>
    <xf numFmtId="0" fontId="3" fillId="0" borderId="15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 wrapText="1"/>
    </xf>
    <xf numFmtId="1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quotePrefix="1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center"/>
    </xf>
    <xf numFmtId="14" fontId="3" fillId="0" borderId="5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65" fontId="3" fillId="0" borderId="1" xfId="1" applyNumberFormat="1" applyFont="1" applyBorder="1" applyAlignment="1" applyProtection="1">
      <alignment vertical="center" wrapText="1"/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9" fontId="3" fillId="0" borderId="1" xfId="3" applyFont="1" applyBorder="1" applyAlignment="1" applyProtection="1">
      <alignment vertical="center" wrapText="1"/>
      <protection locked="0"/>
    </xf>
    <xf numFmtId="9" fontId="3" fillId="0" borderId="15" xfId="3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64" fontId="2" fillId="3" borderId="17" xfId="0" applyNumberFormat="1" applyFont="1" applyFill="1" applyBorder="1" applyAlignment="1" applyProtection="1">
      <alignment horizontal="right" vertical="center"/>
      <protection hidden="1"/>
    </xf>
    <xf numFmtId="164" fontId="2" fillId="3" borderId="3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>
      <alignment horizontal="right" vertical="center"/>
    </xf>
    <xf numFmtId="0" fontId="19" fillId="0" borderId="0" xfId="4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4" borderId="13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right" vertical="center"/>
    </xf>
    <xf numFmtId="14" fontId="3" fillId="4" borderId="12" xfId="0" applyNumberFormat="1" applyFont="1" applyFill="1" applyBorder="1" applyAlignment="1" applyProtection="1">
      <alignment horizontal="center" vertical="center"/>
      <protection locked="0"/>
    </xf>
    <xf numFmtId="14" fontId="3" fillId="0" borderId="20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right" vertical="center"/>
    </xf>
    <xf numFmtId="0" fontId="21" fillId="6" borderId="0" xfId="0" applyFont="1" applyFill="1"/>
    <xf numFmtId="0" fontId="2" fillId="0" borderId="0" xfId="0" applyFont="1" applyAlignment="1">
      <alignment horizontal="right" vertical="center"/>
    </xf>
    <xf numFmtId="0" fontId="22" fillId="0" borderId="0" xfId="4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vertical="center" wrapText="1"/>
      <protection hidden="1"/>
    </xf>
    <xf numFmtId="0" fontId="3" fillId="0" borderId="0" xfId="0" applyFont="1" applyAlignment="1">
      <alignment horizontal="center"/>
    </xf>
    <xf numFmtId="0" fontId="3" fillId="4" borderId="12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right"/>
    </xf>
    <xf numFmtId="0" fontId="17" fillId="0" borderId="0" xfId="4"/>
    <xf numFmtId="0" fontId="3" fillId="4" borderId="1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 wrapText="1"/>
    </xf>
    <xf numFmtId="0" fontId="18" fillId="0" borderId="0" xfId="0" applyFont="1" applyBorder="1" applyAlignment="1">
      <alignment horizontal="right" vertical="top" wrapText="1"/>
    </xf>
    <xf numFmtId="0" fontId="20" fillId="0" borderId="11" xfId="0" applyFont="1" applyBorder="1" applyAlignment="1">
      <alignment horizontal="right" wrapText="1"/>
    </xf>
    <xf numFmtId="0" fontId="3" fillId="4" borderId="13" xfId="0" applyFont="1" applyFill="1" applyBorder="1" applyAlignment="1" applyProtection="1">
      <alignment horizontal="left" vertical="center"/>
      <protection locked="0"/>
    </xf>
    <xf numFmtId="0" fontId="3" fillId="0" borderId="19" xfId="0" applyFont="1" applyFill="1" applyBorder="1" applyAlignment="1" applyProtection="1">
      <alignment horizontal="right" vertical="center"/>
    </xf>
    <xf numFmtId="14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22380</xdr:colOff>
      <xdr:row>0</xdr:row>
      <xdr:rowOff>22225</xdr:rowOff>
    </xdr:from>
    <xdr:to>
      <xdr:col>10</xdr:col>
      <xdr:colOff>486965</xdr:colOff>
      <xdr:row>44</xdr:row>
      <xdr:rowOff>52917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DFF4DF-CD03-4FC3-A1F4-AF2F7D875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0" y="22225"/>
          <a:ext cx="6126668" cy="7947025"/>
        </a:xfrm>
        <a:prstGeom prst="rect">
          <a:avLst/>
        </a:prstGeom>
      </xdr:spPr>
    </xdr:pic>
    <xdr:clientData/>
  </xdr:twoCellAnchor>
  <xdr:twoCellAnchor editAs="oneCell">
    <xdr:from>
      <xdr:col>0</xdr:col>
      <xdr:colOff>16298</xdr:colOff>
      <xdr:row>47</xdr:row>
      <xdr:rowOff>15407</xdr:rowOff>
    </xdr:from>
    <xdr:to>
      <xdr:col>10</xdr:col>
      <xdr:colOff>492568</xdr:colOff>
      <xdr:row>91</xdr:row>
      <xdr:rowOff>52916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1D4AFF-1EA5-A414-50F4-FFE050CCE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98" y="8471490"/>
          <a:ext cx="6138353" cy="79538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1203</xdr:rowOff>
    </xdr:from>
    <xdr:to>
      <xdr:col>10</xdr:col>
      <xdr:colOff>487006</xdr:colOff>
      <xdr:row>138</xdr:row>
      <xdr:rowOff>84668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994B680-3314-AC42-DFFB-DE1FBF717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913370"/>
          <a:ext cx="6149089" cy="7999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49329</xdr:colOff>
      <xdr:row>0</xdr:row>
      <xdr:rowOff>11373</xdr:rowOff>
    </xdr:from>
    <xdr:to>
      <xdr:col>0</xdr:col>
      <xdr:colOff>2066076</xdr:colOff>
      <xdr:row>2</xdr:row>
      <xdr:rowOff>11373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329" y="11373"/>
          <a:ext cx="2016747" cy="693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omments" Target="../comments1.xml"/><Relationship Id="rId2" Type="http://schemas.openxmlformats.org/officeDocument/2006/relationships/hyperlink" Target="https://govconnect.iowa.gov/" TargetMode="External"/><Relationship Id="rId1" Type="http://schemas.openxmlformats.org/officeDocument/2006/relationships/hyperlink" Target="https://tax.iowa.gov/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view="pageBreakPreview" zoomScale="90" zoomScaleNormal="76" zoomScaleSheetLayoutView="90" workbookViewId="0"/>
  </sheetViews>
  <sheetFormatPr defaultRowHeight="14.4"/>
  <cols>
    <col min="1" max="1" width="2" customWidth="1"/>
  </cols>
  <sheetData/>
  <sheetProtection algorithmName="SHA-512" hashValue="1bXoVQocSK9oV2Gtqcj5/Ukk7Hb+BKUKF0INLTduq5m5HgvyXm1QJC7eVcQiePxfaxoh7J/r1wY/HnmR+IyXCA==" saltValue="kJtyDlh++4jiVkruJ8Q8IA==" spinCount="100000" sheet="1" objects="1" scenarios="1"/>
  <pageMargins left="0.7" right="0.7" top="0.75" bottom="0.75" header="0.3" footer="0.3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59999389629810485"/>
    <pageSetUpPr fitToPage="1"/>
  </sheetPr>
  <dimension ref="A1:J35"/>
  <sheetViews>
    <sheetView tabSelected="1" zoomScale="67" zoomScaleNormal="90" zoomScaleSheetLayoutView="90" workbookViewId="0">
      <selection activeCell="B4" sqref="B4:C4"/>
    </sheetView>
  </sheetViews>
  <sheetFormatPr defaultColWidth="9.21875" defaultRowHeight="15"/>
  <cols>
    <col min="1" max="1" width="42.77734375" style="3" customWidth="1"/>
    <col min="2" max="3" width="24.21875" style="3" customWidth="1"/>
    <col min="4" max="4" width="6.77734375" style="3" customWidth="1"/>
    <col min="5" max="5" width="33.44140625" style="3" customWidth="1"/>
    <col min="6" max="9" width="9.21875" style="3"/>
    <col min="10" max="10" width="54.77734375" style="3" customWidth="1"/>
    <col min="11" max="16384" width="9.21875" style="3"/>
  </cols>
  <sheetData>
    <row r="1" spans="1:10" ht="33" customHeight="1">
      <c r="A1" s="102"/>
      <c r="B1" s="109"/>
      <c r="C1" s="109"/>
      <c r="D1" s="109"/>
      <c r="E1" s="109"/>
      <c r="J1" s="69"/>
    </row>
    <row r="2" spans="1:10" ht="21.75" customHeight="1" thickBot="1">
      <c r="A2" s="102"/>
      <c r="B2" s="110" t="s">
        <v>86</v>
      </c>
      <c r="C2" s="110"/>
      <c r="D2" s="110"/>
      <c r="E2" s="110"/>
      <c r="J2" s="69"/>
    </row>
    <row r="3" spans="1:10" ht="15" customHeight="1">
      <c r="B3" s="101" t="str">
        <f>IF(OR(ISBLANK($B$4),ISBLANK($E$4)),"",
IF(AND($B$4&lt;=$E$4,$E$4&gt;=$B$4,$B$4 &gt;= 'Tax Rate Table'!$A$2,$E$4 &lt;= 'Tax Rate Table'!$B$2),'Tax Rate Table'!$M$2,
IF(AND($B$4&lt;=$E$4,$E$4&gt;=$B$4,$B$4 &gt;= 'Tax Rate Table'!$A$3,$E$4 &lt;= 'Tax Rate Table'!$B$3),'Tax Rate Table'!$M$3,
IF(AND($B$4&lt;=$E$4,$E$4&gt;=$B$4,$B$4 &gt;= 'Tax Rate Table'!$A$4,$E$4 &lt;= 'Tax Rate Table'!$B$4),'Tax Rate Table'!$M$4,
IF(AND($B$4&lt;=$E$4,$E$4&gt;=$B$4,$B$4 &gt;= 'Tax Rate Table'!$A$5,$E$4 &lt;= 'Tax Rate Table'!$B$5),'Tax Rate Table'!$M$5,
IF(AND($B$4&lt;=$E$4,$E$4&gt;=$B$4,$B$4 &gt;= 'Tax Rate Table'!$A$6,$E$4 &lt;= 'Tax Rate Table'!$B$6),'Tax Rate Table'!$M$6,
IF(AND($B$4&lt;=$E$4,$E$4&gt;=$B$4,$B$4 &gt;= 'Tax Rate Table'!$A$7,$E$4 &lt;= 'Tax Rate Table'!$B$7),'Tax Rate Table'!$M$7,
IF(AND($B$4&lt;=$E$4,$E$4&gt;=$B$4,$B$4 &gt;= 'Tax Rate Table'!$A$8,$E$4 &lt;= 'Tax Rate Table'!$B$8),'Tax Rate Table'!$M$8,
IF(AND($B$4&lt;=$E$4,$E$4&gt;=$B$4,$B$4 &gt;= 'Tax Rate Table'!$A$9,$E$4 &lt;= 'Tax Rate Table'!$B$9),'Tax Rate Table'!$M$9,
IF(AND($B$4&lt;=$E$4,$E$4&gt;=$B$4,$B$4 &gt;= 'Tax Rate Table'!$A$10,$E$4 &lt;= 'Tax Rate Table'!$B$10),'Tax Rate Table'!$M$10,
IF(AND($B$4&lt;=$E$4,$E$4&gt;=$B$4,$B$4 &gt;= 'Tax Rate Table'!$A$11,$E$4 &lt;= 'Tax Rate Table'!$B$11),'Tax Rate Table'!$M$11,
IF(AND($B$4&lt;=$E$4,$E$4&gt;=$B$4,$B$4 &gt;= 'Tax Rate Table'!$A$12,$E$4 &lt;= 'Tax Rate Table'!$B$12),'Tax Rate Table'!$M$12,
IF(AND($B$4&lt;=$E$4,$E$4&gt;=$B$4,$B$4 &gt;= 'Tax Rate Table'!$A$13,$E$4 &lt;= 'Tax Rate Table'!$B$13),'Tax Rate Table'!$M$13,
IF(AND($B$4&lt;=$E$4,$E$4&gt;=$B$4,$B$4 &gt;= 'Tax Rate Table'!$A$14,$E$4 &lt;= 'Tax Rate Table'!$B$14),'Tax Rate Table'!$M$14,
IF(AND($B$4&lt;=$E$4,$E$4&gt;=$B$4,$B$4 &gt;= 'Tax Rate Table'!$A$15,$E$4 &lt;= 'Tax Rate Table'!$B$15),'Tax Rate Table'!$M$15,
"Tax Period Error")))))))))))))))</f>
        <v/>
      </c>
      <c r="E3" s="89" t="s">
        <v>101</v>
      </c>
    </row>
    <row r="4" spans="1:10" s="20" customFormat="1" ht="20.100000000000001" customHeight="1">
      <c r="A4" s="20" t="s">
        <v>89</v>
      </c>
      <c r="B4" s="113"/>
      <c r="C4" s="113"/>
      <c r="D4" s="92" t="s">
        <v>5</v>
      </c>
      <c r="E4" s="93"/>
    </row>
    <row r="5" spans="1:10" s="20" customFormat="1" ht="20.100000000000001" customHeight="1">
      <c r="A5" s="20" t="s">
        <v>84</v>
      </c>
      <c r="B5" s="103"/>
      <c r="C5" s="103"/>
      <c r="D5" s="103"/>
      <c r="E5" s="103"/>
    </row>
    <row r="6" spans="1:10" s="20" customFormat="1" ht="20.100000000000001" customHeight="1">
      <c r="A6" s="20" t="s">
        <v>83</v>
      </c>
      <c r="B6" s="111"/>
      <c r="C6" s="111"/>
      <c r="D6" s="111"/>
      <c r="E6" s="111"/>
    </row>
    <row r="7" spans="1:10" s="20" customFormat="1" ht="20.100000000000001" customHeight="1">
      <c r="A7" s="20" t="s">
        <v>76</v>
      </c>
      <c r="B7" s="91"/>
      <c r="C7" s="112" t="s">
        <v>87</v>
      </c>
      <c r="D7" s="112"/>
      <c r="E7" s="91"/>
    </row>
    <row r="8" spans="1:10" s="58" customFormat="1" ht="20.100000000000001" customHeight="1">
      <c r="B8" s="77"/>
      <c r="C8" s="77"/>
      <c r="D8" s="77"/>
      <c r="E8" s="77"/>
    </row>
    <row r="9" spans="1:10" s="78" customFormat="1" ht="20.100000000000001" customHeight="1">
      <c r="A9" s="105" t="s">
        <v>72</v>
      </c>
      <c r="B9" s="105"/>
      <c r="C9" s="105"/>
      <c r="D9" s="105"/>
      <c r="E9" s="105"/>
    </row>
    <row r="10" spans="1:10" s="20" customFormat="1" ht="20.100000000000001" customHeight="1">
      <c r="A10" s="29" t="s">
        <v>41</v>
      </c>
    </row>
    <row r="11" spans="1:10" s="20" customFormat="1" ht="20.100000000000001" customHeight="1">
      <c r="A11" s="20" t="s">
        <v>42</v>
      </c>
      <c r="E11" s="23">
        <f>+'Ethanol Blended Fuel 82-012b'!S50</f>
        <v>0</v>
      </c>
    </row>
    <row r="12" spans="1:10" s="20" customFormat="1" ht="20.100000000000001" customHeight="1">
      <c r="A12" s="20" t="s">
        <v>43</v>
      </c>
      <c r="E12" s="24">
        <f>+'Ethanol Blended Fuel 82-012b'!S51</f>
        <v>0</v>
      </c>
    </row>
    <row r="13" spans="1:10" s="20" customFormat="1" ht="20.100000000000001" customHeight="1">
      <c r="A13" s="29" t="s">
        <v>44</v>
      </c>
      <c r="E13" s="25"/>
    </row>
    <row r="14" spans="1:10" s="20" customFormat="1" ht="20.100000000000001" customHeight="1">
      <c r="A14" s="20" t="s">
        <v>45</v>
      </c>
      <c r="E14" s="23">
        <f>IF(OR(ISBLANK($B$4),ISBLANK($E$4)),0,IF(E4&lt;'Tax Rate Table'!A13,+'Biodiesel &lt;July 1, ''24 82-012c'!S50,IF(E4&gt;='Tax Rate Table'!A13,'Biodiesel =&gt;July 1, ''24 82-012d'!S50,0)))</f>
        <v>0</v>
      </c>
    </row>
    <row r="15" spans="1:10" s="20" customFormat="1" ht="20.100000000000001" customHeight="1">
      <c r="A15" s="20" t="s">
        <v>46</v>
      </c>
      <c r="E15" s="24">
        <f>IF(OR(ISBLANK($B$4),ISBLANK($E$4)),0,IF(E4&lt;'Tax Rate Table'!A13,+'Biodiesel &lt;July 1, ''24 82-012c'!S51,IF(E4&gt;='Tax Rate Table'!A13,'Biodiesel =&gt;July 1, ''24 82-012d'!S51,0)))</f>
        <v>0</v>
      </c>
    </row>
    <row r="16" spans="1:10" s="20" customFormat="1" ht="20.100000000000001" customHeight="1">
      <c r="A16" s="29" t="s">
        <v>47</v>
      </c>
      <c r="E16" s="25"/>
    </row>
    <row r="17" spans="1:7" s="20" customFormat="1" ht="20.100000000000001" customHeight="1">
      <c r="A17" s="20" t="s">
        <v>49</v>
      </c>
      <c r="E17" s="24">
        <f>+E14+E11</f>
        <v>0</v>
      </c>
    </row>
    <row r="18" spans="1:7" s="20" customFormat="1" ht="20.100000000000001" customHeight="1">
      <c r="A18" s="20" t="s">
        <v>48</v>
      </c>
      <c r="E18" s="24">
        <f>+E15+E12</f>
        <v>0</v>
      </c>
    </row>
    <row r="19" spans="1:7" s="20" customFormat="1" ht="20.100000000000001" customHeight="1">
      <c r="A19" s="29" t="s">
        <v>50</v>
      </c>
      <c r="E19" s="59">
        <f>IF($E$18&lt;$E$17,$E$17-$E$18,0)</f>
        <v>0</v>
      </c>
      <c r="G19" s="26"/>
    </row>
    <row r="20" spans="1:7" s="20" customFormat="1" ht="20.100000000000001" customHeight="1">
      <c r="A20" s="29" t="s">
        <v>51</v>
      </c>
      <c r="E20" s="24">
        <f>IF($E$18&gt;$E$17,$E$18-$E$17,0)</f>
        <v>0</v>
      </c>
    </row>
    <row r="21" spans="1:7" s="20" customFormat="1" ht="20.100000000000001" customHeight="1">
      <c r="A21" s="29" t="s">
        <v>53</v>
      </c>
      <c r="D21" s="27">
        <v>0</v>
      </c>
      <c r="E21" s="24">
        <v>0</v>
      </c>
    </row>
    <row r="22" spans="1:7" s="20" customFormat="1" ht="20.100000000000001" customHeight="1">
      <c r="A22" s="29" t="s">
        <v>54</v>
      </c>
      <c r="D22" s="27">
        <v>0</v>
      </c>
      <c r="E22" s="24">
        <f>+D22*$E$20</f>
        <v>0</v>
      </c>
    </row>
    <row r="23" spans="1:7" s="20" customFormat="1" ht="20.100000000000001" customHeight="1">
      <c r="A23" s="29" t="s">
        <v>52</v>
      </c>
      <c r="E23" s="59">
        <f>+E22+E21+E20</f>
        <v>0</v>
      </c>
    </row>
    <row r="24" spans="1:7" s="20" customFormat="1" ht="20.100000000000001" customHeight="1">
      <c r="A24" s="1"/>
      <c r="E24" s="28"/>
    </row>
    <row r="25" spans="1:7" s="1" customFormat="1" ht="20.100000000000001" customHeight="1">
      <c r="A25" s="97" t="s">
        <v>91</v>
      </c>
      <c r="B25" s="98" t="s">
        <v>92</v>
      </c>
    </row>
    <row r="26" spans="1:7" s="20" customFormat="1" ht="7.5" customHeight="1">
      <c r="A26" s="76"/>
    </row>
    <row r="27" spans="1:7" s="20" customFormat="1" ht="20.100000000000001" customHeight="1">
      <c r="A27" s="95" t="s">
        <v>11</v>
      </c>
      <c r="B27" s="20" t="s">
        <v>0</v>
      </c>
    </row>
    <row r="28" spans="1:7" s="20" customFormat="1" ht="50.55" customHeight="1">
      <c r="B28" s="114" t="s">
        <v>75</v>
      </c>
      <c r="C28" s="114"/>
    </row>
    <row r="29" spans="1:7" s="20" customFormat="1" ht="8.25" customHeight="1">
      <c r="E29" s="108"/>
    </row>
    <row r="30" spans="1:7" s="20" customFormat="1" ht="20.100000000000001" customHeight="1">
      <c r="A30" s="88" t="s">
        <v>1</v>
      </c>
      <c r="B30" s="20" t="s">
        <v>79</v>
      </c>
      <c r="C30" s="51"/>
      <c r="E30" s="108"/>
    </row>
    <row r="31" spans="1:7" s="20" customFormat="1" ht="20.100000000000001" customHeight="1">
      <c r="B31" s="22"/>
      <c r="E31" s="108"/>
    </row>
    <row r="32" spans="1:7" s="20" customFormat="1" ht="20.100000000000001" customHeight="1">
      <c r="A32" s="88" t="s">
        <v>78</v>
      </c>
      <c r="B32" s="106"/>
      <c r="C32" s="107"/>
      <c r="D32" s="54" t="s">
        <v>82</v>
      </c>
      <c r="E32" s="21"/>
    </row>
    <row r="33" spans="1:5" s="20" customFormat="1" ht="20.100000000000001" customHeight="1">
      <c r="A33" s="88" t="s">
        <v>77</v>
      </c>
      <c r="B33" s="106"/>
      <c r="C33" s="107"/>
      <c r="D33" s="107"/>
      <c r="E33" s="107"/>
    </row>
    <row r="34" spans="1:5" s="58" customFormat="1" ht="20.100000000000001" customHeight="1">
      <c r="A34" s="57"/>
      <c r="B34" s="53"/>
      <c r="C34" s="54"/>
      <c r="D34" s="55"/>
      <c r="E34" s="56"/>
    </row>
    <row r="35" spans="1:5" ht="48.75" customHeight="1">
      <c r="A35" s="96" t="s">
        <v>102</v>
      </c>
      <c r="B35" s="73"/>
      <c r="C35" s="104" t="s">
        <v>55</v>
      </c>
      <c r="D35" s="104"/>
      <c r="E35" s="104"/>
    </row>
  </sheetData>
  <mergeCells count="13">
    <mergeCell ref="A1:A2"/>
    <mergeCell ref="B5:E5"/>
    <mergeCell ref="C35:E35"/>
    <mergeCell ref="A9:E9"/>
    <mergeCell ref="B33:E33"/>
    <mergeCell ref="B32:C32"/>
    <mergeCell ref="E29:E31"/>
    <mergeCell ref="B1:E1"/>
    <mergeCell ref="B2:E2"/>
    <mergeCell ref="B6:E6"/>
    <mergeCell ref="C7:D7"/>
    <mergeCell ref="B4:C4"/>
    <mergeCell ref="B28:C28"/>
  </mergeCells>
  <conditionalFormatting sqref="B3">
    <cfRule type="expression" dxfId="6" priority="1">
      <formula>$B$3="Tax Period Error"</formula>
    </cfRule>
  </conditionalFormatting>
  <dataValidations disablePrompts="1" count="1">
    <dataValidation type="decimal" operator="greaterThanOrEqual" allowBlank="1" showInputMessage="1" showErrorMessage="1" sqref="D22" xr:uid="{00000000-0002-0000-0100-000000000000}">
      <formula1>0</formula1>
    </dataValidation>
  </dataValidations>
  <hyperlinks>
    <hyperlink ref="A9:E9" location="'Instructions 82-012'!A1" display="CLICK HERE for instructions on filling out this form." xr:uid="{00000000-0004-0000-0100-000000000000}"/>
    <hyperlink ref="E3" r:id="rId1" display="https://tax.iowa.gov" xr:uid="{00000000-0004-0000-0100-000001000000}"/>
    <hyperlink ref="B25" r:id="rId2" xr:uid="{1A2171B6-4E2C-4760-8C5A-DFB6DCA0B7DC}"/>
  </hyperlinks>
  <pageMargins left="0.25" right="0.25" top="0.5" bottom="0.25" header="0.05" footer="0.05"/>
  <pageSetup scale="77" orientation="portrait" r:id="rId3"/>
  <headerFooter scaleWithDoc="0" alignWithMargins="0"/>
  <drawing r:id="rId4"/>
  <legacyDrawing r:id="rId5"/>
  <legacyDrawingHF r:id="rId6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Percentage Error" error="The percentage must be 0%, 5%, or 10%." xr:uid="{00000000-0002-0000-0100-000001000000}">
          <x14:formula1>
            <xm:f>'Tax Rate Table'!$R$2:$R$4</xm:f>
          </x14:formula1>
          <xm:sqref>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59999389629810485"/>
    <pageSetUpPr fitToPage="1"/>
  </sheetPr>
  <dimension ref="A1:S62"/>
  <sheetViews>
    <sheetView showGridLines="0" zoomScale="67" zoomScaleNormal="80" workbookViewId="0">
      <pane ySplit="6" topLeftCell="A7" activePane="bottomLeft" state="frozen"/>
      <selection pane="bottomLeft" activeCell="C5" sqref="C5"/>
    </sheetView>
  </sheetViews>
  <sheetFormatPr defaultColWidth="9.21875" defaultRowHeight="25.05" customHeight="1"/>
  <cols>
    <col min="1" max="1" width="42.77734375" style="20" customWidth="1"/>
    <col min="2" max="2" width="15.77734375" style="20" customWidth="1"/>
    <col min="3" max="3" width="25.77734375" style="20" customWidth="1"/>
    <col min="4" max="4" width="14.77734375" style="20" customWidth="1"/>
    <col min="5" max="6" width="14.77734375" style="30" customWidth="1"/>
    <col min="7" max="7" width="14.77734375" style="20" customWidth="1"/>
    <col min="8" max="8" width="25.77734375" style="20" customWidth="1"/>
    <col min="9" max="9" width="14.77734375" style="26" customWidth="1"/>
    <col min="10" max="11" width="14.77734375" style="30" customWidth="1"/>
    <col min="12" max="13" width="14.77734375" style="26" customWidth="1"/>
    <col min="14" max="19" width="14.77734375" style="20" customWidth="1"/>
    <col min="20" max="22" width="15.77734375" style="20" customWidth="1"/>
    <col min="23" max="16384" width="9.21875" style="20"/>
  </cols>
  <sheetData>
    <row r="1" spans="1:19" ht="25.05" customHeight="1">
      <c r="A1" s="1" t="s">
        <v>38</v>
      </c>
    </row>
    <row r="2" spans="1:19" ht="24.75" customHeight="1">
      <c r="A2" s="20" t="str">
        <f>'Tax Over- Underpaid 82-012a'!A5</f>
        <v>Legal Name</v>
      </c>
      <c r="B2" s="115" t="str">
        <f>IF('Tax Over- Underpaid 82-012a'!B5="","",'Tax Over- Underpaid 82-012a'!B5)</f>
        <v/>
      </c>
      <c r="C2" s="115"/>
      <c r="D2" s="115"/>
      <c r="E2" s="115"/>
      <c r="F2" s="115"/>
      <c r="G2" s="115"/>
      <c r="H2" s="115"/>
    </row>
    <row r="3" spans="1:19" ht="24.75" customHeight="1">
      <c r="A3" s="20" t="str">
        <f>'Tax Over- Underpaid 82-012a'!A6</f>
        <v>Doing Business As</v>
      </c>
      <c r="B3" s="90" t="str">
        <f>IF('Tax Over- Underpaid 82-012a'!B6="","",'Tax Over- Underpaid 82-012a'!B6)</f>
        <v/>
      </c>
      <c r="C3" s="90"/>
      <c r="D3" s="90"/>
      <c r="E3" s="90"/>
      <c r="F3" s="90"/>
      <c r="G3" s="90"/>
      <c r="H3" s="90"/>
    </row>
    <row r="4" spans="1:19" s="32" customFormat="1" ht="24.75" customHeight="1">
      <c r="A4" s="20" t="str">
        <f>'Tax Over- Underpaid 82-012a'!A7</f>
        <v>Federal Employer Identification Number</v>
      </c>
      <c r="B4" s="20" t="str">
        <f>IF('Tax Over- Underpaid 82-012a'!B7="","",'Tax Over- Underpaid 82-012a'!B7)</f>
        <v/>
      </c>
      <c r="C4" s="20" t="s">
        <v>85</v>
      </c>
      <c r="D4" s="20" t="str">
        <f>IF('Tax Over- Underpaid 82-012a'!E7="","",'Tax Over- Underpaid 82-012a'!E7)</f>
        <v/>
      </c>
      <c r="E4" s="20"/>
      <c r="F4" s="20"/>
      <c r="G4" s="20"/>
      <c r="H4" s="20"/>
      <c r="I4" s="123" t="s">
        <v>90</v>
      </c>
      <c r="J4" s="123"/>
      <c r="K4" s="123"/>
      <c r="L4" s="31">
        <f>IF(OR(ISBLANK($C$5),ISBLANK($E$5)),0,
IF(AND($C$5&lt;=$E$5,$E$5&gt;=$C$5,$C$5 &gt;= 'Tax Rate Table'!$A$2,$E$5 &lt;= 'Tax Rate Table'!$B$2),'Tax Rate Table'!$D$2,
IF(AND($C$5&lt;=$E$5,$E$5&gt;=$C$5,$C$5 &gt;= 'Tax Rate Table'!$A$3,$E$5 &lt;= 'Tax Rate Table'!$B$3),'Tax Rate Table'!$D$3,
IF(AND($C$5&lt;=$E$5,$E$5&gt;=$C$5,$C$5 &gt;= 'Tax Rate Table'!$A$4,$E$5 &lt;= 'Tax Rate Table'!$B$4),'Tax Rate Table'!$D$4,
IF(AND($C$5&lt;=$E$5,$E$5&gt;=$C$5,$C$5 &gt;= 'Tax Rate Table'!$A$5,$E$5 &lt;= 'Tax Rate Table'!$B$5),'Tax Rate Table'!$D$5,
IF(AND($C$5&lt;=$E$5,$E$5&gt;=$C$5,$C$5 &gt;= 'Tax Rate Table'!$A$6,$E$5 &lt;= 'Tax Rate Table'!$B$6),'Tax Rate Table'!$D$6,
IF(AND($C$5&lt;=$E$5,$E$5&gt;=$C$5,$C$5 &gt;= 'Tax Rate Table'!$A$7,$E$5 &lt;= 'Tax Rate Table'!$B$7),'Tax Rate Table'!$D$7,
IF(AND($C$5&lt;=$E$5,$E$5&gt;=$C$5,$C$5 &gt;= 'Tax Rate Table'!$A$8,$E$5 &lt;= 'Tax Rate Table'!$B$8),'Tax Rate Table'!$D$8,
IF(AND($C$5&lt;=$E$5,$E$5&gt;=$C$5,$C$5 &gt;= 'Tax Rate Table'!$A$9,$E$5 &lt;= 'Tax Rate Table'!$B$9),'Tax Rate Table'!$D$9,
IF(AND($C$5&lt;=$E$5,$E$5&gt;=$C$5,$C$5 &gt;= 'Tax Rate Table'!$A$10,$E$5 &lt;= 'Tax Rate Table'!$B$10),'Tax Rate Table'!$D$10,
IF(AND($C$5&lt;=$E$5,$E$5&gt;=$C$5,$C$5 &gt;= 'Tax Rate Table'!$A$11,$E$5 &lt;= 'Tax Rate Table'!$B$11),'Tax Rate Table'!$D$11,
IF(AND($C$5&lt;=$E$5,$E$5&gt;=$C$5,$C$5 &gt;= 'Tax Rate Table'!$A$12,$E$5 &lt;= 'Tax Rate Table'!$B$12),'Tax Rate Table'!$D$12,
IF(AND($C$5&lt;=$E$5,$E$5&gt;=$C$5,$C$5 &gt;= 'Tax Rate Table'!$A$13,$E$5 &lt;= 'Tax Rate Table'!$B$13),'Tax Rate Table'!$D$13,
IF(AND($C$5&lt;=$E$5,$E$5&gt;=$C$5,$C$5 &gt;= 'Tax Rate Table'!$A$14,$E$5 &lt;= 'Tax Rate Table'!$B$14),'Tax Rate Table'!$D$14,
IF(AND($C$5&lt;=$E$5,$E$5&gt;=$C$5,$C$5 &gt;= 'Tax Rate Table'!$A$15,$E$5 &lt;= 'Tax Rate Table'!$B$15),'Tax Rate Table'!$D$15,
"Tax Period Error")))))))))))))))</f>
        <v>0</v>
      </c>
      <c r="M4" s="20"/>
      <c r="N4" s="20"/>
      <c r="O4" s="20"/>
      <c r="P4" s="20"/>
      <c r="Q4" s="20"/>
    </row>
    <row r="5" spans="1:19" ht="25.05" customHeight="1" thickBot="1">
      <c r="A5" s="124" t="s">
        <v>16</v>
      </c>
      <c r="B5" s="124"/>
      <c r="C5" s="33"/>
      <c r="D5" s="50" t="s">
        <v>17</v>
      </c>
      <c r="E5" s="33"/>
      <c r="F5" s="74"/>
      <c r="H5" s="17"/>
      <c r="I5" s="124" t="s">
        <v>7</v>
      </c>
      <c r="J5" s="124"/>
      <c r="K5" s="124"/>
      <c r="L5" s="31">
        <f>IF(OR(ISBLANK($C$5),ISBLANK($E$5)),0,
IF(AND($C$5&lt;=$E$5,$E$5&gt;=$C$5,$C$5 &gt;= 'Tax Rate Table'!$A$2,$E$5 &lt;= 'Tax Rate Table'!$B$2),'Tax Rate Table'!$C$2,
IF(AND($C$5&lt;=$E$5,$E$5&gt;=$C$5,$C$5 &gt;= 'Tax Rate Table'!$A$3,$E$5 &lt;= 'Tax Rate Table'!$B$3),'Tax Rate Table'!$C$3,
IF(AND($C$5&lt;=$E$5,$E$5&gt;=$C$5,$C$5 &gt;= 'Tax Rate Table'!$A$4,$E$5 &lt;= 'Tax Rate Table'!$B$4),'Tax Rate Table'!$C$4,
IF(AND($C$5&lt;=$E$5,$E$5&gt;=$C$5,$C$5 &gt;= 'Tax Rate Table'!$A$5,$E$5 &lt;= 'Tax Rate Table'!$B$5),'Tax Rate Table'!$C$5,
IF(AND($C$5&lt;=$E$5,$E$5&gt;=$C$5,$C$5 &gt;= 'Tax Rate Table'!$A$6,$E$5 &lt;= 'Tax Rate Table'!$B$6),'Tax Rate Table'!$C$6,
IF(AND($C$5&lt;=$E$5,$E$5&gt;=$C$5,$C$5 &gt;= 'Tax Rate Table'!$A$7,$E$5 &lt;= 'Tax Rate Table'!$B$7),'Tax Rate Table'!$C$7,
IF(AND($C$5&lt;=$E$5,$E$5&gt;=$C$5,$C$5 &gt;= 'Tax Rate Table'!$A$8,$E$5 &lt;= 'Tax Rate Table'!$B$8),'Tax Rate Table'!$C$8,
IF(AND($C$5&lt;=$E$5,$E$5&gt;=$C$5,$C$5 &gt;= 'Tax Rate Table'!$A$9,$E$5 &lt;= 'Tax Rate Table'!$B$9),'Tax Rate Table'!$C$9,
IF(AND($C$5&lt;=$E$5,$E$5&gt;=$C$5,$C$5 &gt;= 'Tax Rate Table'!$A$10,$E$5 &lt;= 'Tax Rate Table'!$B$10),'Tax Rate Table'!$C$10,
IF(AND($C$5&lt;=$E$5,$E$5&gt;=$C$5,$C$5 &gt;= 'Tax Rate Table'!$A$11,$E$5 &lt;= 'Tax Rate Table'!$B$11),'Tax Rate Table'!$C$11,
IF(AND($C$5&lt;=$E$5,$E$5&gt;=$C$5,$C$5 &gt;= 'Tax Rate Table'!$A$12,$E$5 &lt;= 'Tax Rate Table'!$B$12),'Tax Rate Table'!$C$12,
IF(AND($C$5&lt;=$E$5,$E$5&gt;=$C$5,$C$5 &gt;= 'Tax Rate Table'!$A$13,$E$5 &lt;= 'Tax Rate Table'!$B$13),'Tax Rate Table'!$C$13,
IF(AND($C$5&lt;=$E$5,$E$5&gt;=$C$5,$C$5 &gt;= 'Tax Rate Table'!$A$14,$E$5 &lt;= 'Tax Rate Table'!$B$14),'Tax Rate Table'!$C$14,
IF(AND($C$5&lt;=$E$5,$E$5&gt;=$C$5,$C$5 &gt;= 'Tax Rate Table'!$A$15,$E$5 &lt;= 'Tax Rate Table'!$B$15),'Tax Rate Table'!$C$15,
"Tax Period Error")))))))))))))))</f>
        <v>0</v>
      </c>
      <c r="M5" s="34"/>
      <c r="N5" s="34"/>
      <c r="O5" s="34"/>
      <c r="R5" s="32"/>
    </row>
    <row r="6" spans="1:19" s="52" customFormat="1" ht="118.5" customHeight="1" thickBot="1">
      <c r="A6" s="8" t="s">
        <v>3</v>
      </c>
      <c r="B6" s="9" t="s">
        <v>18</v>
      </c>
      <c r="C6" s="10" t="s">
        <v>19</v>
      </c>
      <c r="D6" s="10" t="s">
        <v>6</v>
      </c>
      <c r="E6" s="11" t="s">
        <v>31</v>
      </c>
      <c r="F6" s="11" t="s">
        <v>32</v>
      </c>
      <c r="G6" s="9" t="s">
        <v>33</v>
      </c>
      <c r="H6" s="10" t="s">
        <v>34</v>
      </c>
      <c r="I6" s="12" t="s">
        <v>35</v>
      </c>
      <c r="J6" s="11" t="s">
        <v>36</v>
      </c>
      <c r="K6" s="11" t="s">
        <v>37</v>
      </c>
      <c r="L6" s="10" t="s">
        <v>63</v>
      </c>
      <c r="M6" s="13" t="s">
        <v>64</v>
      </c>
      <c r="N6" s="9" t="s">
        <v>65</v>
      </c>
      <c r="O6" s="10" t="s">
        <v>66</v>
      </c>
      <c r="P6" s="9" t="s">
        <v>73</v>
      </c>
      <c r="Q6" s="9" t="s">
        <v>67</v>
      </c>
      <c r="R6" s="14" t="s">
        <v>61</v>
      </c>
      <c r="S6" s="14" t="s">
        <v>62</v>
      </c>
    </row>
    <row r="7" spans="1:19" s="35" customFormat="1" ht="25.05" customHeight="1">
      <c r="A7" s="36"/>
      <c r="B7" s="37"/>
      <c r="C7" s="37"/>
      <c r="D7" s="38"/>
      <c r="E7" s="39"/>
      <c r="F7" s="40">
        <v>1</v>
      </c>
      <c r="G7" s="37"/>
      <c r="H7" s="37"/>
      <c r="I7" s="38"/>
      <c r="J7" s="39"/>
      <c r="K7" s="40">
        <v>0</v>
      </c>
      <c r="L7" s="41">
        <f>D7+I7</f>
        <v>0</v>
      </c>
      <c r="M7" s="41">
        <f>L7*0.012</f>
        <v>0</v>
      </c>
      <c r="N7" s="42">
        <f t="shared" ref="N7:N49" si="0">L7-M7</f>
        <v>0</v>
      </c>
      <c r="O7" s="43" t="str">
        <f>IFERROR(((D7*F7) + (I7*K7))/L7,"-")</f>
        <v>-</v>
      </c>
      <c r="P7" s="44">
        <f>IF(ISBLANK(D7),0,IF(((D7*F7) + (I7*K7))/L7 &lt; 0.1401,$L$5,$L$4))</f>
        <v>0</v>
      </c>
      <c r="Q7" s="45">
        <f t="shared" ref="Q7:Q49" si="1">N7*P7</f>
        <v>0</v>
      </c>
      <c r="R7" s="46">
        <f>+E7+J7</f>
        <v>0</v>
      </c>
      <c r="S7" s="47">
        <f>ROUND(R7-Q7,2)</f>
        <v>0</v>
      </c>
    </row>
    <row r="8" spans="1:19" s="35" customFormat="1" ht="25.05" customHeight="1">
      <c r="A8" s="61"/>
      <c r="B8" s="62"/>
      <c r="C8" s="62"/>
      <c r="D8" s="38"/>
      <c r="E8" s="39"/>
      <c r="F8" s="63">
        <v>1</v>
      </c>
      <c r="G8" s="62"/>
      <c r="H8" s="62"/>
      <c r="I8" s="38"/>
      <c r="J8" s="39"/>
      <c r="K8" s="63">
        <v>0</v>
      </c>
      <c r="L8" s="64">
        <f>D8+I8</f>
        <v>0</v>
      </c>
      <c r="M8" s="64">
        <f t="shared" ref="M8:M49" si="2">L8*0.012</f>
        <v>0</v>
      </c>
      <c r="N8" s="65">
        <f t="shared" si="0"/>
        <v>0</v>
      </c>
      <c r="O8" s="66" t="str">
        <f t="shared" ref="O8:O49" si="3">IFERROR(((D8*F8) + (I8*K8))/L8,"-")</f>
        <v>-</v>
      </c>
      <c r="P8" s="44">
        <f t="shared" ref="P8:P49" si="4">IF(ISBLANK(D8),0,IF(((D8*F8) + (I8*K8))/L8 &lt; 0.1401,$L$5,$L$4))</f>
        <v>0</v>
      </c>
      <c r="Q8" s="67">
        <f t="shared" si="1"/>
        <v>0</v>
      </c>
      <c r="R8" s="67">
        <f t="shared" ref="R8:R49" si="5">+E8+J8</f>
        <v>0</v>
      </c>
      <c r="S8" s="47">
        <f t="shared" ref="S8:S49" si="6">ROUND(R8-Q8,2)</f>
        <v>0</v>
      </c>
    </row>
    <row r="9" spans="1:19" s="35" customFormat="1" ht="25.05" customHeight="1">
      <c r="A9" s="61"/>
      <c r="B9" s="62"/>
      <c r="C9" s="62"/>
      <c r="D9" s="38"/>
      <c r="E9" s="39"/>
      <c r="F9" s="63">
        <v>1</v>
      </c>
      <c r="G9" s="62"/>
      <c r="H9" s="62"/>
      <c r="I9" s="38"/>
      <c r="J9" s="39"/>
      <c r="K9" s="63">
        <v>0</v>
      </c>
      <c r="L9" s="64">
        <f t="shared" ref="L9:L49" si="7">D9+I9</f>
        <v>0</v>
      </c>
      <c r="M9" s="64">
        <f t="shared" si="2"/>
        <v>0</v>
      </c>
      <c r="N9" s="65">
        <f t="shared" si="0"/>
        <v>0</v>
      </c>
      <c r="O9" s="66" t="str">
        <f t="shared" si="3"/>
        <v>-</v>
      </c>
      <c r="P9" s="44">
        <f t="shared" si="4"/>
        <v>0</v>
      </c>
      <c r="Q9" s="67">
        <f t="shared" si="1"/>
        <v>0</v>
      </c>
      <c r="R9" s="67">
        <f t="shared" si="5"/>
        <v>0</v>
      </c>
      <c r="S9" s="47">
        <f t="shared" si="6"/>
        <v>0</v>
      </c>
    </row>
    <row r="10" spans="1:19" s="35" customFormat="1" ht="25.05" customHeight="1">
      <c r="A10" s="61"/>
      <c r="B10" s="62"/>
      <c r="C10" s="62"/>
      <c r="D10" s="38"/>
      <c r="E10" s="39"/>
      <c r="F10" s="63">
        <v>1</v>
      </c>
      <c r="G10" s="62"/>
      <c r="H10" s="62"/>
      <c r="I10" s="38"/>
      <c r="J10" s="39"/>
      <c r="K10" s="63">
        <v>0</v>
      </c>
      <c r="L10" s="64">
        <f t="shared" si="7"/>
        <v>0</v>
      </c>
      <c r="M10" s="64">
        <f t="shared" si="2"/>
        <v>0</v>
      </c>
      <c r="N10" s="65">
        <f t="shared" si="0"/>
        <v>0</v>
      </c>
      <c r="O10" s="66" t="str">
        <f t="shared" si="3"/>
        <v>-</v>
      </c>
      <c r="P10" s="44">
        <f t="shared" si="4"/>
        <v>0</v>
      </c>
      <c r="Q10" s="67">
        <f t="shared" si="1"/>
        <v>0</v>
      </c>
      <c r="R10" s="67">
        <f t="shared" si="5"/>
        <v>0</v>
      </c>
      <c r="S10" s="47">
        <f t="shared" si="6"/>
        <v>0</v>
      </c>
    </row>
    <row r="11" spans="1:19" s="35" customFormat="1" ht="25.05" customHeight="1">
      <c r="A11" s="61"/>
      <c r="B11" s="62"/>
      <c r="C11" s="62"/>
      <c r="D11" s="38"/>
      <c r="E11" s="39"/>
      <c r="F11" s="63">
        <v>1</v>
      </c>
      <c r="G11" s="62"/>
      <c r="H11" s="62"/>
      <c r="I11" s="38"/>
      <c r="J11" s="39"/>
      <c r="K11" s="63">
        <v>0</v>
      </c>
      <c r="L11" s="64">
        <f t="shared" si="7"/>
        <v>0</v>
      </c>
      <c r="M11" s="64">
        <f t="shared" si="2"/>
        <v>0</v>
      </c>
      <c r="N11" s="65">
        <f t="shared" si="0"/>
        <v>0</v>
      </c>
      <c r="O11" s="66" t="str">
        <f t="shared" si="3"/>
        <v>-</v>
      </c>
      <c r="P11" s="44">
        <f t="shared" si="4"/>
        <v>0</v>
      </c>
      <c r="Q11" s="67">
        <f t="shared" si="1"/>
        <v>0</v>
      </c>
      <c r="R11" s="67">
        <f t="shared" si="5"/>
        <v>0</v>
      </c>
      <c r="S11" s="47">
        <f t="shared" si="6"/>
        <v>0</v>
      </c>
    </row>
    <row r="12" spans="1:19" s="35" customFormat="1" ht="25.05" customHeight="1">
      <c r="A12" s="61"/>
      <c r="B12" s="62"/>
      <c r="C12" s="62"/>
      <c r="D12" s="38"/>
      <c r="E12" s="39"/>
      <c r="F12" s="63">
        <v>1</v>
      </c>
      <c r="G12" s="62"/>
      <c r="H12" s="62"/>
      <c r="I12" s="38"/>
      <c r="J12" s="39"/>
      <c r="K12" s="63">
        <v>0</v>
      </c>
      <c r="L12" s="64">
        <f t="shared" si="7"/>
        <v>0</v>
      </c>
      <c r="M12" s="64">
        <f t="shared" si="2"/>
        <v>0</v>
      </c>
      <c r="N12" s="65">
        <f t="shared" si="0"/>
        <v>0</v>
      </c>
      <c r="O12" s="66" t="str">
        <f t="shared" si="3"/>
        <v>-</v>
      </c>
      <c r="P12" s="44">
        <f t="shared" si="4"/>
        <v>0</v>
      </c>
      <c r="Q12" s="67">
        <f t="shared" si="1"/>
        <v>0</v>
      </c>
      <c r="R12" s="67">
        <f t="shared" si="5"/>
        <v>0</v>
      </c>
      <c r="S12" s="47">
        <f t="shared" si="6"/>
        <v>0</v>
      </c>
    </row>
    <row r="13" spans="1:19" s="35" customFormat="1" ht="25.05" customHeight="1">
      <c r="A13" s="61"/>
      <c r="B13" s="62"/>
      <c r="C13" s="62"/>
      <c r="D13" s="38"/>
      <c r="E13" s="39"/>
      <c r="F13" s="63">
        <v>1</v>
      </c>
      <c r="G13" s="62"/>
      <c r="H13" s="62"/>
      <c r="I13" s="38"/>
      <c r="J13" s="39"/>
      <c r="K13" s="63">
        <v>0</v>
      </c>
      <c r="L13" s="64">
        <f t="shared" si="7"/>
        <v>0</v>
      </c>
      <c r="M13" s="64">
        <f t="shared" si="2"/>
        <v>0</v>
      </c>
      <c r="N13" s="65">
        <f t="shared" si="0"/>
        <v>0</v>
      </c>
      <c r="O13" s="66" t="str">
        <f t="shared" si="3"/>
        <v>-</v>
      </c>
      <c r="P13" s="44">
        <f t="shared" si="4"/>
        <v>0</v>
      </c>
      <c r="Q13" s="67">
        <f t="shared" si="1"/>
        <v>0</v>
      </c>
      <c r="R13" s="67">
        <f t="shared" si="5"/>
        <v>0</v>
      </c>
      <c r="S13" s="47">
        <f t="shared" si="6"/>
        <v>0</v>
      </c>
    </row>
    <row r="14" spans="1:19" s="35" customFormat="1" ht="25.05" customHeight="1">
      <c r="A14" s="61"/>
      <c r="B14" s="62"/>
      <c r="C14" s="62"/>
      <c r="D14" s="38"/>
      <c r="E14" s="39"/>
      <c r="F14" s="63">
        <v>1</v>
      </c>
      <c r="G14" s="62"/>
      <c r="H14" s="62"/>
      <c r="I14" s="38"/>
      <c r="J14" s="39"/>
      <c r="K14" s="63">
        <v>0</v>
      </c>
      <c r="L14" s="64">
        <f t="shared" si="7"/>
        <v>0</v>
      </c>
      <c r="M14" s="64">
        <f t="shared" si="2"/>
        <v>0</v>
      </c>
      <c r="N14" s="65">
        <f t="shared" si="0"/>
        <v>0</v>
      </c>
      <c r="O14" s="66" t="str">
        <f t="shared" si="3"/>
        <v>-</v>
      </c>
      <c r="P14" s="44">
        <f t="shared" si="4"/>
        <v>0</v>
      </c>
      <c r="Q14" s="67">
        <f t="shared" si="1"/>
        <v>0</v>
      </c>
      <c r="R14" s="67">
        <f t="shared" si="5"/>
        <v>0</v>
      </c>
      <c r="S14" s="47">
        <f t="shared" si="6"/>
        <v>0</v>
      </c>
    </row>
    <row r="15" spans="1:19" s="35" customFormat="1" ht="25.05" customHeight="1">
      <c r="A15" s="61"/>
      <c r="B15" s="62"/>
      <c r="C15" s="62"/>
      <c r="D15" s="38"/>
      <c r="E15" s="39"/>
      <c r="F15" s="63">
        <v>1</v>
      </c>
      <c r="G15" s="62"/>
      <c r="H15" s="62"/>
      <c r="I15" s="38"/>
      <c r="J15" s="39"/>
      <c r="K15" s="63">
        <v>0</v>
      </c>
      <c r="L15" s="64">
        <f t="shared" si="7"/>
        <v>0</v>
      </c>
      <c r="M15" s="64">
        <f t="shared" si="2"/>
        <v>0</v>
      </c>
      <c r="N15" s="65">
        <f t="shared" si="0"/>
        <v>0</v>
      </c>
      <c r="O15" s="66" t="str">
        <f t="shared" si="3"/>
        <v>-</v>
      </c>
      <c r="P15" s="44">
        <f t="shared" si="4"/>
        <v>0</v>
      </c>
      <c r="Q15" s="67">
        <f t="shared" si="1"/>
        <v>0</v>
      </c>
      <c r="R15" s="67">
        <f t="shared" si="5"/>
        <v>0</v>
      </c>
      <c r="S15" s="47">
        <f t="shared" si="6"/>
        <v>0</v>
      </c>
    </row>
    <row r="16" spans="1:19" s="35" customFormat="1" ht="25.05" customHeight="1">
      <c r="A16" s="61"/>
      <c r="B16" s="62"/>
      <c r="C16" s="62"/>
      <c r="D16" s="38"/>
      <c r="E16" s="39"/>
      <c r="F16" s="63">
        <v>1</v>
      </c>
      <c r="G16" s="62"/>
      <c r="H16" s="62"/>
      <c r="I16" s="38"/>
      <c r="J16" s="39"/>
      <c r="K16" s="63">
        <v>0</v>
      </c>
      <c r="L16" s="64">
        <f t="shared" si="7"/>
        <v>0</v>
      </c>
      <c r="M16" s="64">
        <f t="shared" si="2"/>
        <v>0</v>
      </c>
      <c r="N16" s="65">
        <f t="shared" si="0"/>
        <v>0</v>
      </c>
      <c r="O16" s="66" t="str">
        <f t="shared" si="3"/>
        <v>-</v>
      </c>
      <c r="P16" s="44">
        <f t="shared" si="4"/>
        <v>0</v>
      </c>
      <c r="Q16" s="67">
        <f t="shared" si="1"/>
        <v>0</v>
      </c>
      <c r="R16" s="67">
        <f t="shared" si="5"/>
        <v>0</v>
      </c>
      <c r="S16" s="47">
        <f t="shared" si="6"/>
        <v>0</v>
      </c>
    </row>
    <row r="17" spans="1:19" s="35" customFormat="1" ht="25.05" customHeight="1">
      <c r="A17" s="61"/>
      <c r="B17" s="62"/>
      <c r="C17" s="62"/>
      <c r="D17" s="38"/>
      <c r="E17" s="39"/>
      <c r="F17" s="63">
        <v>1</v>
      </c>
      <c r="G17" s="62"/>
      <c r="H17" s="62"/>
      <c r="I17" s="38"/>
      <c r="J17" s="39"/>
      <c r="K17" s="63">
        <v>0</v>
      </c>
      <c r="L17" s="64">
        <f t="shared" si="7"/>
        <v>0</v>
      </c>
      <c r="M17" s="64">
        <f t="shared" si="2"/>
        <v>0</v>
      </c>
      <c r="N17" s="65">
        <f t="shared" si="0"/>
        <v>0</v>
      </c>
      <c r="O17" s="66" t="str">
        <f t="shared" si="3"/>
        <v>-</v>
      </c>
      <c r="P17" s="44">
        <f t="shared" si="4"/>
        <v>0</v>
      </c>
      <c r="Q17" s="67">
        <f t="shared" si="1"/>
        <v>0</v>
      </c>
      <c r="R17" s="67">
        <f t="shared" si="5"/>
        <v>0</v>
      </c>
      <c r="S17" s="47">
        <f t="shared" si="6"/>
        <v>0</v>
      </c>
    </row>
    <row r="18" spans="1:19" s="35" customFormat="1" ht="25.05" customHeight="1">
      <c r="A18" s="61"/>
      <c r="B18" s="62"/>
      <c r="C18" s="62"/>
      <c r="D18" s="38"/>
      <c r="E18" s="39"/>
      <c r="F18" s="63">
        <v>1</v>
      </c>
      <c r="G18" s="62"/>
      <c r="H18" s="62"/>
      <c r="I18" s="38"/>
      <c r="J18" s="39"/>
      <c r="K18" s="63">
        <v>0</v>
      </c>
      <c r="L18" s="64">
        <f t="shared" si="7"/>
        <v>0</v>
      </c>
      <c r="M18" s="64">
        <f t="shared" si="2"/>
        <v>0</v>
      </c>
      <c r="N18" s="65">
        <f t="shared" si="0"/>
        <v>0</v>
      </c>
      <c r="O18" s="66" t="str">
        <f t="shared" si="3"/>
        <v>-</v>
      </c>
      <c r="P18" s="44">
        <f t="shared" si="4"/>
        <v>0</v>
      </c>
      <c r="Q18" s="67">
        <f t="shared" si="1"/>
        <v>0</v>
      </c>
      <c r="R18" s="67">
        <f t="shared" si="5"/>
        <v>0</v>
      </c>
      <c r="S18" s="47">
        <f t="shared" si="6"/>
        <v>0</v>
      </c>
    </row>
    <row r="19" spans="1:19" s="35" customFormat="1" ht="25.05" customHeight="1">
      <c r="A19" s="61"/>
      <c r="B19" s="62"/>
      <c r="C19" s="62"/>
      <c r="D19" s="38"/>
      <c r="E19" s="39"/>
      <c r="F19" s="63">
        <v>1</v>
      </c>
      <c r="G19" s="62"/>
      <c r="H19" s="62"/>
      <c r="I19" s="38"/>
      <c r="J19" s="39"/>
      <c r="K19" s="63">
        <v>0</v>
      </c>
      <c r="L19" s="64">
        <f t="shared" si="7"/>
        <v>0</v>
      </c>
      <c r="M19" s="64">
        <f t="shared" si="2"/>
        <v>0</v>
      </c>
      <c r="N19" s="65">
        <f t="shared" si="0"/>
        <v>0</v>
      </c>
      <c r="O19" s="66" t="str">
        <f t="shared" si="3"/>
        <v>-</v>
      </c>
      <c r="P19" s="44">
        <f t="shared" si="4"/>
        <v>0</v>
      </c>
      <c r="Q19" s="67">
        <f t="shared" si="1"/>
        <v>0</v>
      </c>
      <c r="R19" s="67">
        <f t="shared" si="5"/>
        <v>0</v>
      </c>
      <c r="S19" s="47">
        <f t="shared" si="6"/>
        <v>0</v>
      </c>
    </row>
    <row r="20" spans="1:19" s="35" customFormat="1" ht="25.05" customHeight="1">
      <c r="A20" s="61"/>
      <c r="B20" s="62"/>
      <c r="C20" s="62"/>
      <c r="D20" s="38"/>
      <c r="E20" s="39"/>
      <c r="F20" s="63">
        <v>1</v>
      </c>
      <c r="G20" s="62"/>
      <c r="H20" s="62"/>
      <c r="I20" s="38"/>
      <c r="J20" s="39"/>
      <c r="K20" s="63">
        <v>0</v>
      </c>
      <c r="L20" s="64">
        <f t="shared" si="7"/>
        <v>0</v>
      </c>
      <c r="M20" s="64">
        <f t="shared" si="2"/>
        <v>0</v>
      </c>
      <c r="N20" s="65">
        <f t="shared" si="0"/>
        <v>0</v>
      </c>
      <c r="O20" s="66" t="str">
        <f t="shared" si="3"/>
        <v>-</v>
      </c>
      <c r="P20" s="44">
        <f t="shared" si="4"/>
        <v>0</v>
      </c>
      <c r="Q20" s="67">
        <f t="shared" si="1"/>
        <v>0</v>
      </c>
      <c r="R20" s="67">
        <f t="shared" si="5"/>
        <v>0</v>
      </c>
      <c r="S20" s="47">
        <f t="shared" si="6"/>
        <v>0</v>
      </c>
    </row>
    <row r="21" spans="1:19" s="35" customFormat="1" ht="25.05" customHeight="1">
      <c r="A21" s="61"/>
      <c r="B21" s="62"/>
      <c r="C21" s="62"/>
      <c r="D21" s="38"/>
      <c r="E21" s="39"/>
      <c r="F21" s="63">
        <v>1</v>
      </c>
      <c r="G21" s="62"/>
      <c r="H21" s="62"/>
      <c r="I21" s="38"/>
      <c r="J21" s="39"/>
      <c r="K21" s="63">
        <v>0</v>
      </c>
      <c r="L21" s="64">
        <f t="shared" si="7"/>
        <v>0</v>
      </c>
      <c r="M21" s="64">
        <f t="shared" si="2"/>
        <v>0</v>
      </c>
      <c r="N21" s="65">
        <f t="shared" si="0"/>
        <v>0</v>
      </c>
      <c r="O21" s="66" t="str">
        <f t="shared" si="3"/>
        <v>-</v>
      </c>
      <c r="P21" s="44">
        <f t="shared" si="4"/>
        <v>0</v>
      </c>
      <c r="Q21" s="67">
        <f t="shared" si="1"/>
        <v>0</v>
      </c>
      <c r="R21" s="67">
        <f t="shared" si="5"/>
        <v>0</v>
      </c>
      <c r="S21" s="47">
        <f t="shared" si="6"/>
        <v>0</v>
      </c>
    </row>
    <row r="22" spans="1:19" s="35" customFormat="1" ht="25.05" customHeight="1">
      <c r="A22" s="61"/>
      <c r="B22" s="62"/>
      <c r="C22" s="62"/>
      <c r="D22" s="38"/>
      <c r="E22" s="39"/>
      <c r="F22" s="63">
        <v>1</v>
      </c>
      <c r="G22" s="62"/>
      <c r="H22" s="62"/>
      <c r="I22" s="38"/>
      <c r="J22" s="39"/>
      <c r="K22" s="63">
        <v>0</v>
      </c>
      <c r="L22" s="64">
        <f t="shared" si="7"/>
        <v>0</v>
      </c>
      <c r="M22" s="64">
        <f t="shared" si="2"/>
        <v>0</v>
      </c>
      <c r="N22" s="65">
        <f t="shared" si="0"/>
        <v>0</v>
      </c>
      <c r="O22" s="66" t="str">
        <f t="shared" si="3"/>
        <v>-</v>
      </c>
      <c r="P22" s="44">
        <f t="shared" si="4"/>
        <v>0</v>
      </c>
      <c r="Q22" s="67">
        <f t="shared" si="1"/>
        <v>0</v>
      </c>
      <c r="R22" s="67">
        <f t="shared" si="5"/>
        <v>0</v>
      </c>
      <c r="S22" s="47">
        <f t="shared" si="6"/>
        <v>0</v>
      </c>
    </row>
    <row r="23" spans="1:19" s="35" customFormat="1" ht="25.05" customHeight="1">
      <c r="A23" s="61"/>
      <c r="B23" s="62"/>
      <c r="C23" s="62"/>
      <c r="D23" s="38"/>
      <c r="E23" s="39"/>
      <c r="F23" s="63">
        <v>1</v>
      </c>
      <c r="G23" s="62"/>
      <c r="H23" s="62"/>
      <c r="I23" s="38"/>
      <c r="J23" s="39"/>
      <c r="K23" s="63">
        <v>0</v>
      </c>
      <c r="L23" s="64">
        <f t="shared" si="7"/>
        <v>0</v>
      </c>
      <c r="M23" s="64">
        <f t="shared" si="2"/>
        <v>0</v>
      </c>
      <c r="N23" s="65">
        <f t="shared" si="0"/>
        <v>0</v>
      </c>
      <c r="O23" s="66" t="str">
        <f t="shared" si="3"/>
        <v>-</v>
      </c>
      <c r="P23" s="44">
        <f t="shared" si="4"/>
        <v>0</v>
      </c>
      <c r="Q23" s="67">
        <f t="shared" si="1"/>
        <v>0</v>
      </c>
      <c r="R23" s="67">
        <f t="shared" si="5"/>
        <v>0</v>
      </c>
      <c r="S23" s="47">
        <f t="shared" si="6"/>
        <v>0</v>
      </c>
    </row>
    <row r="24" spans="1:19" s="35" customFormat="1" ht="25.05" customHeight="1">
      <c r="A24" s="61"/>
      <c r="B24" s="62"/>
      <c r="C24" s="62"/>
      <c r="D24" s="38"/>
      <c r="E24" s="39"/>
      <c r="F24" s="63">
        <v>1</v>
      </c>
      <c r="G24" s="62"/>
      <c r="H24" s="62"/>
      <c r="I24" s="38"/>
      <c r="J24" s="39"/>
      <c r="K24" s="63">
        <v>0</v>
      </c>
      <c r="L24" s="64">
        <f t="shared" si="7"/>
        <v>0</v>
      </c>
      <c r="M24" s="64">
        <f t="shared" si="2"/>
        <v>0</v>
      </c>
      <c r="N24" s="65">
        <f t="shared" si="0"/>
        <v>0</v>
      </c>
      <c r="O24" s="66" t="str">
        <f t="shared" si="3"/>
        <v>-</v>
      </c>
      <c r="P24" s="44">
        <f t="shared" si="4"/>
        <v>0</v>
      </c>
      <c r="Q24" s="67">
        <f t="shared" si="1"/>
        <v>0</v>
      </c>
      <c r="R24" s="67">
        <f t="shared" si="5"/>
        <v>0</v>
      </c>
      <c r="S24" s="47">
        <f t="shared" si="6"/>
        <v>0</v>
      </c>
    </row>
    <row r="25" spans="1:19" s="35" customFormat="1" ht="25.05" customHeight="1">
      <c r="A25" s="61"/>
      <c r="B25" s="62"/>
      <c r="C25" s="62"/>
      <c r="D25" s="38"/>
      <c r="E25" s="39"/>
      <c r="F25" s="63">
        <v>1</v>
      </c>
      <c r="G25" s="62"/>
      <c r="H25" s="62"/>
      <c r="I25" s="38"/>
      <c r="J25" s="39"/>
      <c r="K25" s="63">
        <v>0</v>
      </c>
      <c r="L25" s="64">
        <f t="shared" si="7"/>
        <v>0</v>
      </c>
      <c r="M25" s="64">
        <f t="shared" si="2"/>
        <v>0</v>
      </c>
      <c r="N25" s="65">
        <f t="shared" si="0"/>
        <v>0</v>
      </c>
      <c r="O25" s="66" t="str">
        <f t="shared" si="3"/>
        <v>-</v>
      </c>
      <c r="P25" s="44">
        <f t="shared" si="4"/>
        <v>0</v>
      </c>
      <c r="Q25" s="67">
        <f t="shared" si="1"/>
        <v>0</v>
      </c>
      <c r="R25" s="67">
        <f t="shared" si="5"/>
        <v>0</v>
      </c>
      <c r="S25" s="47">
        <f t="shared" si="6"/>
        <v>0</v>
      </c>
    </row>
    <row r="26" spans="1:19" s="35" customFormat="1" ht="25.05" customHeight="1">
      <c r="A26" s="61"/>
      <c r="B26" s="62"/>
      <c r="C26" s="62"/>
      <c r="D26" s="38"/>
      <c r="E26" s="39"/>
      <c r="F26" s="63">
        <v>1</v>
      </c>
      <c r="G26" s="62"/>
      <c r="H26" s="62"/>
      <c r="I26" s="38"/>
      <c r="J26" s="39"/>
      <c r="K26" s="63">
        <v>0</v>
      </c>
      <c r="L26" s="64">
        <f t="shared" si="7"/>
        <v>0</v>
      </c>
      <c r="M26" s="64">
        <f t="shared" si="2"/>
        <v>0</v>
      </c>
      <c r="N26" s="65">
        <f t="shared" si="0"/>
        <v>0</v>
      </c>
      <c r="O26" s="66" t="str">
        <f t="shared" si="3"/>
        <v>-</v>
      </c>
      <c r="P26" s="44">
        <f t="shared" si="4"/>
        <v>0</v>
      </c>
      <c r="Q26" s="67">
        <f t="shared" si="1"/>
        <v>0</v>
      </c>
      <c r="R26" s="67">
        <f t="shared" si="5"/>
        <v>0</v>
      </c>
      <c r="S26" s="47">
        <f t="shared" si="6"/>
        <v>0</v>
      </c>
    </row>
    <row r="27" spans="1:19" ht="25.05" customHeight="1">
      <c r="A27" s="61"/>
      <c r="B27" s="62"/>
      <c r="C27" s="62"/>
      <c r="D27" s="38"/>
      <c r="E27" s="39"/>
      <c r="F27" s="63">
        <v>1</v>
      </c>
      <c r="G27" s="62"/>
      <c r="H27" s="62"/>
      <c r="I27" s="38"/>
      <c r="J27" s="39"/>
      <c r="K27" s="63">
        <v>0</v>
      </c>
      <c r="L27" s="64">
        <f t="shared" si="7"/>
        <v>0</v>
      </c>
      <c r="M27" s="64">
        <f t="shared" si="2"/>
        <v>0</v>
      </c>
      <c r="N27" s="65">
        <f t="shared" si="0"/>
        <v>0</v>
      </c>
      <c r="O27" s="66" t="str">
        <f t="shared" si="3"/>
        <v>-</v>
      </c>
      <c r="P27" s="44">
        <f t="shared" si="4"/>
        <v>0</v>
      </c>
      <c r="Q27" s="67">
        <f t="shared" si="1"/>
        <v>0</v>
      </c>
      <c r="R27" s="67">
        <f t="shared" si="5"/>
        <v>0</v>
      </c>
      <c r="S27" s="47">
        <f t="shared" si="6"/>
        <v>0</v>
      </c>
    </row>
    <row r="28" spans="1:19" ht="25.05" customHeight="1">
      <c r="A28" s="61"/>
      <c r="B28" s="62"/>
      <c r="C28" s="62"/>
      <c r="D28" s="38"/>
      <c r="E28" s="39"/>
      <c r="F28" s="63">
        <v>1</v>
      </c>
      <c r="G28" s="62"/>
      <c r="H28" s="62"/>
      <c r="I28" s="38"/>
      <c r="J28" s="39"/>
      <c r="K28" s="63">
        <v>0</v>
      </c>
      <c r="L28" s="64">
        <f t="shared" si="7"/>
        <v>0</v>
      </c>
      <c r="M28" s="64">
        <f t="shared" si="2"/>
        <v>0</v>
      </c>
      <c r="N28" s="65">
        <f t="shared" si="0"/>
        <v>0</v>
      </c>
      <c r="O28" s="66" t="str">
        <f t="shared" si="3"/>
        <v>-</v>
      </c>
      <c r="P28" s="44">
        <f t="shared" si="4"/>
        <v>0</v>
      </c>
      <c r="Q28" s="67">
        <f t="shared" si="1"/>
        <v>0</v>
      </c>
      <c r="R28" s="67">
        <f t="shared" si="5"/>
        <v>0</v>
      </c>
      <c r="S28" s="47">
        <f t="shared" si="6"/>
        <v>0</v>
      </c>
    </row>
    <row r="29" spans="1:19" ht="25.05" customHeight="1">
      <c r="A29" s="61"/>
      <c r="B29" s="62"/>
      <c r="C29" s="62"/>
      <c r="D29" s="38"/>
      <c r="E29" s="39"/>
      <c r="F29" s="63">
        <v>1</v>
      </c>
      <c r="G29" s="62"/>
      <c r="H29" s="62"/>
      <c r="I29" s="38"/>
      <c r="J29" s="39"/>
      <c r="K29" s="63">
        <v>0</v>
      </c>
      <c r="L29" s="64">
        <f t="shared" si="7"/>
        <v>0</v>
      </c>
      <c r="M29" s="64">
        <f t="shared" si="2"/>
        <v>0</v>
      </c>
      <c r="N29" s="65">
        <f t="shared" si="0"/>
        <v>0</v>
      </c>
      <c r="O29" s="66" t="str">
        <f t="shared" si="3"/>
        <v>-</v>
      </c>
      <c r="P29" s="44">
        <f t="shared" si="4"/>
        <v>0</v>
      </c>
      <c r="Q29" s="67">
        <f t="shared" si="1"/>
        <v>0</v>
      </c>
      <c r="R29" s="67">
        <f t="shared" si="5"/>
        <v>0</v>
      </c>
      <c r="S29" s="47">
        <f t="shared" si="6"/>
        <v>0</v>
      </c>
    </row>
    <row r="30" spans="1:19" ht="25.05" customHeight="1">
      <c r="A30" s="61"/>
      <c r="B30" s="62"/>
      <c r="C30" s="62"/>
      <c r="D30" s="38"/>
      <c r="E30" s="39"/>
      <c r="F30" s="63">
        <v>1</v>
      </c>
      <c r="G30" s="62"/>
      <c r="H30" s="62"/>
      <c r="I30" s="38"/>
      <c r="J30" s="39"/>
      <c r="K30" s="63">
        <v>0</v>
      </c>
      <c r="L30" s="64">
        <f t="shared" si="7"/>
        <v>0</v>
      </c>
      <c r="M30" s="64">
        <f t="shared" si="2"/>
        <v>0</v>
      </c>
      <c r="N30" s="65">
        <f t="shared" si="0"/>
        <v>0</v>
      </c>
      <c r="O30" s="66" t="str">
        <f t="shared" si="3"/>
        <v>-</v>
      </c>
      <c r="P30" s="44">
        <f t="shared" si="4"/>
        <v>0</v>
      </c>
      <c r="Q30" s="67">
        <f t="shared" si="1"/>
        <v>0</v>
      </c>
      <c r="R30" s="67">
        <f t="shared" si="5"/>
        <v>0</v>
      </c>
      <c r="S30" s="47">
        <f t="shared" si="6"/>
        <v>0</v>
      </c>
    </row>
    <row r="31" spans="1:19" ht="25.05" customHeight="1">
      <c r="A31" s="61"/>
      <c r="B31" s="62"/>
      <c r="C31" s="62"/>
      <c r="D31" s="38"/>
      <c r="E31" s="39"/>
      <c r="F31" s="63">
        <v>1</v>
      </c>
      <c r="G31" s="62"/>
      <c r="H31" s="62"/>
      <c r="I31" s="38"/>
      <c r="J31" s="39"/>
      <c r="K31" s="63">
        <v>0</v>
      </c>
      <c r="L31" s="64">
        <f t="shared" si="7"/>
        <v>0</v>
      </c>
      <c r="M31" s="64">
        <f t="shared" si="2"/>
        <v>0</v>
      </c>
      <c r="N31" s="65">
        <f t="shared" si="0"/>
        <v>0</v>
      </c>
      <c r="O31" s="66" t="str">
        <f t="shared" si="3"/>
        <v>-</v>
      </c>
      <c r="P31" s="44">
        <f t="shared" si="4"/>
        <v>0</v>
      </c>
      <c r="Q31" s="67">
        <f t="shared" si="1"/>
        <v>0</v>
      </c>
      <c r="R31" s="67">
        <f t="shared" si="5"/>
        <v>0</v>
      </c>
      <c r="S31" s="47">
        <f t="shared" si="6"/>
        <v>0</v>
      </c>
    </row>
    <row r="32" spans="1:19" ht="25.05" customHeight="1">
      <c r="A32" s="61"/>
      <c r="B32" s="62"/>
      <c r="C32" s="62"/>
      <c r="D32" s="38"/>
      <c r="E32" s="39"/>
      <c r="F32" s="63">
        <v>1</v>
      </c>
      <c r="G32" s="62"/>
      <c r="H32" s="62"/>
      <c r="I32" s="38"/>
      <c r="J32" s="39"/>
      <c r="K32" s="63">
        <v>0</v>
      </c>
      <c r="L32" s="64">
        <f t="shared" si="7"/>
        <v>0</v>
      </c>
      <c r="M32" s="64">
        <f t="shared" si="2"/>
        <v>0</v>
      </c>
      <c r="N32" s="65">
        <f t="shared" si="0"/>
        <v>0</v>
      </c>
      <c r="O32" s="66" t="str">
        <f t="shared" si="3"/>
        <v>-</v>
      </c>
      <c r="P32" s="44">
        <f t="shared" si="4"/>
        <v>0</v>
      </c>
      <c r="Q32" s="67">
        <f t="shared" si="1"/>
        <v>0</v>
      </c>
      <c r="R32" s="67">
        <f t="shared" si="5"/>
        <v>0</v>
      </c>
      <c r="S32" s="47">
        <f t="shared" si="6"/>
        <v>0</v>
      </c>
    </row>
    <row r="33" spans="1:19" ht="25.05" customHeight="1">
      <c r="A33" s="61"/>
      <c r="B33" s="62"/>
      <c r="C33" s="62"/>
      <c r="D33" s="38"/>
      <c r="E33" s="39"/>
      <c r="F33" s="63">
        <v>1</v>
      </c>
      <c r="G33" s="62"/>
      <c r="H33" s="62"/>
      <c r="I33" s="38"/>
      <c r="J33" s="39"/>
      <c r="K33" s="63">
        <v>0</v>
      </c>
      <c r="L33" s="64">
        <f t="shared" si="7"/>
        <v>0</v>
      </c>
      <c r="M33" s="64">
        <f t="shared" si="2"/>
        <v>0</v>
      </c>
      <c r="N33" s="65">
        <f t="shared" si="0"/>
        <v>0</v>
      </c>
      <c r="O33" s="66" t="str">
        <f t="shared" si="3"/>
        <v>-</v>
      </c>
      <c r="P33" s="44">
        <f t="shared" si="4"/>
        <v>0</v>
      </c>
      <c r="Q33" s="67">
        <f t="shared" si="1"/>
        <v>0</v>
      </c>
      <c r="R33" s="67">
        <f t="shared" si="5"/>
        <v>0</v>
      </c>
      <c r="S33" s="47">
        <f t="shared" si="6"/>
        <v>0</v>
      </c>
    </row>
    <row r="34" spans="1:19" ht="25.05" customHeight="1">
      <c r="A34" s="61"/>
      <c r="B34" s="62"/>
      <c r="C34" s="62"/>
      <c r="D34" s="38"/>
      <c r="E34" s="39"/>
      <c r="F34" s="63">
        <v>1</v>
      </c>
      <c r="G34" s="62"/>
      <c r="H34" s="62"/>
      <c r="I34" s="38"/>
      <c r="J34" s="39"/>
      <c r="K34" s="63">
        <v>0</v>
      </c>
      <c r="L34" s="64">
        <f t="shared" si="7"/>
        <v>0</v>
      </c>
      <c r="M34" s="64">
        <f t="shared" si="2"/>
        <v>0</v>
      </c>
      <c r="N34" s="65">
        <f t="shared" si="0"/>
        <v>0</v>
      </c>
      <c r="O34" s="66" t="str">
        <f t="shared" si="3"/>
        <v>-</v>
      </c>
      <c r="P34" s="44">
        <f t="shared" si="4"/>
        <v>0</v>
      </c>
      <c r="Q34" s="67">
        <f t="shared" si="1"/>
        <v>0</v>
      </c>
      <c r="R34" s="67">
        <f t="shared" si="5"/>
        <v>0</v>
      </c>
      <c r="S34" s="47">
        <f t="shared" si="6"/>
        <v>0</v>
      </c>
    </row>
    <row r="35" spans="1:19" ht="25.05" customHeight="1">
      <c r="A35" s="61"/>
      <c r="B35" s="62"/>
      <c r="C35" s="62"/>
      <c r="D35" s="38"/>
      <c r="E35" s="39"/>
      <c r="F35" s="63">
        <v>1</v>
      </c>
      <c r="G35" s="62"/>
      <c r="H35" s="62"/>
      <c r="I35" s="38"/>
      <c r="J35" s="39"/>
      <c r="K35" s="63">
        <v>0</v>
      </c>
      <c r="L35" s="64">
        <f t="shared" si="7"/>
        <v>0</v>
      </c>
      <c r="M35" s="64">
        <f t="shared" si="2"/>
        <v>0</v>
      </c>
      <c r="N35" s="65">
        <f t="shared" si="0"/>
        <v>0</v>
      </c>
      <c r="O35" s="66" t="str">
        <f t="shared" si="3"/>
        <v>-</v>
      </c>
      <c r="P35" s="44">
        <f t="shared" si="4"/>
        <v>0</v>
      </c>
      <c r="Q35" s="67">
        <f t="shared" si="1"/>
        <v>0</v>
      </c>
      <c r="R35" s="67">
        <f t="shared" si="5"/>
        <v>0</v>
      </c>
      <c r="S35" s="47">
        <f t="shared" si="6"/>
        <v>0</v>
      </c>
    </row>
    <row r="36" spans="1:19" ht="25.05" customHeight="1">
      <c r="A36" s="61"/>
      <c r="B36" s="62"/>
      <c r="C36" s="62"/>
      <c r="D36" s="38"/>
      <c r="E36" s="39"/>
      <c r="F36" s="63">
        <v>1</v>
      </c>
      <c r="G36" s="62"/>
      <c r="H36" s="62"/>
      <c r="I36" s="38"/>
      <c r="J36" s="39"/>
      <c r="K36" s="63">
        <v>0</v>
      </c>
      <c r="L36" s="64">
        <f t="shared" si="7"/>
        <v>0</v>
      </c>
      <c r="M36" s="64">
        <f t="shared" si="2"/>
        <v>0</v>
      </c>
      <c r="N36" s="65">
        <f t="shared" si="0"/>
        <v>0</v>
      </c>
      <c r="O36" s="66" t="str">
        <f t="shared" si="3"/>
        <v>-</v>
      </c>
      <c r="P36" s="44">
        <f t="shared" si="4"/>
        <v>0</v>
      </c>
      <c r="Q36" s="67">
        <f t="shared" si="1"/>
        <v>0</v>
      </c>
      <c r="R36" s="67">
        <f t="shared" si="5"/>
        <v>0</v>
      </c>
      <c r="S36" s="47">
        <f t="shared" si="6"/>
        <v>0</v>
      </c>
    </row>
    <row r="37" spans="1:19" ht="25.05" customHeight="1">
      <c r="A37" s="61"/>
      <c r="B37" s="62"/>
      <c r="C37" s="62"/>
      <c r="D37" s="38"/>
      <c r="E37" s="39"/>
      <c r="F37" s="63">
        <v>1</v>
      </c>
      <c r="G37" s="62"/>
      <c r="H37" s="62"/>
      <c r="I37" s="38"/>
      <c r="J37" s="39"/>
      <c r="K37" s="63">
        <v>0</v>
      </c>
      <c r="L37" s="64">
        <f t="shared" si="7"/>
        <v>0</v>
      </c>
      <c r="M37" s="64">
        <f t="shared" si="2"/>
        <v>0</v>
      </c>
      <c r="N37" s="65">
        <f t="shared" si="0"/>
        <v>0</v>
      </c>
      <c r="O37" s="66" t="str">
        <f t="shared" si="3"/>
        <v>-</v>
      </c>
      <c r="P37" s="44">
        <f t="shared" si="4"/>
        <v>0</v>
      </c>
      <c r="Q37" s="67">
        <f t="shared" si="1"/>
        <v>0</v>
      </c>
      <c r="R37" s="67">
        <f t="shared" si="5"/>
        <v>0</v>
      </c>
      <c r="S37" s="47">
        <f t="shared" si="6"/>
        <v>0</v>
      </c>
    </row>
    <row r="38" spans="1:19" ht="25.05" customHeight="1">
      <c r="A38" s="61"/>
      <c r="B38" s="62"/>
      <c r="C38" s="62"/>
      <c r="D38" s="38"/>
      <c r="E38" s="39"/>
      <c r="F38" s="63">
        <v>1</v>
      </c>
      <c r="G38" s="62"/>
      <c r="H38" s="62"/>
      <c r="I38" s="38"/>
      <c r="J38" s="39"/>
      <c r="K38" s="63">
        <v>0</v>
      </c>
      <c r="L38" s="64">
        <f t="shared" si="7"/>
        <v>0</v>
      </c>
      <c r="M38" s="64">
        <f t="shared" si="2"/>
        <v>0</v>
      </c>
      <c r="N38" s="65">
        <f t="shared" si="0"/>
        <v>0</v>
      </c>
      <c r="O38" s="66" t="str">
        <f t="shared" si="3"/>
        <v>-</v>
      </c>
      <c r="P38" s="44">
        <f t="shared" si="4"/>
        <v>0</v>
      </c>
      <c r="Q38" s="67">
        <f t="shared" si="1"/>
        <v>0</v>
      </c>
      <c r="R38" s="67">
        <f t="shared" si="5"/>
        <v>0</v>
      </c>
      <c r="S38" s="47">
        <f t="shared" si="6"/>
        <v>0</v>
      </c>
    </row>
    <row r="39" spans="1:19" ht="25.05" customHeight="1">
      <c r="A39" s="61"/>
      <c r="B39" s="62"/>
      <c r="C39" s="62"/>
      <c r="D39" s="38"/>
      <c r="E39" s="39"/>
      <c r="F39" s="63">
        <v>1</v>
      </c>
      <c r="G39" s="62"/>
      <c r="H39" s="62"/>
      <c r="I39" s="38"/>
      <c r="J39" s="39"/>
      <c r="K39" s="63">
        <v>0</v>
      </c>
      <c r="L39" s="64">
        <f t="shared" si="7"/>
        <v>0</v>
      </c>
      <c r="M39" s="64">
        <f t="shared" si="2"/>
        <v>0</v>
      </c>
      <c r="N39" s="65">
        <f t="shared" si="0"/>
        <v>0</v>
      </c>
      <c r="O39" s="66" t="str">
        <f t="shared" si="3"/>
        <v>-</v>
      </c>
      <c r="P39" s="44">
        <f t="shared" si="4"/>
        <v>0</v>
      </c>
      <c r="Q39" s="67">
        <f t="shared" si="1"/>
        <v>0</v>
      </c>
      <c r="R39" s="67">
        <f t="shared" si="5"/>
        <v>0</v>
      </c>
      <c r="S39" s="47">
        <f t="shared" si="6"/>
        <v>0</v>
      </c>
    </row>
    <row r="40" spans="1:19" ht="25.05" customHeight="1">
      <c r="A40" s="61"/>
      <c r="B40" s="62"/>
      <c r="C40" s="62"/>
      <c r="D40" s="38"/>
      <c r="E40" s="39"/>
      <c r="F40" s="63">
        <v>1</v>
      </c>
      <c r="G40" s="62"/>
      <c r="H40" s="62"/>
      <c r="I40" s="38"/>
      <c r="J40" s="39"/>
      <c r="K40" s="63">
        <v>0</v>
      </c>
      <c r="L40" s="64">
        <f t="shared" si="7"/>
        <v>0</v>
      </c>
      <c r="M40" s="64">
        <f t="shared" si="2"/>
        <v>0</v>
      </c>
      <c r="N40" s="65">
        <f t="shared" si="0"/>
        <v>0</v>
      </c>
      <c r="O40" s="66" t="str">
        <f t="shared" si="3"/>
        <v>-</v>
      </c>
      <c r="P40" s="44">
        <f t="shared" si="4"/>
        <v>0</v>
      </c>
      <c r="Q40" s="67">
        <f t="shared" si="1"/>
        <v>0</v>
      </c>
      <c r="R40" s="67">
        <f t="shared" si="5"/>
        <v>0</v>
      </c>
      <c r="S40" s="47">
        <f t="shared" si="6"/>
        <v>0</v>
      </c>
    </row>
    <row r="41" spans="1:19" ht="25.05" customHeight="1">
      <c r="A41" s="61"/>
      <c r="B41" s="62"/>
      <c r="C41" s="62"/>
      <c r="D41" s="38"/>
      <c r="E41" s="39"/>
      <c r="F41" s="63">
        <v>1</v>
      </c>
      <c r="G41" s="62"/>
      <c r="H41" s="62"/>
      <c r="I41" s="38"/>
      <c r="J41" s="39"/>
      <c r="K41" s="63">
        <v>0</v>
      </c>
      <c r="L41" s="64">
        <f t="shared" si="7"/>
        <v>0</v>
      </c>
      <c r="M41" s="64">
        <f t="shared" si="2"/>
        <v>0</v>
      </c>
      <c r="N41" s="65">
        <f t="shared" si="0"/>
        <v>0</v>
      </c>
      <c r="O41" s="66" t="str">
        <f t="shared" si="3"/>
        <v>-</v>
      </c>
      <c r="P41" s="44">
        <f t="shared" si="4"/>
        <v>0</v>
      </c>
      <c r="Q41" s="67">
        <f t="shared" si="1"/>
        <v>0</v>
      </c>
      <c r="R41" s="67">
        <f t="shared" si="5"/>
        <v>0</v>
      </c>
      <c r="S41" s="47">
        <f t="shared" si="6"/>
        <v>0</v>
      </c>
    </row>
    <row r="42" spans="1:19" ht="25.05" customHeight="1">
      <c r="A42" s="61"/>
      <c r="B42" s="62"/>
      <c r="C42" s="62"/>
      <c r="D42" s="38"/>
      <c r="E42" s="39"/>
      <c r="F42" s="63">
        <v>1</v>
      </c>
      <c r="G42" s="62"/>
      <c r="H42" s="62"/>
      <c r="I42" s="38"/>
      <c r="J42" s="39"/>
      <c r="K42" s="63">
        <v>0</v>
      </c>
      <c r="L42" s="64">
        <f t="shared" si="7"/>
        <v>0</v>
      </c>
      <c r="M42" s="64">
        <f t="shared" si="2"/>
        <v>0</v>
      </c>
      <c r="N42" s="65">
        <f t="shared" si="0"/>
        <v>0</v>
      </c>
      <c r="O42" s="66" t="str">
        <f t="shared" si="3"/>
        <v>-</v>
      </c>
      <c r="P42" s="44">
        <f t="shared" si="4"/>
        <v>0</v>
      </c>
      <c r="Q42" s="67">
        <f t="shared" si="1"/>
        <v>0</v>
      </c>
      <c r="R42" s="67">
        <f t="shared" si="5"/>
        <v>0</v>
      </c>
      <c r="S42" s="47">
        <f t="shared" si="6"/>
        <v>0</v>
      </c>
    </row>
    <row r="43" spans="1:19" ht="25.05" customHeight="1">
      <c r="A43" s="61"/>
      <c r="B43" s="62"/>
      <c r="C43" s="62"/>
      <c r="D43" s="38"/>
      <c r="E43" s="39"/>
      <c r="F43" s="63">
        <v>1</v>
      </c>
      <c r="G43" s="62"/>
      <c r="H43" s="62"/>
      <c r="I43" s="38"/>
      <c r="J43" s="39"/>
      <c r="K43" s="63">
        <v>0</v>
      </c>
      <c r="L43" s="64">
        <f t="shared" si="7"/>
        <v>0</v>
      </c>
      <c r="M43" s="64">
        <f t="shared" si="2"/>
        <v>0</v>
      </c>
      <c r="N43" s="65">
        <f t="shared" si="0"/>
        <v>0</v>
      </c>
      <c r="O43" s="66" t="str">
        <f t="shared" si="3"/>
        <v>-</v>
      </c>
      <c r="P43" s="44">
        <f t="shared" si="4"/>
        <v>0</v>
      </c>
      <c r="Q43" s="67">
        <f t="shared" si="1"/>
        <v>0</v>
      </c>
      <c r="R43" s="67">
        <f t="shared" si="5"/>
        <v>0</v>
      </c>
      <c r="S43" s="47">
        <f t="shared" si="6"/>
        <v>0</v>
      </c>
    </row>
    <row r="44" spans="1:19" ht="25.05" customHeight="1">
      <c r="A44" s="61"/>
      <c r="B44" s="62"/>
      <c r="C44" s="62"/>
      <c r="D44" s="38"/>
      <c r="E44" s="39"/>
      <c r="F44" s="63">
        <v>1</v>
      </c>
      <c r="G44" s="62"/>
      <c r="H44" s="62"/>
      <c r="I44" s="38"/>
      <c r="J44" s="39"/>
      <c r="K44" s="63">
        <v>0</v>
      </c>
      <c r="L44" s="64">
        <f t="shared" si="7"/>
        <v>0</v>
      </c>
      <c r="M44" s="64">
        <f t="shared" si="2"/>
        <v>0</v>
      </c>
      <c r="N44" s="65">
        <f t="shared" si="0"/>
        <v>0</v>
      </c>
      <c r="O44" s="66" t="str">
        <f t="shared" si="3"/>
        <v>-</v>
      </c>
      <c r="P44" s="44">
        <f t="shared" si="4"/>
        <v>0</v>
      </c>
      <c r="Q44" s="67">
        <f t="shared" si="1"/>
        <v>0</v>
      </c>
      <c r="R44" s="67">
        <f t="shared" si="5"/>
        <v>0</v>
      </c>
      <c r="S44" s="47">
        <f t="shared" si="6"/>
        <v>0</v>
      </c>
    </row>
    <row r="45" spans="1:19" ht="25.05" customHeight="1">
      <c r="A45" s="61"/>
      <c r="B45" s="68"/>
      <c r="C45" s="68"/>
      <c r="D45" s="38"/>
      <c r="E45" s="39"/>
      <c r="F45" s="63">
        <v>1</v>
      </c>
      <c r="G45" s="68"/>
      <c r="H45" s="68"/>
      <c r="I45" s="38"/>
      <c r="J45" s="39"/>
      <c r="K45" s="63">
        <v>0</v>
      </c>
      <c r="L45" s="64">
        <f t="shared" ref="L45:L48" si="8">D45+I45</f>
        <v>0</v>
      </c>
      <c r="M45" s="64">
        <f t="shared" ref="M45:M48" si="9">L45*0.012</f>
        <v>0</v>
      </c>
      <c r="N45" s="65">
        <f t="shared" ref="N45:N48" si="10">L45-M45</f>
        <v>0</v>
      </c>
      <c r="O45" s="66" t="str">
        <f t="shared" ref="O45:O48" si="11">IFERROR(((D45*F45) + (I45*K45))/L45,"-")</f>
        <v>-</v>
      </c>
      <c r="P45" s="44">
        <f t="shared" si="4"/>
        <v>0</v>
      </c>
      <c r="Q45" s="67">
        <f t="shared" ref="Q45:Q48" si="12">N45*P45</f>
        <v>0</v>
      </c>
      <c r="R45" s="67">
        <f t="shared" ref="R45:R48" si="13">+E45+J45</f>
        <v>0</v>
      </c>
      <c r="S45" s="47">
        <f t="shared" si="6"/>
        <v>0</v>
      </c>
    </row>
    <row r="46" spans="1:19" ht="25.05" customHeight="1">
      <c r="A46" s="61"/>
      <c r="B46" s="68"/>
      <c r="C46" s="68"/>
      <c r="D46" s="38"/>
      <c r="E46" s="39"/>
      <c r="F46" s="63">
        <v>1</v>
      </c>
      <c r="G46" s="68"/>
      <c r="H46" s="68"/>
      <c r="I46" s="38"/>
      <c r="J46" s="39"/>
      <c r="K46" s="63">
        <v>0</v>
      </c>
      <c r="L46" s="64">
        <f t="shared" si="8"/>
        <v>0</v>
      </c>
      <c r="M46" s="64">
        <f t="shared" si="9"/>
        <v>0</v>
      </c>
      <c r="N46" s="65">
        <f t="shared" si="10"/>
        <v>0</v>
      </c>
      <c r="O46" s="66" t="str">
        <f t="shared" si="11"/>
        <v>-</v>
      </c>
      <c r="P46" s="44">
        <f t="shared" si="4"/>
        <v>0</v>
      </c>
      <c r="Q46" s="67">
        <f t="shared" si="12"/>
        <v>0</v>
      </c>
      <c r="R46" s="67">
        <f t="shared" si="13"/>
        <v>0</v>
      </c>
      <c r="S46" s="47">
        <f t="shared" si="6"/>
        <v>0</v>
      </c>
    </row>
    <row r="47" spans="1:19" ht="25.05" customHeight="1">
      <c r="A47" s="61"/>
      <c r="B47" s="68"/>
      <c r="C47" s="68"/>
      <c r="D47" s="38"/>
      <c r="E47" s="39"/>
      <c r="F47" s="63">
        <v>1</v>
      </c>
      <c r="G47" s="68"/>
      <c r="H47" s="68"/>
      <c r="I47" s="38"/>
      <c r="J47" s="39"/>
      <c r="K47" s="63">
        <v>0</v>
      </c>
      <c r="L47" s="64">
        <f t="shared" si="8"/>
        <v>0</v>
      </c>
      <c r="M47" s="64">
        <f t="shared" si="9"/>
        <v>0</v>
      </c>
      <c r="N47" s="65">
        <f t="shared" si="10"/>
        <v>0</v>
      </c>
      <c r="O47" s="66" t="str">
        <f t="shared" si="11"/>
        <v>-</v>
      </c>
      <c r="P47" s="44">
        <f t="shared" si="4"/>
        <v>0</v>
      </c>
      <c r="Q47" s="67">
        <f t="shared" si="12"/>
        <v>0</v>
      </c>
      <c r="R47" s="67">
        <f t="shared" si="13"/>
        <v>0</v>
      </c>
      <c r="S47" s="47">
        <f t="shared" si="6"/>
        <v>0</v>
      </c>
    </row>
    <row r="48" spans="1:19" ht="25.05" customHeight="1">
      <c r="A48" s="61"/>
      <c r="B48" s="68"/>
      <c r="C48" s="68"/>
      <c r="D48" s="38"/>
      <c r="E48" s="39"/>
      <c r="F48" s="63">
        <v>1</v>
      </c>
      <c r="G48" s="68"/>
      <c r="H48" s="68"/>
      <c r="I48" s="38"/>
      <c r="J48" s="39"/>
      <c r="K48" s="63">
        <v>0</v>
      </c>
      <c r="L48" s="64">
        <f t="shared" si="8"/>
        <v>0</v>
      </c>
      <c r="M48" s="64">
        <f t="shared" si="9"/>
        <v>0</v>
      </c>
      <c r="N48" s="65">
        <f t="shared" si="10"/>
        <v>0</v>
      </c>
      <c r="O48" s="66" t="str">
        <f t="shared" si="11"/>
        <v>-</v>
      </c>
      <c r="P48" s="44">
        <f t="shared" si="4"/>
        <v>0</v>
      </c>
      <c r="Q48" s="67">
        <f t="shared" si="12"/>
        <v>0</v>
      </c>
      <c r="R48" s="67">
        <f t="shared" si="13"/>
        <v>0</v>
      </c>
      <c r="S48" s="47">
        <f t="shared" si="6"/>
        <v>0</v>
      </c>
    </row>
    <row r="49" spans="1:19" ht="25.05" customHeight="1">
      <c r="A49" s="61"/>
      <c r="B49" s="68"/>
      <c r="C49" s="68"/>
      <c r="D49" s="38"/>
      <c r="E49" s="39"/>
      <c r="F49" s="63">
        <v>1</v>
      </c>
      <c r="G49" s="68"/>
      <c r="H49" s="68"/>
      <c r="I49" s="38"/>
      <c r="J49" s="39"/>
      <c r="K49" s="63">
        <v>0</v>
      </c>
      <c r="L49" s="64">
        <f t="shared" si="7"/>
        <v>0</v>
      </c>
      <c r="M49" s="64">
        <f t="shared" si="2"/>
        <v>0</v>
      </c>
      <c r="N49" s="65">
        <f t="shared" si="0"/>
        <v>0</v>
      </c>
      <c r="O49" s="66" t="str">
        <f t="shared" si="3"/>
        <v>-</v>
      </c>
      <c r="P49" s="44">
        <f t="shared" si="4"/>
        <v>0</v>
      </c>
      <c r="Q49" s="67">
        <f t="shared" si="1"/>
        <v>0</v>
      </c>
      <c r="R49" s="67">
        <f t="shared" si="5"/>
        <v>0</v>
      </c>
      <c r="S49" s="47">
        <f t="shared" si="6"/>
        <v>0</v>
      </c>
    </row>
    <row r="50" spans="1:19" s="1" customFormat="1" ht="25.05" customHeight="1" thickBot="1">
      <c r="A50" s="117" t="s">
        <v>8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9"/>
      <c r="S50" s="60">
        <f>IF(SUM(S7:S49)&gt;=0,SUM(S7:S49),0)</f>
        <v>0</v>
      </c>
    </row>
    <row r="51" spans="1:19" s="1" customFormat="1" ht="25.05" customHeight="1" thickBot="1">
      <c r="A51" s="120" t="s">
        <v>9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2"/>
      <c r="S51" s="48">
        <f>IF(SUM(S7:S49)&lt;0,SUM(S7:S49)*-1,0)</f>
        <v>0</v>
      </c>
    </row>
    <row r="53" spans="1:19" ht="25.05" customHeight="1">
      <c r="A53" s="7" t="s">
        <v>39</v>
      </c>
      <c r="G53" s="75"/>
    </row>
    <row r="54" spans="1:19" ht="25.05" customHeight="1">
      <c r="A54" s="115" t="s">
        <v>68</v>
      </c>
      <c r="B54" s="115"/>
      <c r="C54" s="115"/>
      <c r="D54" s="115"/>
      <c r="E54" s="115"/>
      <c r="F54" s="115"/>
      <c r="G54" s="75"/>
    </row>
    <row r="55" spans="1:19" ht="25.05" customHeight="1">
      <c r="A55" s="115" t="s">
        <v>70</v>
      </c>
      <c r="B55" s="115"/>
      <c r="C55" s="115"/>
      <c r="D55" s="115"/>
      <c r="E55" s="115"/>
      <c r="F55" s="115"/>
      <c r="G55" s="75"/>
    </row>
    <row r="56" spans="1:19" ht="25.05" customHeight="1">
      <c r="A56" s="115" t="s">
        <v>69</v>
      </c>
      <c r="B56" s="115"/>
      <c r="C56" s="115"/>
      <c r="D56" s="115"/>
      <c r="E56" s="115"/>
      <c r="F56" s="115"/>
      <c r="G56" s="75"/>
    </row>
    <row r="57" spans="1:19" ht="25.05" customHeight="1">
      <c r="A57" s="115" t="s">
        <v>81</v>
      </c>
      <c r="B57" s="115"/>
      <c r="C57" s="115"/>
      <c r="D57" s="115"/>
      <c r="E57" s="115"/>
      <c r="F57" s="115"/>
    </row>
    <row r="58" spans="1:19" ht="25.05" customHeight="1">
      <c r="A58" s="115" t="s">
        <v>80</v>
      </c>
      <c r="B58" s="115"/>
      <c r="C58" s="115"/>
      <c r="D58" s="115"/>
      <c r="E58" s="115"/>
      <c r="F58" s="115"/>
    </row>
    <row r="59" spans="1:19" ht="25.05" customHeight="1">
      <c r="A59" s="115" t="s">
        <v>71</v>
      </c>
      <c r="B59" s="115"/>
      <c r="C59" s="115"/>
      <c r="D59" s="115"/>
      <c r="E59" s="115"/>
      <c r="F59" s="115"/>
      <c r="G59" s="75"/>
    </row>
    <row r="60" spans="1:19" ht="52.5" customHeight="1">
      <c r="A60" s="116" t="s">
        <v>88</v>
      </c>
      <c r="B60" s="116"/>
      <c r="C60" s="116"/>
      <c r="D60" s="116"/>
      <c r="E60" s="116"/>
      <c r="F60" s="116"/>
      <c r="G60" s="75"/>
    </row>
    <row r="61" spans="1:19" ht="25.05" customHeight="1">
      <c r="G61" s="75"/>
    </row>
    <row r="62" spans="1:19" ht="25.05" customHeight="1">
      <c r="G62" s="75"/>
    </row>
  </sheetData>
  <sheetProtection sheet="1" objects="1" scenarios="1"/>
  <mergeCells count="13">
    <mergeCell ref="A50:R50"/>
    <mergeCell ref="A51:R51"/>
    <mergeCell ref="B2:H2"/>
    <mergeCell ref="I4:K4"/>
    <mergeCell ref="A5:B5"/>
    <mergeCell ref="I5:K5"/>
    <mergeCell ref="A59:F59"/>
    <mergeCell ref="A60:F60"/>
    <mergeCell ref="A54:F54"/>
    <mergeCell ref="A56:F56"/>
    <mergeCell ref="A55:F55"/>
    <mergeCell ref="A57:F57"/>
    <mergeCell ref="A58:F58"/>
  </mergeCells>
  <conditionalFormatting sqref="A7:A49">
    <cfRule type="expression" dxfId="5" priority="2">
      <formula>AND(NOT(ISBLANK(A7)),(NOT(AND((A7&gt;=$C$5),(A7&lt;=$E$5)))))</formula>
    </cfRule>
  </conditionalFormatting>
  <conditionalFormatting sqref="L4:L5">
    <cfRule type="cellIs" dxfId="4" priority="1" operator="equal">
      <formula>"Tax Period Error"</formula>
    </cfRule>
  </conditionalFormatting>
  <dataValidations xWindow="304" yWindow="447" count="5">
    <dataValidation type="date" allowBlank="1" showInputMessage="1" showErrorMessage="1" errorTitle="Date of Purchase Error" error="The Date of Purchase entered is not in the Tax Period range." sqref="A7:A49" xr:uid="{00000000-0002-0000-0200-000000000000}">
      <formula1>$C$5</formula1>
      <formula2>$E$5</formula2>
    </dataValidation>
    <dataValidation type="decimal" allowBlank="1" showInputMessage="1" showErrorMessage="1" errorTitle="Alcohol Percentage Error" error="The alcohol percentage must be between 0% and 100%" sqref="F7:F49 K7:K49" xr:uid="{00000000-0002-0000-0200-000001000000}">
      <formula1>0</formula1>
      <formula2>1</formula2>
    </dataValidation>
    <dataValidation allowBlank="1" showInputMessage="1" showErrorMessage="1" promptTitle="Round to Nearest Cent" prompt="Enter Iowa fuel tax paid on alcohol gallons rounded to the nearest cent" sqref="E7:E49" xr:uid="{E7888717-FD0A-4FCD-9FE7-99A2D9D7422A}"/>
    <dataValidation type="whole" operator="lessThan" allowBlank="1" showInputMessage="1" showErrorMessage="1" errorTitle="Whole Gallons" error="Enter whole gallons" promptTitle="Whole Gallons" prompt="Enter whole gallons" sqref="D7:D49 I7:I49" xr:uid="{2411A32D-1B9B-4EC1-A2DF-37F6027F299E}">
      <formula1>999999999</formula1>
    </dataValidation>
    <dataValidation allowBlank="1" showInputMessage="1" showErrorMessage="1" promptTitle="Round to Nearest Cent" prompt="Enter Iowa fuel tax paid on gasoline gallons rounded to the nearest cent" sqref="J7:J49" xr:uid="{C3362323-07C9-47A7-A331-72C13A4EF2CE}"/>
  </dataValidations>
  <pageMargins left="0.25" right="0.25" top="0.25" bottom="0.25" header="0.3" footer="0.3"/>
  <pageSetup scale="40" fitToHeight="0" orientation="landscape" r:id="rId1"/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5" tint="0.39997558519241921"/>
    <pageSetUpPr fitToPage="1"/>
  </sheetPr>
  <dimension ref="A1:S60"/>
  <sheetViews>
    <sheetView showGridLines="0" zoomScale="67" zoomScaleNormal="80" workbookViewId="0">
      <pane ySplit="6" topLeftCell="A7" activePane="bottomLeft" state="frozen"/>
      <selection pane="bottomLeft" activeCell="C5" sqref="C5"/>
    </sheetView>
  </sheetViews>
  <sheetFormatPr defaultColWidth="9.21875" defaultRowHeight="25.05" customHeight="1"/>
  <cols>
    <col min="1" max="1" width="42.77734375" style="3" customWidth="1"/>
    <col min="2" max="2" width="15.77734375" style="3" customWidth="1"/>
    <col min="3" max="3" width="25.77734375" style="3" customWidth="1"/>
    <col min="4" max="4" width="14.77734375" style="3" customWidth="1"/>
    <col min="5" max="6" width="14.77734375" style="4" customWidth="1"/>
    <col min="7" max="7" width="14.77734375" style="3" customWidth="1"/>
    <col min="8" max="8" width="25.77734375" style="3" customWidth="1"/>
    <col min="9" max="9" width="14.77734375" style="5" customWidth="1"/>
    <col min="10" max="11" width="14.77734375" style="4" customWidth="1"/>
    <col min="12" max="13" width="14.77734375" style="5" customWidth="1"/>
    <col min="14" max="19" width="14.77734375" style="3" customWidth="1"/>
    <col min="20" max="22" width="15.77734375" style="3" customWidth="1"/>
    <col min="23" max="16384" width="9.21875" style="3"/>
  </cols>
  <sheetData>
    <row r="1" spans="1:19" s="1" customFormat="1" ht="25.05" customHeight="1">
      <c r="A1" s="29" t="s">
        <v>99</v>
      </c>
      <c r="B1" s="29"/>
      <c r="C1" s="29"/>
      <c r="D1" s="29"/>
      <c r="E1" s="70"/>
      <c r="F1" s="70"/>
      <c r="G1" s="29"/>
      <c r="H1" s="29"/>
      <c r="I1" s="71"/>
      <c r="J1" s="72"/>
      <c r="K1" s="72"/>
      <c r="L1" s="71"/>
      <c r="M1" s="71"/>
    </row>
    <row r="2" spans="1:19" s="20" customFormat="1" ht="25.05" customHeight="1">
      <c r="A2" s="49" t="str">
        <f>'Tax Over- Underpaid 82-012a'!A5</f>
        <v>Legal Name</v>
      </c>
      <c r="B2" s="115" t="str">
        <f>IF('Tax Over- Underpaid 82-012a'!B5="","",'Tax Over- Underpaid 82-012a'!B5)</f>
        <v/>
      </c>
      <c r="C2" s="115"/>
      <c r="D2" s="115"/>
      <c r="E2" s="115"/>
      <c r="F2" s="115"/>
      <c r="G2" s="115"/>
      <c r="H2" s="115"/>
      <c r="I2" s="26"/>
      <c r="J2" s="30"/>
      <c r="K2" s="30"/>
      <c r="L2" s="26"/>
      <c r="M2" s="26"/>
    </row>
    <row r="3" spans="1:19" s="20" customFormat="1" ht="24.75" customHeight="1">
      <c r="A3" s="20" t="str">
        <f>'Tax Over- Underpaid 82-012a'!A6</f>
        <v>Doing Business As</v>
      </c>
      <c r="B3" s="90" t="str">
        <f>IF('Tax Over- Underpaid 82-012a'!B6="","",'Tax Over- Underpaid 82-012a'!B6)</f>
        <v/>
      </c>
      <c r="C3" s="90"/>
      <c r="D3" s="90"/>
      <c r="E3" s="90"/>
      <c r="F3" s="90"/>
      <c r="G3" s="90"/>
      <c r="H3" s="90"/>
      <c r="I3" s="26"/>
      <c r="J3" s="30"/>
      <c r="K3" s="30"/>
      <c r="L3" s="26"/>
      <c r="M3" s="26"/>
    </row>
    <row r="4" spans="1:19" s="32" customFormat="1" ht="25.05" customHeight="1">
      <c r="A4" s="49" t="str">
        <f>'Tax Over- Underpaid 82-012a'!A7</f>
        <v>Federal Employer Identification Number</v>
      </c>
      <c r="B4" s="20" t="str">
        <f>IF('Tax Over- Underpaid 82-012a'!B7="","",'Tax Over- Underpaid 82-012a'!B7)</f>
        <v/>
      </c>
      <c r="C4" s="20" t="s">
        <v>85</v>
      </c>
      <c r="D4" s="20" t="str">
        <f>IF('Tax Over- Underpaid 82-012a'!E7="","",'Tax Over- Underpaid 82-012a'!E7)</f>
        <v/>
      </c>
      <c r="E4" s="20"/>
      <c r="F4" s="20"/>
      <c r="G4" s="20"/>
      <c r="H4" s="20"/>
      <c r="I4" s="123" t="s">
        <v>10</v>
      </c>
      <c r="J4" s="123"/>
      <c r="K4" s="123"/>
      <c r="L4" s="31">
        <f>IF(OR(ISBLANK($C$5),ISBLANK($E$5)),0,IF(AND($C$5&lt;=$E$5,$E$5&gt;=$C$5,$C$5 &gt;= 'Tax Rate Table'!$A$2,$E$5 &lt;= 'Tax Rate Table'!$B$2),'Tax Rate Table'!$E$2,IF(AND($C$5&lt;=$E$5,$E$5&gt;=$C$5,$C$5 &gt;= 'Tax Rate Table'!$A$3,$E$5 &lt;= 'Tax Rate Table'!$B$3),'Tax Rate Table'!$E$3,IF(AND($C$5&lt;=$E$5,$E$5&gt;=$C$5,$C$5 &gt;= 'Tax Rate Table'!$A$4,$E$5 &lt;= 'Tax Rate Table'!$B$4),'Tax Rate Table'!$E$4,IF(AND($C$5&lt;=$E$5,$E$5&gt;=$C$5,$C$5 &gt;= 'Tax Rate Table'!$A$5,$E$5 &lt;= 'Tax Rate Table'!$B$5),'Tax Rate Table'!$E$5,IF(AND($C$5&lt;=$E$5,$E$5&gt;=$C$5,$C$5 &gt;= 'Tax Rate Table'!$A$6,$E$5 &lt;= 'Tax Rate Table'!$B$6),'Tax Rate Table'!$E$6,IF(AND($C$5&lt;=$E$5,$E$5&gt;=$C$5,$C$5 &gt;= 'Tax Rate Table'!$A$7,$E$5 &lt;= 'Tax Rate Table'!$B$7),'Tax Rate Table'!$E$7,IF(AND($C$5&lt;=$E$5,$E$5&gt;=$C$5,$C$5 &gt;= 'Tax Rate Table'!$A$8,$E$5 &lt;= 'Tax Rate Table'!$B$8),'Tax Rate Table'!$E$8,IF(AND($C$5&lt;=$E$5,$E$5&gt;=$C$5,$C$5 &gt;= 'Tax Rate Table'!$A$9,$E$5 &lt;= 'Tax Rate Table'!$B$9),'Tax Rate Table'!$E$9,IF(AND($C$5&lt;=$E$5,$E$5&gt;=$C$5,$C$5 &gt;= 'Tax Rate Table'!$A$10,$E$5 &lt;= 'Tax Rate Table'!$B$10),'Tax Rate Table'!$E$10,IF(AND($C$5&lt;=$E$5,$E$5&gt;=$C$5,$C$5 &gt;= 'Tax Rate Table'!$A$11,$E$5 &lt;= 'Tax Rate Table'!$B$11),'Tax Rate Table'!$E$11,IF(AND($C$5&lt;=$E$5,$E$5&gt;=$C$5,$C$5 &gt;= 'Tax Rate Table'!$A$12,$E$5 &lt;= 'Tax Rate Table'!$B$12),'Tax Rate Table'!$E$12,"Tax Period Error"))))))))))))</f>
        <v>0</v>
      </c>
      <c r="M4" s="20"/>
      <c r="N4" s="20"/>
      <c r="O4" s="20"/>
      <c r="P4" s="20"/>
      <c r="Q4" s="20"/>
    </row>
    <row r="5" spans="1:19" s="20" customFormat="1" ht="25.05" customHeight="1" thickBot="1">
      <c r="A5" s="124" t="s">
        <v>16</v>
      </c>
      <c r="B5" s="124"/>
      <c r="C5" s="33"/>
      <c r="D5" s="50" t="s">
        <v>17</v>
      </c>
      <c r="E5" s="33"/>
      <c r="F5" s="74"/>
      <c r="H5" s="17"/>
      <c r="I5" s="124" t="s">
        <v>24</v>
      </c>
      <c r="J5" s="124"/>
      <c r="K5" s="124"/>
      <c r="L5" s="31">
        <f>IF(OR(ISBLANK($C$5),ISBLANK($E$5)),0,IF(AND($C$5&lt;=$E$5,$E$5&gt;=$C$5,$C$5 &gt;= 'Tax Rate Table'!$A$2,$E$5 &lt;= 'Tax Rate Table'!$B$2),'Tax Rate Table'!$G$2,IF(AND($C$5&lt;=$E$5,$E$5&gt;=$C$5,$C$5 &gt;= 'Tax Rate Table'!$A$3,$E$5 &lt;= 'Tax Rate Table'!$B$3),'Tax Rate Table'!$G$3,IF(AND($C$5&lt;=$E$5,$E$5&gt;=$C$5,$C$5 &gt;= 'Tax Rate Table'!$A$4,$E$5 &lt;= 'Tax Rate Table'!$B$4),'Tax Rate Table'!$G$4,IF(AND($C$5&lt;=$E$5,$E$5&gt;=$C$5,$C$5 &gt;= 'Tax Rate Table'!$A$5,$E$5 &lt;= 'Tax Rate Table'!$B$5),'Tax Rate Table'!$G$5,IF(AND($C$5&lt;=$E$5,$E$5&gt;=$C$5,$C$5 &gt;= 'Tax Rate Table'!$A$6,$E$5 &lt;= 'Tax Rate Table'!$B$6),'Tax Rate Table'!$G$6,IF(AND($C$5&lt;=$E$5,$E$5&gt;=$C$5,$C$5 &gt;= 'Tax Rate Table'!$A$7,$E$5 &lt;= 'Tax Rate Table'!$B$7),'Tax Rate Table'!$G$7,IF(AND($C$5&lt;=$E$5,$E$5&gt;=$C$5,$C$5 &gt;= 'Tax Rate Table'!$A$8,$E$5 &lt;= 'Tax Rate Table'!$B$8),'Tax Rate Table'!$G$8,IF(AND($C$5&lt;=$E$5,$E$5&gt;=$C$5,$C$5 &gt;= 'Tax Rate Table'!$A$9,$E$5 &lt;= 'Tax Rate Table'!$B$9),'Tax Rate Table'!$G$9,IF(AND($C$5&lt;=$E$5,$E$5&gt;=$C$5,$C$5 &gt;= 'Tax Rate Table'!$A$10,$E$5 &lt;= 'Tax Rate Table'!$B$10),'Tax Rate Table'!$G$10,IF(AND($C$5&lt;=$E$5,$E$5&gt;=$C$5,$C$5 &gt;= 'Tax Rate Table'!$A$11,$E$5 &lt;= 'Tax Rate Table'!$B$11),'Tax Rate Table'!$G$11,IF(AND($C$5&lt;=$E$5,$E$5&gt;=$C$5,$C$5 &gt;= 'Tax Rate Table'!$A$12,$E$5 &lt;= 'Tax Rate Table'!$B$12),'Tax Rate Table'!$G$12,"Tax Period Error"))))))))))))</f>
        <v>0</v>
      </c>
      <c r="M5" s="34"/>
      <c r="N5" s="34"/>
      <c r="O5" s="34"/>
      <c r="R5" s="32"/>
    </row>
    <row r="6" spans="1:19" s="6" customFormat="1" ht="118.5" customHeight="1" thickBot="1">
      <c r="A6" s="8" t="s">
        <v>3</v>
      </c>
      <c r="B6" s="9" t="s">
        <v>20</v>
      </c>
      <c r="C6" s="10" t="s">
        <v>21</v>
      </c>
      <c r="D6" s="10" t="s">
        <v>22</v>
      </c>
      <c r="E6" s="11" t="s">
        <v>23</v>
      </c>
      <c r="F6" s="11" t="s">
        <v>25</v>
      </c>
      <c r="G6" s="9" t="s">
        <v>26</v>
      </c>
      <c r="H6" s="10" t="s">
        <v>27</v>
      </c>
      <c r="I6" s="12" t="s">
        <v>28</v>
      </c>
      <c r="J6" s="11" t="s">
        <v>29</v>
      </c>
      <c r="K6" s="11" t="s">
        <v>30</v>
      </c>
      <c r="L6" s="10" t="s">
        <v>56</v>
      </c>
      <c r="M6" s="13" t="s">
        <v>57</v>
      </c>
      <c r="N6" s="9" t="s">
        <v>58</v>
      </c>
      <c r="O6" s="10" t="s">
        <v>59</v>
      </c>
      <c r="P6" s="9" t="s">
        <v>74</v>
      </c>
      <c r="Q6" s="9" t="s">
        <v>60</v>
      </c>
      <c r="R6" s="14" t="s">
        <v>61</v>
      </c>
      <c r="S6" s="14" t="s">
        <v>62</v>
      </c>
    </row>
    <row r="7" spans="1:19" s="6" customFormat="1" ht="25.05" customHeight="1">
      <c r="A7" s="79"/>
      <c r="B7" s="80"/>
      <c r="C7" s="80"/>
      <c r="D7" s="81"/>
      <c r="E7" s="82"/>
      <c r="F7" s="83">
        <v>1</v>
      </c>
      <c r="G7" s="80"/>
      <c r="H7" s="80"/>
      <c r="I7" s="81"/>
      <c r="J7" s="82"/>
      <c r="K7" s="40">
        <v>0</v>
      </c>
      <c r="L7" s="41">
        <f>D7+I7</f>
        <v>0</v>
      </c>
      <c r="M7" s="41">
        <f t="shared" ref="M7:M49" si="0">L7*0.0035</f>
        <v>0</v>
      </c>
      <c r="N7" s="42">
        <f t="shared" ref="N7:N49" si="1">L7-M7</f>
        <v>0</v>
      </c>
      <c r="O7" s="43" t="str">
        <f>IFERROR(((D7*F7) + (I7*K7))/L7,"-")</f>
        <v>-</v>
      </c>
      <c r="P7" s="44">
        <f>IF(ISBLANK(D7),0,IF(((D7*F7) + (I7*K7))/L7 &lt; 0.1001,$L$5,$L$4))</f>
        <v>0</v>
      </c>
      <c r="Q7" s="45">
        <f t="shared" ref="Q7:Q49" si="2">N7*P7</f>
        <v>0</v>
      </c>
      <c r="R7" s="46">
        <f>+E7+J7</f>
        <v>0</v>
      </c>
      <c r="S7" s="47">
        <f>ROUND(R7-Q7,2)</f>
        <v>0</v>
      </c>
    </row>
    <row r="8" spans="1:19" s="6" customFormat="1" ht="25.05" customHeight="1">
      <c r="A8" s="79"/>
      <c r="B8" s="80"/>
      <c r="C8" s="80"/>
      <c r="D8" s="81"/>
      <c r="E8" s="82"/>
      <c r="F8" s="84">
        <v>1</v>
      </c>
      <c r="G8" s="85"/>
      <c r="H8" s="85"/>
      <c r="I8" s="81"/>
      <c r="J8" s="82"/>
      <c r="K8" s="63">
        <v>0</v>
      </c>
      <c r="L8" s="64">
        <f>D8+I8</f>
        <v>0</v>
      </c>
      <c r="M8" s="64">
        <f t="shared" si="0"/>
        <v>0</v>
      </c>
      <c r="N8" s="65">
        <f t="shared" si="1"/>
        <v>0</v>
      </c>
      <c r="O8" s="66" t="str">
        <f t="shared" ref="O8:O49" si="3">IFERROR(((D8*F8) + (I8*K8))/L8,"-")</f>
        <v>-</v>
      </c>
      <c r="P8" s="44">
        <f t="shared" ref="P8:P49" si="4">IF(ISBLANK(D8),0,IF(((D8*F8) + (I8*K8))/L8 &lt; 0.1001,$L$5,$L$4))</f>
        <v>0</v>
      </c>
      <c r="Q8" s="67">
        <f t="shared" si="2"/>
        <v>0</v>
      </c>
      <c r="R8" s="67">
        <f t="shared" ref="R8:R49" si="5">+E8+J8</f>
        <v>0</v>
      </c>
      <c r="S8" s="47">
        <f t="shared" ref="S8:S49" si="6">ROUND(R8-Q8,2)</f>
        <v>0</v>
      </c>
    </row>
    <row r="9" spans="1:19" s="6" customFormat="1" ht="25.05" customHeight="1">
      <c r="A9" s="79"/>
      <c r="B9" s="80"/>
      <c r="C9" s="80"/>
      <c r="D9" s="81"/>
      <c r="E9" s="82"/>
      <c r="F9" s="84">
        <v>1</v>
      </c>
      <c r="G9" s="85"/>
      <c r="H9" s="85"/>
      <c r="I9" s="81"/>
      <c r="J9" s="82"/>
      <c r="K9" s="63">
        <v>0</v>
      </c>
      <c r="L9" s="64">
        <f t="shared" ref="L9:L49" si="7">D9+I9</f>
        <v>0</v>
      </c>
      <c r="M9" s="64">
        <f t="shared" si="0"/>
        <v>0</v>
      </c>
      <c r="N9" s="65">
        <f t="shared" si="1"/>
        <v>0</v>
      </c>
      <c r="O9" s="66" t="str">
        <f t="shared" si="3"/>
        <v>-</v>
      </c>
      <c r="P9" s="44">
        <f t="shared" si="4"/>
        <v>0</v>
      </c>
      <c r="Q9" s="67">
        <f t="shared" si="2"/>
        <v>0</v>
      </c>
      <c r="R9" s="67">
        <f t="shared" si="5"/>
        <v>0</v>
      </c>
      <c r="S9" s="47">
        <f t="shared" si="6"/>
        <v>0</v>
      </c>
    </row>
    <row r="10" spans="1:19" s="6" customFormat="1" ht="25.05" customHeight="1">
      <c r="A10" s="79"/>
      <c r="B10" s="80"/>
      <c r="C10" s="80"/>
      <c r="D10" s="81"/>
      <c r="E10" s="82"/>
      <c r="F10" s="84">
        <v>1</v>
      </c>
      <c r="G10" s="85"/>
      <c r="H10" s="85"/>
      <c r="I10" s="81"/>
      <c r="J10" s="82"/>
      <c r="K10" s="63">
        <v>0</v>
      </c>
      <c r="L10" s="64">
        <f t="shared" si="7"/>
        <v>0</v>
      </c>
      <c r="M10" s="64">
        <f t="shared" si="0"/>
        <v>0</v>
      </c>
      <c r="N10" s="65">
        <f t="shared" si="1"/>
        <v>0</v>
      </c>
      <c r="O10" s="66" t="str">
        <f t="shared" si="3"/>
        <v>-</v>
      </c>
      <c r="P10" s="44">
        <f t="shared" si="4"/>
        <v>0</v>
      </c>
      <c r="Q10" s="67">
        <f t="shared" si="2"/>
        <v>0</v>
      </c>
      <c r="R10" s="67">
        <f t="shared" si="5"/>
        <v>0</v>
      </c>
      <c r="S10" s="47">
        <f t="shared" si="6"/>
        <v>0</v>
      </c>
    </row>
    <row r="11" spans="1:19" s="6" customFormat="1" ht="25.05" customHeight="1">
      <c r="A11" s="79"/>
      <c r="B11" s="80"/>
      <c r="C11" s="80"/>
      <c r="D11" s="81"/>
      <c r="E11" s="82"/>
      <c r="F11" s="84">
        <v>1</v>
      </c>
      <c r="G11" s="85"/>
      <c r="H11" s="85"/>
      <c r="I11" s="81"/>
      <c r="J11" s="82"/>
      <c r="K11" s="63">
        <v>0</v>
      </c>
      <c r="L11" s="64">
        <f t="shared" si="7"/>
        <v>0</v>
      </c>
      <c r="M11" s="64">
        <f t="shared" si="0"/>
        <v>0</v>
      </c>
      <c r="N11" s="65">
        <f t="shared" si="1"/>
        <v>0</v>
      </c>
      <c r="O11" s="66" t="str">
        <f t="shared" si="3"/>
        <v>-</v>
      </c>
      <c r="P11" s="44">
        <f t="shared" si="4"/>
        <v>0</v>
      </c>
      <c r="Q11" s="67">
        <f t="shared" si="2"/>
        <v>0</v>
      </c>
      <c r="R11" s="67">
        <f t="shared" si="5"/>
        <v>0</v>
      </c>
      <c r="S11" s="47">
        <f t="shared" si="6"/>
        <v>0</v>
      </c>
    </row>
    <row r="12" spans="1:19" s="6" customFormat="1" ht="25.05" customHeight="1">
      <c r="A12" s="79"/>
      <c r="B12" s="80"/>
      <c r="C12" s="80"/>
      <c r="D12" s="81"/>
      <c r="E12" s="82"/>
      <c r="F12" s="84">
        <v>1</v>
      </c>
      <c r="G12" s="85"/>
      <c r="H12" s="85"/>
      <c r="I12" s="81"/>
      <c r="J12" s="82"/>
      <c r="K12" s="63">
        <v>0</v>
      </c>
      <c r="L12" s="64">
        <f t="shared" si="7"/>
        <v>0</v>
      </c>
      <c r="M12" s="64">
        <f t="shared" si="0"/>
        <v>0</v>
      </c>
      <c r="N12" s="65">
        <f t="shared" si="1"/>
        <v>0</v>
      </c>
      <c r="O12" s="66" t="str">
        <f t="shared" si="3"/>
        <v>-</v>
      </c>
      <c r="P12" s="44">
        <f t="shared" si="4"/>
        <v>0</v>
      </c>
      <c r="Q12" s="67">
        <f t="shared" si="2"/>
        <v>0</v>
      </c>
      <c r="R12" s="67">
        <f t="shared" si="5"/>
        <v>0</v>
      </c>
      <c r="S12" s="47">
        <f t="shared" si="6"/>
        <v>0</v>
      </c>
    </row>
    <row r="13" spans="1:19" s="6" customFormat="1" ht="25.05" customHeight="1">
      <c r="A13" s="79"/>
      <c r="B13" s="80"/>
      <c r="C13" s="80"/>
      <c r="D13" s="81"/>
      <c r="E13" s="82"/>
      <c r="F13" s="84">
        <v>1</v>
      </c>
      <c r="G13" s="85"/>
      <c r="H13" s="85"/>
      <c r="I13" s="81"/>
      <c r="J13" s="82"/>
      <c r="K13" s="63">
        <v>0</v>
      </c>
      <c r="L13" s="64">
        <f t="shared" si="7"/>
        <v>0</v>
      </c>
      <c r="M13" s="64">
        <f t="shared" si="0"/>
        <v>0</v>
      </c>
      <c r="N13" s="65">
        <f t="shared" si="1"/>
        <v>0</v>
      </c>
      <c r="O13" s="66" t="str">
        <f t="shared" si="3"/>
        <v>-</v>
      </c>
      <c r="P13" s="44">
        <f t="shared" si="4"/>
        <v>0</v>
      </c>
      <c r="Q13" s="67">
        <f t="shared" si="2"/>
        <v>0</v>
      </c>
      <c r="R13" s="67">
        <f t="shared" si="5"/>
        <v>0</v>
      </c>
      <c r="S13" s="47">
        <f t="shared" si="6"/>
        <v>0</v>
      </c>
    </row>
    <row r="14" spans="1:19" s="6" customFormat="1" ht="25.05" customHeight="1">
      <c r="A14" s="79"/>
      <c r="B14" s="80"/>
      <c r="C14" s="80"/>
      <c r="D14" s="81"/>
      <c r="E14" s="82"/>
      <c r="F14" s="84">
        <v>1</v>
      </c>
      <c r="G14" s="85"/>
      <c r="H14" s="85"/>
      <c r="I14" s="81"/>
      <c r="J14" s="82"/>
      <c r="K14" s="63">
        <v>0</v>
      </c>
      <c r="L14" s="64">
        <f t="shared" si="7"/>
        <v>0</v>
      </c>
      <c r="M14" s="64">
        <f t="shared" si="0"/>
        <v>0</v>
      </c>
      <c r="N14" s="65">
        <f t="shared" si="1"/>
        <v>0</v>
      </c>
      <c r="O14" s="66" t="str">
        <f t="shared" si="3"/>
        <v>-</v>
      </c>
      <c r="P14" s="44">
        <f t="shared" si="4"/>
        <v>0</v>
      </c>
      <c r="Q14" s="67">
        <f t="shared" si="2"/>
        <v>0</v>
      </c>
      <c r="R14" s="67">
        <f t="shared" si="5"/>
        <v>0</v>
      </c>
      <c r="S14" s="47">
        <f t="shared" si="6"/>
        <v>0</v>
      </c>
    </row>
    <row r="15" spans="1:19" s="6" customFormat="1" ht="25.05" customHeight="1">
      <c r="A15" s="79"/>
      <c r="B15" s="80"/>
      <c r="C15" s="80"/>
      <c r="D15" s="81"/>
      <c r="E15" s="82"/>
      <c r="F15" s="84">
        <v>1</v>
      </c>
      <c r="G15" s="85"/>
      <c r="H15" s="85"/>
      <c r="I15" s="81"/>
      <c r="J15" s="82"/>
      <c r="K15" s="63">
        <v>0</v>
      </c>
      <c r="L15" s="64">
        <f t="shared" si="7"/>
        <v>0</v>
      </c>
      <c r="M15" s="64">
        <f t="shared" si="0"/>
        <v>0</v>
      </c>
      <c r="N15" s="65">
        <f t="shared" si="1"/>
        <v>0</v>
      </c>
      <c r="O15" s="66" t="str">
        <f t="shared" si="3"/>
        <v>-</v>
      </c>
      <c r="P15" s="44">
        <f t="shared" si="4"/>
        <v>0</v>
      </c>
      <c r="Q15" s="67">
        <f t="shared" si="2"/>
        <v>0</v>
      </c>
      <c r="R15" s="67">
        <f t="shared" si="5"/>
        <v>0</v>
      </c>
      <c r="S15" s="47">
        <f t="shared" si="6"/>
        <v>0</v>
      </c>
    </row>
    <row r="16" spans="1:19" s="6" customFormat="1" ht="25.05" customHeight="1">
      <c r="A16" s="79"/>
      <c r="B16" s="80"/>
      <c r="C16" s="80"/>
      <c r="D16" s="81"/>
      <c r="E16" s="82"/>
      <c r="F16" s="84">
        <v>1</v>
      </c>
      <c r="G16" s="85"/>
      <c r="H16" s="85"/>
      <c r="I16" s="81"/>
      <c r="J16" s="82"/>
      <c r="K16" s="63">
        <v>0</v>
      </c>
      <c r="L16" s="64">
        <f t="shared" si="7"/>
        <v>0</v>
      </c>
      <c r="M16" s="64">
        <f t="shared" si="0"/>
        <v>0</v>
      </c>
      <c r="N16" s="65">
        <f t="shared" si="1"/>
        <v>0</v>
      </c>
      <c r="O16" s="66" t="str">
        <f t="shared" si="3"/>
        <v>-</v>
      </c>
      <c r="P16" s="44">
        <f t="shared" si="4"/>
        <v>0</v>
      </c>
      <c r="Q16" s="67">
        <f t="shared" si="2"/>
        <v>0</v>
      </c>
      <c r="R16" s="67">
        <f t="shared" si="5"/>
        <v>0</v>
      </c>
      <c r="S16" s="47">
        <f t="shared" si="6"/>
        <v>0</v>
      </c>
    </row>
    <row r="17" spans="1:19" s="6" customFormat="1" ht="25.05" customHeight="1">
      <c r="A17" s="79"/>
      <c r="B17" s="80"/>
      <c r="C17" s="80"/>
      <c r="D17" s="81"/>
      <c r="E17" s="82"/>
      <c r="F17" s="84">
        <v>1</v>
      </c>
      <c r="G17" s="85"/>
      <c r="H17" s="85"/>
      <c r="I17" s="81"/>
      <c r="J17" s="82"/>
      <c r="K17" s="63">
        <v>0</v>
      </c>
      <c r="L17" s="64">
        <f t="shared" si="7"/>
        <v>0</v>
      </c>
      <c r="M17" s="64">
        <f t="shared" si="0"/>
        <v>0</v>
      </c>
      <c r="N17" s="65">
        <f t="shared" si="1"/>
        <v>0</v>
      </c>
      <c r="O17" s="66" t="str">
        <f t="shared" si="3"/>
        <v>-</v>
      </c>
      <c r="P17" s="44">
        <f t="shared" si="4"/>
        <v>0</v>
      </c>
      <c r="Q17" s="67">
        <f t="shared" si="2"/>
        <v>0</v>
      </c>
      <c r="R17" s="67">
        <f t="shared" si="5"/>
        <v>0</v>
      </c>
      <c r="S17" s="47">
        <f t="shared" si="6"/>
        <v>0</v>
      </c>
    </row>
    <row r="18" spans="1:19" s="6" customFormat="1" ht="25.05" customHeight="1">
      <c r="A18" s="79"/>
      <c r="B18" s="80"/>
      <c r="C18" s="80"/>
      <c r="D18" s="81"/>
      <c r="E18" s="82"/>
      <c r="F18" s="84">
        <v>1</v>
      </c>
      <c r="G18" s="85"/>
      <c r="H18" s="85"/>
      <c r="I18" s="81"/>
      <c r="J18" s="82"/>
      <c r="K18" s="63">
        <v>0</v>
      </c>
      <c r="L18" s="64">
        <f t="shared" si="7"/>
        <v>0</v>
      </c>
      <c r="M18" s="64">
        <f t="shared" si="0"/>
        <v>0</v>
      </c>
      <c r="N18" s="65">
        <f t="shared" si="1"/>
        <v>0</v>
      </c>
      <c r="O18" s="66" t="str">
        <f t="shared" si="3"/>
        <v>-</v>
      </c>
      <c r="P18" s="44">
        <f t="shared" si="4"/>
        <v>0</v>
      </c>
      <c r="Q18" s="67">
        <f t="shared" si="2"/>
        <v>0</v>
      </c>
      <c r="R18" s="67">
        <f t="shared" si="5"/>
        <v>0</v>
      </c>
      <c r="S18" s="47">
        <f t="shared" si="6"/>
        <v>0</v>
      </c>
    </row>
    <row r="19" spans="1:19" s="6" customFormat="1" ht="25.05" customHeight="1">
      <c r="A19" s="79"/>
      <c r="B19" s="80"/>
      <c r="C19" s="80"/>
      <c r="D19" s="81"/>
      <c r="E19" s="82"/>
      <c r="F19" s="84">
        <v>1</v>
      </c>
      <c r="G19" s="85"/>
      <c r="H19" s="85"/>
      <c r="I19" s="81"/>
      <c r="J19" s="82"/>
      <c r="K19" s="63">
        <v>0</v>
      </c>
      <c r="L19" s="64">
        <f t="shared" si="7"/>
        <v>0</v>
      </c>
      <c r="M19" s="64">
        <f t="shared" si="0"/>
        <v>0</v>
      </c>
      <c r="N19" s="65">
        <f t="shared" si="1"/>
        <v>0</v>
      </c>
      <c r="O19" s="66" t="str">
        <f t="shared" si="3"/>
        <v>-</v>
      </c>
      <c r="P19" s="44">
        <f t="shared" si="4"/>
        <v>0</v>
      </c>
      <c r="Q19" s="67">
        <f t="shared" si="2"/>
        <v>0</v>
      </c>
      <c r="R19" s="67">
        <f t="shared" si="5"/>
        <v>0</v>
      </c>
      <c r="S19" s="47">
        <f t="shared" si="6"/>
        <v>0</v>
      </c>
    </row>
    <row r="20" spans="1:19" s="6" customFormat="1" ht="25.05" customHeight="1">
      <c r="A20" s="79"/>
      <c r="B20" s="80"/>
      <c r="C20" s="80"/>
      <c r="D20" s="81"/>
      <c r="E20" s="82"/>
      <c r="F20" s="84">
        <v>1</v>
      </c>
      <c r="G20" s="85"/>
      <c r="H20" s="85"/>
      <c r="I20" s="81"/>
      <c r="J20" s="82"/>
      <c r="K20" s="63">
        <v>0</v>
      </c>
      <c r="L20" s="64">
        <f t="shared" si="7"/>
        <v>0</v>
      </c>
      <c r="M20" s="64">
        <f t="shared" si="0"/>
        <v>0</v>
      </c>
      <c r="N20" s="65">
        <f t="shared" si="1"/>
        <v>0</v>
      </c>
      <c r="O20" s="66" t="str">
        <f t="shared" si="3"/>
        <v>-</v>
      </c>
      <c r="P20" s="44">
        <f t="shared" si="4"/>
        <v>0</v>
      </c>
      <c r="Q20" s="67">
        <f t="shared" si="2"/>
        <v>0</v>
      </c>
      <c r="R20" s="67">
        <f t="shared" si="5"/>
        <v>0</v>
      </c>
      <c r="S20" s="47">
        <f t="shared" si="6"/>
        <v>0</v>
      </c>
    </row>
    <row r="21" spans="1:19" s="6" customFormat="1" ht="25.05" customHeight="1">
      <c r="A21" s="79"/>
      <c r="B21" s="80"/>
      <c r="C21" s="80"/>
      <c r="D21" s="81"/>
      <c r="E21" s="82"/>
      <c r="F21" s="84">
        <v>1</v>
      </c>
      <c r="G21" s="85"/>
      <c r="H21" s="85"/>
      <c r="I21" s="81"/>
      <c r="J21" s="82"/>
      <c r="K21" s="63">
        <v>0</v>
      </c>
      <c r="L21" s="64">
        <f t="shared" si="7"/>
        <v>0</v>
      </c>
      <c r="M21" s="64">
        <f t="shared" si="0"/>
        <v>0</v>
      </c>
      <c r="N21" s="65">
        <f t="shared" si="1"/>
        <v>0</v>
      </c>
      <c r="O21" s="66" t="str">
        <f t="shared" si="3"/>
        <v>-</v>
      </c>
      <c r="P21" s="44">
        <f t="shared" si="4"/>
        <v>0</v>
      </c>
      <c r="Q21" s="67">
        <f t="shared" si="2"/>
        <v>0</v>
      </c>
      <c r="R21" s="67">
        <f t="shared" si="5"/>
        <v>0</v>
      </c>
      <c r="S21" s="47">
        <f t="shared" si="6"/>
        <v>0</v>
      </c>
    </row>
    <row r="22" spans="1:19" s="6" customFormat="1" ht="25.05" customHeight="1">
      <c r="A22" s="79"/>
      <c r="B22" s="80"/>
      <c r="C22" s="80"/>
      <c r="D22" s="81"/>
      <c r="E22" s="82"/>
      <c r="F22" s="84">
        <v>1</v>
      </c>
      <c r="G22" s="85"/>
      <c r="H22" s="85"/>
      <c r="I22" s="81"/>
      <c r="J22" s="82"/>
      <c r="K22" s="63">
        <v>0</v>
      </c>
      <c r="L22" s="64">
        <f t="shared" si="7"/>
        <v>0</v>
      </c>
      <c r="M22" s="64">
        <f t="shared" si="0"/>
        <v>0</v>
      </c>
      <c r="N22" s="65">
        <f t="shared" si="1"/>
        <v>0</v>
      </c>
      <c r="O22" s="66" t="str">
        <f t="shared" si="3"/>
        <v>-</v>
      </c>
      <c r="P22" s="44">
        <f t="shared" si="4"/>
        <v>0</v>
      </c>
      <c r="Q22" s="67">
        <f t="shared" si="2"/>
        <v>0</v>
      </c>
      <c r="R22" s="67">
        <f t="shared" si="5"/>
        <v>0</v>
      </c>
      <c r="S22" s="47">
        <f t="shared" si="6"/>
        <v>0</v>
      </c>
    </row>
    <row r="23" spans="1:19" s="6" customFormat="1" ht="25.05" customHeight="1">
      <c r="A23" s="79"/>
      <c r="B23" s="80"/>
      <c r="C23" s="80"/>
      <c r="D23" s="81"/>
      <c r="E23" s="82"/>
      <c r="F23" s="84">
        <v>1</v>
      </c>
      <c r="G23" s="85"/>
      <c r="H23" s="85"/>
      <c r="I23" s="81"/>
      <c r="J23" s="82"/>
      <c r="K23" s="63">
        <v>0</v>
      </c>
      <c r="L23" s="64">
        <f t="shared" si="7"/>
        <v>0</v>
      </c>
      <c r="M23" s="64">
        <f t="shared" si="0"/>
        <v>0</v>
      </c>
      <c r="N23" s="65">
        <f t="shared" si="1"/>
        <v>0</v>
      </c>
      <c r="O23" s="66" t="str">
        <f t="shared" si="3"/>
        <v>-</v>
      </c>
      <c r="P23" s="44">
        <f t="shared" si="4"/>
        <v>0</v>
      </c>
      <c r="Q23" s="67">
        <f t="shared" si="2"/>
        <v>0</v>
      </c>
      <c r="R23" s="67">
        <f t="shared" si="5"/>
        <v>0</v>
      </c>
      <c r="S23" s="47">
        <f t="shared" si="6"/>
        <v>0</v>
      </c>
    </row>
    <row r="24" spans="1:19" s="6" customFormat="1" ht="25.05" customHeight="1">
      <c r="A24" s="79"/>
      <c r="B24" s="80"/>
      <c r="C24" s="80"/>
      <c r="D24" s="81"/>
      <c r="E24" s="82"/>
      <c r="F24" s="84">
        <v>1</v>
      </c>
      <c r="G24" s="85"/>
      <c r="H24" s="85"/>
      <c r="I24" s="81"/>
      <c r="J24" s="82"/>
      <c r="K24" s="63">
        <v>0</v>
      </c>
      <c r="L24" s="64">
        <f t="shared" si="7"/>
        <v>0</v>
      </c>
      <c r="M24" s="64">
        <f t="shared" si="0"/>
        <v>0</v>
      </c>
      <c r="N24" s="65">
        <f t="shared" si="1"/>
        <v>0</v>
      </c>
      <c r="O24" s="66" t="str">
        <f t="shared" si="3"/>
        <v>-</v>
      </c>
      <c r="P24" s="44">
        <f t="shared" si="4"/>
        <v>0</v>
      </c>
      <c r="Q24" s="67">
        <f t="shared" si="2"/>
        <v>0</v>
      </c>
      <c r="R24" s="67">
        <f t="shared" si="5"/>
        <v>0</v>
      </c>
      <c r="S24" s="47">
        <f t="shared" si="6"/>
        <v>0</v>
      </c>
    </row>
    <row r="25" spans="1:19" s="6" customFormat="1" ht="25.05" customHeight="1">
      <c r="A25" s="79"/>
      <c r="B25" s="80"/>
      <c r="C25" s="80"/>
      <c r="D25" s="81"/>
      <c r="E25" s="82"/>
      <c r="F25" s="84">
        <v>1</v>
      </c>
      <c r="G25" s="85"/>
      <c r="H25" s="85"/>
      <c r="I25" s="81"/>
      <c r="J25" s="82"/>
      <c r="K25" s="63">
        <v>0</v>
      </c>
      <c r="L25" s="64">
        <f t="shared" si="7"/>
        <v>0</v>
      </c>
      <c r="M25" s="64">
        <f t="shared" si="0"/>
        <v>0</v>
      </c>
      <c r="N25" s="65">
        <f t="shared" si="1"/>
        <v>0</v>
      </c>
      <c r="O25" s="66" t="str">
        <f t="shared" si="3"/>
        <v>-</v>
      </c>
      <c r="P25" s="44">
        <f t="shared" si="4"/>
        <v>0</v>
      </c>
      <c r="Q25" s="67">
        <f t="shared" si="2"/>
        <v>0</v>
      </c>
      <c r="R25" s="67">
        <f t="shared" si="5"/>
        <v>0</v>
      </c>
      <c r="S25" s="47">
        <f t="shared" si="6"/>
        <v>0</v>
      </c>
    </row>
    <row r="26" spans="1:19" s="6" customFormat="1" ht="25.05" customHeight="1">
      <c r="A26" s="79"/>
      <c r="B26" s="80"/>
      <c r="C26" s="80"/>
      <c r="D26" s="81"/>
      <c r="E26" s="82"/>
      <c r="F26" s="84">
        <v>1</v>
      </c>
      <c r="G26" s="85"/>
      <c r="H26" s="85"/>
      <c r="I26" s="81"/>
      <c r="J26" s="82"/>
      <c r="K26" s="63">
        <v>0</v>
      </c>
      <c r="L26" s="64">
        <f t="shared" si="7"/>
        <v>0</v>
      </c>
      <c r="M26" s="64">
        <f t="shared" si="0"/>
        <v>0</v>
      </c>
      <c r="N26" s="65">
        <f t="shared" si="1"/>
        <v>0</v>
      </c>
      <c r="O26" s="66" t="str">
        <f t="shared" si="3"/>
        <v>-</v>
      </c>
      <c r="P26" s="44">
        <f t="shared" si="4"/>
        <v>0</v>
      </c>
      <c r="Q26" s="67">
        <f t="shared" si="2"/>
        <v>0</v>
      </c>
      <c r="R26" s="67">
        <f t="shared" si="5"/>
        <v>0</v>
      </c>
      <c r="S26" s="47">
        <f t="shared" si="6"/>
        <v>0</v>
      </c>
    </row>
    <row r="27" spans="1:19" ht="25.05" customHeight="1">
      <c r="A27" s="79"/>
      <c r="B27" s="80"/>
      <c r="C27" s="80"/>
      <c r="D27" s="81"/>
      <c r="E27" s="82"/>
      <c r="F27" s="84">
        <v>1</v>
      </c>
      <c r="G27" s="85"/>
      <c r="H27" s="85"/>
      <c r="I27" s="81"/>
      <c r="J27" s="82"/>
      <c r="K27" s="63">
        <v>0</v>
      </c>
      <c r="L27" s="64">
        <f t="shared" si="7"/>
        <v>0</v>
      </c>
      <c r="M27" s="64">
        <f t="shared" si="0"/>
        <v>0</v>
      </c>
      <c r="N27" s="65">
        <f t="shared" si="1"/>
        <v>0</v>
      </c>
      <c r="O27" s="66" t="str">
        <f t="shared" si="3"/>
        <v>-</v>
      </c>
      <c r="P27" s="44">
        <f t="shared" si="4"/>
        <v>0</v>
      </c>
      <c r="Q27" s="67">
        <f t="shared" si="2"/>
        <v>0</v>
      </c>
      <c r="R27" s="67">
        <f t="shared" si="5"/>
        <v>0</v>
      </c>
      <c r="S27" s="47">
        <f t="shared" si="6"/>
        <v>0</v>
      </c>
    </row>
    <row r="28" spans="1:19" ht="25.05" customHeight="1">
      <c r="A28" s="79"/>
      <c r="B28" s="80"/>
      <c r="C28" s="80"/>
      <c r="D28" s="81"/>
      <c r="E28" s="82"/>
      <c r="F28" s="84">
        <v>1</v>
      </c>
      <c r="G28" s="85"/>
      <c r="H28" s="85"/>
      <c r="I28" s="81"/>
      <c r="J28" s="82"/>
      <c r="K28" s="63">
        <v>0</v>
      </c>
      <c r="L28" s="64">
        <f t="shared" si="7"/>
        <v>0</v>
      </c>
      <c r="M28" s="64">
        <f t="shared" si="0"/>
        <v>0</v>
      </c>
      <c r="N28" s="65">
        <f t="shared" si="1"/>
        <v>0</v>
      </c>
      <c r="O28" s="66" t="str">
        <f t="shared" si="3"/>
        <v>-</v>
      </c>
      <c r="P28" s="44">
        <f t="shared" si="4"/>
        <v>0</v>
      </c>
      <c r="Q28" s="67">
        <f t="shared" si="2"/>
        <v>0</v>
      </c>
      <c r="R28" s="67">
        <f t="shared" si="5"/>
        <v>0</v>
      </c>
      <c r="S28" s="47">
        <f t="shared" si="6"/>
        <v>0</v>
      </c>
    </row>
    <row r="29" spans="1:19" ht="25.05" customHeight="1">
      <c r="A29" s="79"/>
      <c r="B29" s="80"/>
      <c r="C29" s="80"/>
      <c r="D29" s="81"/>
      <c r="E29" s="82"/>
      <c r="F29" s="84">
        <v>1</v>
      </c>
      <c r="G29" s="85"/>
      <c r="H29" s="85"/>
      <c r="I29" s="81"/>
      <c r="J29" s="82"/>
      <c r="K29" s="63">
        <v>0</v>
      </c>
      <c r="L29" s="64">
        <f t="shared" si="7"/>
        <v>0</v>
      </c>
      <c r="M29" s="64">
        <f t="shared" si="0"/>
        <v>0</v>
      </c>
      <c r="N29" s="65">
        <f t="shared" si="1"/>
        <v>0</v>
      </c>
      <c r="O29" s="66" t="str">
        <f t="shared" si="3"/>
        <v>-</v>
      </c>
      <c r="P29" s="44">
        <f t="shared" si="4"/>
        <v>0</v>
      </c>
      <c r="Q29" s="67">
        <f t="shared" si="2"/>
        <v>0</v>
      </c>
      <c r="R29" s="67">
        <f t="shared" si="5"/>
        <v>0</v>
      </c>
      <c r="S29" s="47">
        <f t="shared" si="6"/>
        <v>0</v>
      </c>
    </row>
    <row r="30" spans="1:19" ht="25.05" customHeight="1">
      <c r="A30" s="79"/>
      <c r="B30" s="80"/>
      <c r="C30" s="80"/>
      <c r="D30" s="81"/>
      <c r="E30" s="82"/>
      <c r="F30" s="84">
        <v>1</v>
      </c>
      <c r="G30" s="85"/>
      <c r="H30" s="85"/>
      <c r="I30" s="81"/>
      <c r="J30" s="82"/>
      <c r="K30" s="63">
        <v>0</v>
      </c>
      <c r="L30" s="64">
        <f t="shared" si="7"/>
        <v>0</v>
      </c>
      <c r="M30" s="64">
        <f t="shared" si="0"/>
        <v>0</v>
      </c>
      <c r="N30" s="65">
        <f t="shared" si="1"/>
        <v>0</v>
      </c>
      <c r="O30" s="66" t="str">
        <f t="shared" si="3"/>
        <v>-</v>
      </c>
      <c r="P30" s="44">
        <f t="shared" si="4"/>
        <v>0</v>
      </c>
      <c r="Q30" s="67">
        <f t="shared" si="2"/>
        <v>0</v>
      </c>
      <c r="R30" s="67">
        <f t="shared" si="5"/>
        <v>0</v>
      </c>
      <c r="S30" s="47">
        <f t="shared" si="6"/>
        <v>0</v>
      </c>
    </row>
    <row r="31" spans="1:19" ht="25.05" customHeight="1">
      <c r="A31" s="79"/>
      <c r="B31" s="80"/>
      <c r="C31" s="80"/>
      <c r="D31" s="81"/>
      <c r="E31" s="82"/>
      <c r="F31" s="84">
        <v>1</v>
      </c>
      <c r="G31" s="85"/>
      <c r="H31" s="85"/>
      <c r="I31" s="81"/>
      <c r="J31" s="82"/>
      <c r="K31" s="63">
        <v>0</v>
      </c>
      <c r="L31" s="64">
        <f t="shared" si="7"/>
        <v>0</v>
      </c>
      <c r="M31" s="64">
        <f t="shared" si="0"/>
        <v>0</v>
      </c>
      <c r="N31" s="65">
        <f t="shared" si="1"/>
        <v>0</v>
      </c>
      <c r="O31" s="66" t="str">
        <f t="shared" si="3"/>
        <v>-</v>
      </c>
      <c r="P31" s="44">
        <f t="shared" si="4"/>
        <v>0</v>
      </c>
      <c r="Q31" s="67">
        <f t="shared" si="2"/>
        <v>0</v>
      </c>
      <c r="R31" s="67">
        <f t="shared" si="5"/>
        <v>0</v>
      </c>
      <c r="S31" s="47">
        <f t="shared" si="6"/>
        <v>0</v>
      </c>
    </row>
    <row r="32" spans="1:19" ht="25.05" customHeight="1">
      <c r="A32" s="79"/>
      <c r="B32" s="80"/>
      <c r="C32" s="80"/>
      <c r="D32" s="81"/>
      <c r="E32" s="82"/>
      <c r="F32" s="84">
        <v>1</v>
      </c>
      <c r="G32" s="85"/>
      <c r="H32" s="85"/>
      <c r="I32" s="81"/>
      <c r="J32" s="82"/>
      <c r="K32" s="63">
        <v>0</v>
      </c>
      <c r="L32" s="64">
        <f t="shared" si="7"/>
        <v>0</v>
      </c>
      <c r="M32" s="64">
        <f t="shared" si="0"/>
        <v>0</v>
      </c>
      <c r="N32" s="65">
        <f t="shared" si="1"/>
        <v>0</v>
      </c>
      <c r="O32" s="66" t="str">
        <f t="shared" si="3"/>
        <v>-</v>
      </c>
      <c r="P32" s="44">
        <f t="shared" si="4"/>
        <v>0</v>
      </c>
      <c r="Q32" s="67">
        <f t="shared" si="2"/>
        <v>0</v>
      </c>
      <c r="R32" s="67">
        <f t="shared" si="5"/>
        <v>0</v>
      </c>
      <c r="S32" s="47">
        <f t="shared" si="6"/>
        <v>0</v>
      </c>
    </row>
    <row r="33" spans="1:19" ht="25.05" customHeight="1">
      <c r="A33" s="79"/>
      <c r="B33" s="80"/>
      <c r="C33" s="80"/>
      <c r="D33" s="81"/>
      <c r="E33" s="82"/>
      <c r="F33" s="84">
        <v>1</v>
      </c>
      <c r="G33" s="85"/>
      <c r="H33" s="85"/>
      <c r="I33" s="81"/>
      <c r="J33" s="82"/>
      <c r="K33" s="63">
        <v>0</v>
      </c>
      <c r="L33" s="64">
        <f t="shared" si="7"/>
        <v>0</v>
      </c>
      <c r="M33" s="64">
        <f t="shared" si="0"/>
        <v>0</v>
      </c>
      <c r="N33" s="65">
        <f t="shared" si="1"/>
        <v>0</v>
      </c>
      <c r="O33" s="66" t="str">
        <f t="shared" si="3"/>
        <v>-</v>
      </c>
      <c r="P33" s="44">
        <f t="shared" si="4"/>
        <v>0</v>
      </c>
      <c r="Q33" s="67">
        <f t="shared" si="2"/>
        <v>0</v>
      </c>
      <c r="R33" s="67">
        <f t="shared" si="5"/>
        <v>0</v>
      </c>
      <c r="S33" s="47">
        <f t="shared" si="6"/>
        <v>0</v>
      </c>
    </row>
    <row r="34" spans="1:19" ht="25.05" customHeight="1">
      <c r="A34" s="79"/>
      <c r="B34" s="80"/>
      <c r="C34" s="80"/>
      <c r="D34" s="81"/>
      <c r="E34" s="82"/>
      <c r="F34" s="84">
        <v>1</v>
      </c>
      <c r="G34" s="85"/>
      <c r="H34" s="85"/>
      <c r="I34" s="81"/>
      <c r="J34" s="82"/>
      <c r="K34" s="63">
        <v>0</v>
      </c>
      <c r="L34" s="64">
        <f t="shared" si="7"/>
        <v>0</v>
      </c>
      <c r="M34" s="64">
        <f t="shared" si="0"/>
        <v>0</v>
      </c>
      <c r="N34" s="65">
        <f t="shared" si="1"/>
        <v>0</v>
      </c>
      <c r="O34" s="66" t="str">
        <f t="shared" si="3"/>
        <v>-</v>
      </c>
      <c r="P34" s="44">
        <f t="shared" si="4"/>
        <v>0</v>
      </c>
      <c r="Q34" s="67">
        <f t="shared" si="2"/>
        <v>0</v>
      </c>
      <c r="R34" s="67">
        <f t="shared" si="5"/>
        <v>0</v>
      </c>
      <c r="S34" s="47">
        <f t="shared" si="6"/>
        <v>0</v>
      </c>
    </row>
    <row r="35" spans="1:19" ht="25.05" customHeight="1">
      <c r="A35" s="79"/>
      <c r="B35" s="80"/>
      <c r="C35" s="80"/>
      <c r="D35" s="81"/>
      <c r="E35" s="82"/>
      <c r="F35" s="84">
        <v>1</v>
      </c>
      <c r="G35" s="85"/>
      <c r="H35" s="85"/>
      <c r="I35" s="81"/>
      <c r="J35" s="82"/>
      <c r="K35" s="63">
        <v>0</v>
      </c>
      <c r="L35" s="64">
        <f t="shared" si="7"/>
        <v>0</v>
      </c>
      <c r="M35" s="64">
        <f t="shared" si="0"/>
        <v>0</v>
      </c>
      <c r="N35" s="65">
        <f t="shared" si="1"/>
        <v>0</v>
      </c>
      <c r="O35" s="66" t="str">
        <f t="shared" si="3"/>
        <v>-</v>
      </c>
      <c r="P35" s="44">
        <f t="shared" si="4"/>
        <v>0</v>
      </c>
      <c r="Q35" s="67">
        <f t="shared" si="2"/>
        <v>0</v>
      </c>
      <c r="R35" s="67">
        <f t="shared" si="5"/>
        <v>0</v>
      </c>
      <c r="S35" s="47">
        <f t="shared" si="6"/>
        <v>0</v>
      </c>
    </row>
    <row r="36" spans="1:19" ht="25.05" customHeight="1">
      <c r="A36" s="79"/>
      <c r="B36" s="80"/>
      <c r="C36" s="80"/>
      <c r="D36" s="81"/>
      <c r="E36" s="82"/>
      <c r="F36" s="84">
        <v>1</v>
      </c>
      <c r="G36" s="85"/>
      <c r="H36" s="85"/>
      <c r="I36" s="81"/>
      <c r="J36" s="82"/>
      <c r="K36" s="63">
        <v>0</v>
      </c>
      <c r="L36" s="64">
        <f t="shared" si="7"/>
        <v>0</v>
      </c>
      <c r="M36" s="64">
        <f t="shared" si="0"/>
        <v>0</v>
      </c>
      <c r="N36" s="65">
        <f t="shared" si="1"/>
        <v>0</v>
      </c>
      <c r="O36" s="66" t="str">
        <f t="shared" si="3"/>
        <v>-</v>
      </c>
      <c r="P36" s="44">
        <f t="shared" si="4"/>
        <v>0</v>
      </c>
      <c r="Q36" s="67">
        <f t="shared" si="2"/>
        <v>0</v>
      </c>
      <c r="R36" s="67">
        <f t="shared" si="5"/>
        <v>0</v>
      </c>
      <c r="S36" s="47">
        <f t="shared" si="6"/>
        <v>0</v>
      </c>
    </row>
    <row r="37" spans="1:19" ht="25.05" customHeight="1">
      <c r="A37" s="79"/>
      <c r="B37" s="80"/>
      <c r="C37" s="80"/>
      <c r="D37" s="81"/>
      <c r="E37" s="82"/>
      <c r="F37" s="84">
        <v>1</v>
      </c>
      <c r="G37" s="85"/>
      <c r="H37" s="85"/>
      <c r="I37" s="81"/>
      <c r="J37" s="82"/>
      <c r="K37" s="63">
        <v>0</v>
      </c>
      <c r="L37" s="64">
        <f t="shared" si="7"/>
        <v>0</v>
      </c>
      <c r="M37" s="64">
        <f t="shared" si="0"/>
        <v>0</v>
      </c>
      <c r="N37" s="65">
        <f t="shared" si="1"/>
        <v>0</v>
      </c>
      <c r="O37" s="66" t="str">
        <f t="shared" si="3"/>
        <v>-</v>
      </c>
      <c r="P37" s="44">
        <f t="shared" si="4"/>
        <v>0</v>
      </c>
      <c r="Q37" s="67">
        <f t="shared" si="2"/>
        <v>0</v>
      </c>
      <c r="R37" s="67">
        <f t="shared" si="5"/>
        <v>0</v>
      </c>
      <c r="S37" s="47">
        <f t="shared" si="6"/>
        <v>0</v>
      </c>
    </row>
    <row r="38" spans="1:19" ht="25.05" customHeight="1">
      <c r="A38" s="79"/>
      <c r="B38" s="80"/>
      <c r="C38" s="80"/>
      <c r="D38" s="81"/>
      <c r="E38" s="82"/>
      <c r="F38" s="84">
        <v>1</v>
      </c>
      <c r="G38" s="85"/>
      <c r="H38" s="85"/>
      <c r="I38" s="81"/>
      <c r="J38" s="82"/>
      <c r="K38" s="63">
        <v>0</v>
      </c>
      <c r="L38" s="64">
        <f t="shared" si="7"/>
        <v>0</v>
      </c>
      <c r="M38" s="64">
        <f t="shared" si="0"/>
        <v>0</v>
      </c>
      <c r="N38" s="65">
        <f t="shared" si="1"/>
        <v>0</v>
      </c>
      <c r="O38" s="66" t="str">
        <f t="shared" si="3"/>
        <v>-</v>
      </c>
      <c r="P38" s="44">
        <f t="shared" si="4"/>
        <v>0</v>
      </c>
      <c r="Q38" s="67">
        <f t="shared" si="2"/>
        <v>0</v>
      </c>
      <c r="R38" s="67">
        <f t="shared" si="5"/>
        <v>0</v>
      </c>
      <c r="S38" s="47">
        <f t="shared" si="6"/>
        <v>0</v>
      </c>
    </row>
    <row r="39" spans="1:19" ht="25.05" customHeight="1">
      <c r="A39" s="79"/>
      <c r="B39" s="80"/>
      <c r="C39" s="80"/>
      <c r="D39" s="81"/>
      <c r="E39" s="82"/>
      <c r="F39" s="84">
        <v>1</v>
      </c>
      <c r="G39" s="85"/>
      <c r="H39" s="85"/>
      <c r="I39" s="81"/>
      <c r="J39" s="82"/>
      <c r="K39" s="63">
        <v>0</v>
      </c>
      <c r="L39" s="64">
        <f t="shared" si="7"/>
        <v>0</v>
      </c>
      <c r="M39" s="64">
        <f t="shared" si="0"/>
        <v>0</v>
      </c>
      <c r="N39" s="65">
        <f t="shared" si="1"/>
        <v>0</v>
      </c>
      <c r="O39" s="66" t="str">
        <f t="shared" si="3"/>
        <v>-</v>
      </c>
      <c r="P39" s="44">
        <f t="shared" si="4"/>
        <v>0</v>
      </c>
      <c r="Q39" s="67">
        <f t="shared" si="2"/>
        <v>0</v>
      </c>
      <c r="R39" s="67">
        <f t="shared" si="5"/>
        <v>0</v>
      </c>
      <c r="S39" s="47">
        <f t="shared" si="6"/>
        <v>0</v>
      </c>
    </row>
    <row r="40" spans="1:19" ht="25.05" customHeight="1">
      <c r="A40" s="79"/>
      <c r="B40" s="80"/>
      <c r="C40" s="80"/>
      <c r="D40" s="81"/>
      <c r="E40" s="82"/>
      <c r="F40" s="84">
        <v>1</v>
      </c>
      <c r="G40" s="85"/>
      <c r="H40" s="85"/>
      <c r="I40" s="81"/>
      <c r="J40" s="82"/>
      <c r="K40" s="63">
        <v>0</v>
      </c>
      <c r="L40" s="64">
        <f t="shared" si="7"/>
        <v>0</v>
      </c>
      <c r="M40" s="64">
        <f t="shared" si="0"/>
        <v>0</v>
      </c>
      <c r="N40" s="65">
        <f t="shared" si="1"/>
        <v>0</v>
      </c>
      <c r="O40" s="66" t="str">
        <f t="shared" si="3"/>
        <v>-</v>
      </c>
      <c r="P40" s="44">
        <f t="shared" si="4"/>
        <v>0</v>
      </c>
      <c r="Q40" s="67">
        <f t="shared" si="2"/>
        <v>0</v>
      </c>
      <c r="R40" s="67">
        <f t="shared" si="5"/>
        <v>0</v>
      </c>
      <c r="S40" s="47">
        <f t="shared" si="6"/>
        <v>0</v>
      </c>
    </row>
    <row r="41" spans="1:19" ht="25.05" customHeight="1">
      <c r="A41" s="79"/>
      <c r="B41" s="80"/>
      <c r="C41" s="80"/>
      <c r="D41" s="81"/>
      <c r="E41" s="82"/>
      <c r="F41" s="84">
        <v>1</v>
      </c>
      <c r="G41" s="85"/>
      <c r="H41" s="85"/>
      <c r="I41" s="81"/>
      <c r="J41" s="82"/>
      <c r="K41" s="63">
        <v>0</v>
      </c>
      <c r="L41" s="64">
        <f t="shared" si="7"/>
        <v>0</v>
      </c>
      <c r="M41" s="64">
        <f t="shared" si="0"/>
        <v>0</v>
      </c>
      <c r="N41" s="65">
        <f t="shared" si="1"/>
        <v>0</v>
      </c>
      <c r="O41" s="66" t="str">
        <f t="shared" si="3"/>
        <v>-</v>
      </c>
      <c r="P41" s="44">
        <f t="shared" si="4"/>
        <v>0</v>
      </c>
      <c r="Q41" s="67">
        <f t="shared" si="2"/>
        <v>0</v>
      </c>
      <c r="R41" s="67">
        <f t="shared" si="5"/>
        <v>0</v>
      </c>
      <c r="S41" s="47">
        <f t="shared" si="6"/>
        <v>0</v>
      </c>
    </row>
    <row r="42" spans="1:19" ht="25.05" customHeight="1">
      <c r="A42" s="79"/>
      <c r="B42" s="80"/>
      <c r="C42" s="80"/>
      <c r="D42" s="81"/>
      <c r="E42" s="82"/>
      <c r="F42" s="84">
        <v>1</v>
      </c>
      <c r="G42" s="85"/>
      <c r="H42" s="85"/>
      <c r="I42" s="81"/>
      <c r="J42" s="82"/>
      <c r="K42" s="63">
        <v>0</v>
      </c>
      <c r="L42" s="64">
        <f t="shared" si="7"/>
        <v>0</v>
      </c>
      <c r="M42" s="64">
        <f t="shared" si="0"/>
        <v>0</v>
      </c>
      <c r="N42" s="65">
        <f t="shared" si="1"/>
        <v>0</v>
      </c>
      <c r="O42" s="66" t="str">
        <f t="shared" si="3"/>
        <v>-</v>
      </c>
      <c r="P42" s="44">
        <f t="shared" si="4"/>
        <v>0</v>
      </c>
      <c r="Q42" s="67">
        <f t="shared" si="2"/>
        <v>0</v>
      </c>
      <c r="R42" s="67">
        <f t="shared" si="5"/>
        <v>0</v>
      </c>
      <c r="S42" s="47">
        <f t="shared" si="6"/>
        <v>0</v>
      </c>
    </row>
    <row r="43" spans="1:19" ht="25.05" customHeight="1">
      <c r="A43" s="79"/>
      <c r="B43" s="80"/>
      <c r="C43" s="80"/>
      <c r="D43" s="81"/>
      <c r="E43" s="82"/>
      <c r="F43" s="84">
        <v>1</v>
      </c>
      <c r="G43" s="85"/>
      <c r="H43" s="85"/>
      <c r="I43" s="81"/>
      <c r="J43" s="82"/>
      <c r="K43" s="63">
        <v>0</v>
      </c>
      <c r="L43" s="64">
        <f t="shared" si="7"/>
        <v>0</v>
      </c>
      <c r="M43" s="64">
        <f t="shared" si="0"/>
        <v>0</v>
      </c>
      <c r="N43" s="65">
        <f t="shared" si="1"/>
        <v>0</v>
      </c>
      <c r="O43" s="66" t="str">
        <f t="shared" si="3"/>
        <v>-</v>
      </c>
      <c r="P43" s="44">
        <f t="shared" si="4"/>
        <v>0</v>
      </c>
      <c r="Q43" s="67">
        <f t="shared" si="2"/>
        <v>0</v>
      </c>
      <c r="R43" s="67">
        <f t="shared" si="5"/>
        <v>0</v>
      </c>
      <c r="S43" s="47">
        <f t="shared" si="6"/>
        <v>0</v>
      </c>
    </row>
    <row r="44" spans="1:19" ht="25.05" customHeight="1">
      <c r="A44" s="79"/>
      <c r="B44" s="80"/>
      <c r="C44" s="80"/>
      <c r="D44" s="81"/>
      <c r="E44" s="82"/>
      <c r="F44" s="84">
        <v>1</v>
      </c>
      <c r="G44" s="85"/>
      <c r="H44" s="85"/>
      <c r="I44" s="81"/>
      <c r="J44" s="82"/>
      <c r="K44" s="63">
        <v>0</v>
      </c>
      <c r="L44" s="64">
        <f t="shared" si="7"/>
        <v>0</v>
      </c>
      <c r="M44" s="64">
        <f t="shared" si="0"/>
        <v>0</v>
      </c>
      <c r="N44" s="65">
        <f t="shared" si="1"/>
        <v>0</v>
      </c>
      <c r="O44" s="66" t="str">
        <f t="shared" si="3"/>
        <v>-</v>
      </c>
      <c r="P44" s="44">
        <f t="shared" si="4"/>
        <v>0</v>
      </c>
      <c r="Q44" s="67">
        <f t="shared" si="2"/>
        <v>0</v>
      </c>
      <c r="R44" s="67">
        <f t="shared" si="5"/>
        <v>0</v>
      </c>
      <c r="S44" s="47">
        <f t="shared" si="6"/>
        <v>0</v>
      </c>
    </row>
    <row r="45" spans="1:19" ht="25.05" customHeight="1">
      <c r="A45" s="79"/>
      <c r="B45" s="80"/>
      <c r="C45" s="80"/>
      <c r="D45" s="81"/>
      <c r="E45" s="82"/>
      <c r="F45" s="84">
        <v>1</v>
      </c>
      <c r="G45" s="85"/>
      <c r="H45" s="85"/>
      <c r="I45" s="81"/>
      <c r="J45" s="82"/>
      <c r="K45" s="63">
        <v>0</v>
      </c>
      <c r="L45" s="64">
        <f t="shared" si="7"/>
        <v>0</v>
      </c>
      <c r="M45" s="64">
        <f t="shared" si="0"/>
        <v>0</v>
      </c>
      <c r="N45" s="65">
        <f t="shared" si="1"/>
        <v>0</v>
      </c>
      <c r="O45" s="66" t="str">
        <f t="shared" si="3"/>
        <v>-</v>
      </c>
      <c r="P45" s="44">
        <f t="shared" si="4"/>
        <v>0</v>
      </c>
      <c r="Q45" s="67">
        <f t="shared" si="2"/>
        <v>0</v>
      </c>
      <c r="R45" s="67">
        <f t="shared" si="5"/>
        <v>0</v>
      </c>
      <c r="S45" s="47">
        <f t="shared" si="6"/>
        <v>0</v>
      </c>
    </row>
    <row r="46" spans="1:19" ht="25.05" customHeight="1">
      <c r="A46" s="79"/>
      <c r="B46" s="80"/>
      <c r="C46" s="80"/>
      <c r="D46" s="81"/>
      <c r="E46" s="82"/>
      <c r="F46" s="84">
        <v>1</v>
      </c>
      <c r="G46" s="85"/>
      <c r="H46" s="85"/>
      <c r="I46" s="81"/>
      <c r="J46" s="82"/>
      <c r="K46" s="63">
        <v>0</v>
      </c>
      <c r="L46" s="64">
        <f t="shared" si="7"/>
        <v>0</v>
      </c>
      <c r="M46" s="64">
        <f t="shared" si="0"/>
        <v>0</v>
      </c>
      <c r="N46" s="65">
        <f t="shared" si="1"/>
        <v>0</v>
      </c>
      <c r="O46" s="66" t="str">
        <f t="shared" si="3"/>
        <v>-</v>
      </c>
      <c r="P46" s="44">
        <f t="shared" si="4"/>
        <v>0</v>
      </c>
      <c r="Q46" s="67">
        <f t="shared" si="2"/>
        <v>0</v>
      </c>
      <c r="R46" s="67">
        <f t="shared" si="5"/>
        <v>0</v>
      </c>
      <c r="S46" s="47">
        <f t="shared" si="6"/>
        <v>0</v>
      </c>
    </row>
    <row r="47" spans="1:19" ht="25.05" customHeight="1">
      <c r="A47" s="79"/>
      <c r="B47" s="80"/>
      <c r="C47" s="80"/>
      <c r="D47" s="81"/>
      <c r="E47" s="82"/>
      <c r="F47" s="84">
        <v>1</v>
      </c>
      <c r="G47" s="85"/>
      <c r="H47" s="85"/>
      <c r="I47" s="81"/>
      <c r="J47" s="82"/>
      <c r="K47" s="63">
        <v>0</v>
      </c>
      <c r="L47" s="64">
        <f t="shared" si="7"/>
        <v>0</v>
      </c>
      <c r="M47" s="64">
        <f t="shared" si="0"/>
        <v>0</v>
      </c>
      <c r="N47" s="65">
        <f t="shared" si="1"/>
        <v>0</v>
      </c>
      <c r="O47" s="66" t="str">
        <f t="shared" si="3"/>
        <v>-</v>
      </c>
      <c r="P47" s="44">
        <f t="shared" si="4"/>
        <v>0</v>
      </c>
      <c r="Q47" s="67">
        <f t="shared" si="2"/>
        <v>0</v>
      </c>
      <c r="R47" s="67">
        <f t="shared" si="5"/>
        <v>0</v>
      </c>
      <c r="S47" s="47">
        <f t="shared" si="6"/>
        <v>0</v>
      </c>
    </row>
    <row r="48" spans="1:19" ht="25.05" customHeight="1">
      <c r="A48" s="79"/>
      <c r="B48" s="80"/>
      <c r="C48" s="80"/>
      <c r="D48" s="81"/>
      <c r="E48" s="82"/>
      <c r="F48" s="84">
        <v>1</v>
      </c>
      <c r="G48" s="85"/>
      <c r="H48" s="85"/>
      <c r="I48" s="81"/>
      <c r="J48" s="82"/>
      <c r="K48" s="63">
        <v>0</v>
      </c>
      <c r="L48" s="64">
        <f t="shared" si="7"/>
        <v>0</v>
      </c>
      <c r="M48" s="64">
        <f t="shared" si="0"/>
        <v>0</v>
      </c>
      <c r="N48" s="65">
        <f t="shared" si="1"/>
        <v>0</v>
      </c>
      <c r="O48" s="66" t="str">
        <f t="shared" si="3"/>
        <v>-</v>
      </c>
      <c r="P48" s="44">
        <f t="shared" si="4"/>
        <v>0</v>
      </c>
      <c r="Q48" s="67">
        <f t="shared" si="2"/>
        <v>0</v>
      </c>
      <c r="R48" s="67">
        <f t="shared" si="5"/>
        <v>0</v>
      </c>
      <c r="S48" s="47">
        <f t="shared" si="6"/>
        <v>0</v>
      </c>
    </row>
    <row r="49" spans="1:19" ht="25.05" customHeight="1">
      <c r="A49" s="94"/>
      <c r="B49" s="85"/>
      <c r="C49" s="85"/>
      <c r="D49" s="81"/>
      <c r="E49" s="82"/>
      <c r="F49" s="84">
        <v>1</v>
      </c>
      <c r="G49" s="85"/>
      <c r="H49" s="85"/>
      <c r="I49" s="81"/>
      <c r="J49" s="82"/>
      <c r="K49" s="63">
        <v>0</v>
      </c>
      <c r="L49" s="64">
        <f t="shared" si="7"/>
        <v>0</v>
      </c>
      <c r="M49" s="64">
        <f t="shared" si="0"/>
        <v>0</v>
      </c>
      <c r="N49" s="65">
        <f t="shared" si="1"/>
        <v>0</v>
      </c>
      <c r="O49" s="66" t="str">
        <f t="shared" si="3"/>
        <v>-</v>
      </c>
      <c r="P49" s="44">
        <f t="shared" si="4"/>
        <v>0</v>
      </c>
      <c r="Q49" s="67">
        <f t="shared" si="2"/>
        <v>0</v>
      </c>
      <c r="R49" s="67">
        <f t="shared" si="5"/>
        <v>0</v>
      </c>
      <c r="S49" s="47">
        <f t="shared" si="6"/>
        <v>0</v>
      </c>
    </row>
    <row r="50" spans="1:19" s="2" customFormat="1" ht="25.05" customHeight="1" thickBot="1">
      <c r="A50" s="125" t="s">
        <v>8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7"/>
      <c r="S50" s="86">
        <f>IF(SUM(S7:S49)&gt;=0,SUM(S7:S49),0)</f>
        <v>0</v>
      </c>
    </row>
    <row r="51" spans="1:19" s="2" customFormat="1" ht="25.05" customHeight="1" thickBot="1">
      <c r="A51" s="128" t="s">
        <v>9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30"/>
      <c r="S51" s="87">
        <f>IF(SUM(S7:S49)&lt;0,SUM(S7:S49)*-1,0)</f>
        <v>0</v>
      </c>
    </row>
    <row r="53" spans="1:19" s="20" customFormat="1" ht="25.05" customHeight="1">
      <c r="A53" s="7" t="s">
        <v>39</v>
      </c>
      <c r="E53" s="30"/>
      <c r="F53" s="30"/>
      <c r="G53" s="75"/>
      <c r="I53" s="26"/>
      <c r="J53" s="30"/>
      <c r="K53" s="30"/>
      <c r="L53" s="26"/>
      <c r="M53" s="26"/>
    </row>
    <row r="54" spans="1:19" s="20" customFormat="1" ht="25.05" customHeight="1">
      <c r="A54" s="115" t="s">
        <v>68</v>
      </c>
      <c r="B54" s="115"/>
      <c r="C54" s="115"/>
      <c r="D54" s="115"/>
      <c r="E54" s="115"/>
      <c r="F54" s="115"/>
      <c r="G54" s="75"/>
      <c r="I54" s="26"/>
      <c r="J54" s="30"/>
      <c r="K54" s="30"/>
      <c r="L54" s="26"/>
      <c r="M54" s="26"/>
    </row>
    <row r="55" spans="1:19" s="20" customFormat="1" ht="25.05" customHeight="1">
      <c r="A55" s="115" t="s">
        <v>70</v>
      </c>
      <c r="B55" s="115"/>
      <c r="C55" s="115"/>
      <c r="D55" s="115"/>
      <c r="E55" s="115"/>
      <c r="F55" s="115"/>
      <c r="G55" s="75"/>
      <c r="I55" s="26"/>
      <c r="J55" s="30"/>
      <c r="K55" s="30"/>
      <c r="L55" s="26"/>
      <c r="M55" s="26"/>
    </row>
    <row r="56" spans="1:19" s="20" customFormat="1" ht="25.05" customHeight="1">
      <c r="A56" s="115" t="s">
        <v>69</v>
      </c>
      <c r="B56" s="115"/>
      <c r="C56" s="115"/>
      <c r="D56" s="115"/>
      <c r="E56" s="115"/>
      <c r="F56" s="115"/>
      <c r="G56" s="75"/>
      <c r="I56" s="26"/>
      <c r="J56" s="30"/>
      <c r="K56" s="30"/>
      <c r="L56" s="26"/>
      <c r="M56" s="26"/>
    </row>
    <row r="57" spans="1:19" s="20" customFormat="1" ht="25.05" customHeight="1">
      <c r="A57" s="115" t="s">
        <v>81</v>
      </c>
      <c r="B57" s="115"/>
      <c r="C57" s="115"/>
      <c r="D57" s="115"/>
      <c r="E57" s="115"/>
      <c r="F57" s="115"/>
      <c r="I57" s="26"/>
      <c r="J57" s="30"/>
      <c r="K57" s="30"/>
      <c r="L57" s="26"/>
      <c r="M57" s="26"/>
    </row>
    <row r="58" spans="1:19" s="20" customFormat="1" ht="25.05" customHeight="1">
      <c r="A58" s="115" t="s">
        <v>80</v>
      </c>
      <c r="B58" s="115"/>
      <c r="C58" s="115"/>
      <c r="D58" s="115"/>
      <c r="E58" s="115"/>
      <c r="F58" s="115"/>
      <c r="I58" s="26"/>
      <c r="J58" s="30"/>
      <c r="K58" s="30"/>
      <c r="L58" s="26"/>
      <c r="M58" s="26"/>
    </row>
    <row r="59" spans="1:19" s="20" customFormat="1" ht="25.05" customHeight="1">
      <c r="A59" s="115" t="s">
        <v>71</v>
      </c>
      <c r="B59" s="115"/>
      <c r="C59" s="115"/>
      <c r="D59" s="115"/>
      <c r="E59" s="115"/>
      <c r="F59" s="115"/>
      <c r="G59" s="75"/>
      <c r="I59" s="26"/>
      <c r="J59" s="30"/>
      <c r="K59" s="30"/>
      <c r="L59" s="26"/>
      <c r="M59" s="26"/>
    </row>
    <row r="60" spans="1:19" s="20" customFormat="1" ht="52.5" customHeight="1">
      <c r="A60" s="116" t="s">
        <v>88</v>
      </c>
      <c r="B60" s="116"/>
      <c r="C60" s="116"/>
      <c r="D60" s="116"/>
      <c r="E60" s="116"/>
      <c r="F60" s="116"/>
      <c r="G60" s="75"/>
      <c r="I60" s="26"/>
      <c r="J60" s="30"/>
      <c r="K60" s="30"/>
      <c r="L60" s="26"/>
      <c r="M60" s="26"/>
    </row>
  </sheetData>
  <sheetProtection sheet="1" objects="1" scenarios="1"/>
  <mergeCells count="13">
    <mergeCell ref="B2:H2"/>
    <mergeCell ref="A50:R50"/>
    <mergeCell ref="A51:R51"/>
    <mergeCell ref="A5:B5"/>
    <mergeCell ref="I4:K4"/>
    <mergeCell ref="I5:K5"/>
    <mergeCell ref="A59:F59"/>
    <mergeCell ref="A60:F60"/>
    <mergeCell ref="A54:F54"/>
    <mergeCell ref="A55:F55"/>
    <mergeCell ref="A56:F56"/>
    <mergeCell ref="A57:F57"/>
    <mergeCell ref="A58:F58"/>
  </mergeCells>
  <conditionalFormatting sqref="A7:A49">
    <cfRule type="expression" dxfId="3" priority="4">
      <formula>AND(NOT(ISBLANK(A7)),(NOT(AND((A7&gt;=$C$5),(A7&lt;=$E$5)))))</formula>
    </cfRule>
  </conditionalFormatting>
  <conditionalFormatting sqref="L4:L5">
    <cfRule type="cellIs" dxfId="2" priority="1" operator="equal">
      <formula>"Tax Period Error"</formula>
    </cfRule>
  </conditionalFormatting>
  <dataValidations xWindow="306" yWindow="448" count="5">
    <dataValidation type="date" allowBlank="1" showInputMessage="1" showErrorMessage="1" errorTitle="Date of Purchase Error" error="The Date of Purchase entered is not in the Tax Period range." sqref="A7:A49" xr:uid="{00000000-0002-0000-0300-000000000000}">
      <formula1>$C$5</formula1>
      <formula2>$E$5</formula2>
    </dataValidation>
    <dataValidation type="decimal" allowBlank="1" showInputMessage="1" showErrorMessage="1" errorTitle="Alcohol Percentage Error" error="The alcohol percentage must be between 0% and 100%" sqref="F7:F49 K7:K49" xr:uid="{00000000-0002-0000-0300-000001000000}">
      <formula1>0</formula1>
      <formula2>1</formula2>
    </dataValidation>
    <dataValidation type="whole" operator="lessThan" allowBlank="1" showInputMessage="1" showErrorMessage="1" errorTitle="Whole Gallons" error="Enter whole gallons" promptTitle="Whole Gallons" prompt="Enter whole gallons" sqref="D7:D49 I7:I49" xr:uid="{90F8D8FE-E9A3-44E3-A9FE-630C6BD1238D}">
      <formula1>999999999</formula1>
    </dataValidation>
    <dataValidation allowBlank="1" showInputMessage="1" showErrorMessage="1" promptTitle="Round to Nearest Cent" prompt="Enter Iowa fuel tax paid on biodiesel gallons rounded to the nearest cent" sqref="E7:E49" xr:uid="{B4CC6281-E78A-4C87-B7D6-325B59864EEC}"/>
    <dataValidation allowBlank="1" showInputMessage="1" showErrorMessage="1" promptTitle="Round to Nearest Cent" prompt="Enter Iowa fuel tax paid on petrodiesel gallons rounded to the nearest cent" sqref="J7:J49" xr:uid="{E4888BFA-1D33-46E3-8442-CB8CA0407E98}"/>
  </dataValidations>
  <pageMargins left="0.25" right="0.25" top="0.25" bottom="0.25" header="0.3" footer="0.3"/>
  <pageSetup scale="40" fitToHeight="0" orientation="landscape" r:id="rId1"/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64762-E911-4A75-809B-74F409B4CBF6}">
  <sheetPr>
    <tabColor theme="5" tint="0.39997558519241921"/>
    <pageSetUpPr fitToPage="1"/>
  </sheetPr>
  <dimension ref="A1:S60"/>
  <sheetViews>
    <sheetView showGridLines="0" zoomScale="67" zoomScaleNormal="80" workbookViewId="0">
      <pane ySplit="6" topLeftCell="A7" activePane="bottomLeft" state="frozen"/>
      <selection pane="bottomLeft" activeCell="C5" sqref="C5"/>
    </sheetView>
  </sheetViews>
  <sheetFormatPr defaultColWidth="9.21875" defaultRowHeight="25.05" customHeight="1"/>
  <cols>
    <col min="1" max="1" width="42.77734375" style="3" customWidth="1"/>
    <col min="2" max="2" width="15.77734375" style="3" customWidth="1"/>
    <col min="3" max="3" width="25.77734375" style="3" customWidth="1"/>
    <col min="4" max="4" width="14.77734375" style="3" customWidth="1"/>
    <col min="5" max="6" width="14.77734375" style="4" customWidth="1"/>
    <col min="7" max="7" width="14.77734375" style="3" customWidth="1"/>
    <col min="8" max="8" width="25.77734375" style="3" customWidth="1"/>
    <col min="9" max="9" width="14.77734375" style="5" customWidth="1"/>
    <col min="10" max="11" width="14.77734375" style="4" customWidth="1"/>
    <col min="12" max="13" width="14.77734375" style="5" customWidth="1"/>
    <col min="14" max="19" width="14.77734375" style="3" customWidth="1"/>
    <col min="20" max="22" width="15.77734375" style="3" customWidth="1"/>
    <col min="23" max="16384" width="9.21875" style="3"/>
  </cols>
  <sheetData>
    <row r="1" spans="1:19" s="1" customFormat="1" ht="25.05" customHeight="1">
      <c r="A1" s="29" t="s">
        <v>100</v>
      </c>
      <c r="B1" s="29"/>
      <c r="C1" s="29"/>
      <c r="D1" s="29"/>
      <c r="E1" s="70"/>
      <c r="F1" s="70"/>
      <c r="G1" s="29"/>
      <c r="H1" s="29"/>
      <c r="I1" s="71"/>
      <c r="J1" s="72"/>
      <c r="K1" s="72"/>
      <c r="L1" s="71"/>
      <c r="M1" s="71"/>
    </row>
    <row r="2" spans="1:19" s="20" customFormat="1" ht="25.05" customHeight="1">
      <c r="A2" s="99" t="str">
        <f>'Tax Over- Underpaid 82-012a'!A5</f>
        <v>Legal Name</v>
      </c>
      <c r="B2" s="115" t="str">
        <f>IF('Tax Over- Underpaid 82-012a'!B5="","",'Tax Over- Underpaid 82-012a'!B5)</f>
        <v/>
      </c>
      <c r="C2" s="115"/>
      <c r="D2" s="115"/>
      <c r="E2" s="115"/>
      <c r="F2" s="115"/>
      <c r="G2" s="115"/>
      <c r="H2" s="115"/>
      <c r="I2" s="26"/>
      <c r="J2" s="30"/>
      <c r="K2" s="30"/>
      <c r="L2" s="26"/>
      <c r="M2" s="26"/>
    </row>
    <row r="3" spans="1:19" s="20" customFormat="1" ht="24.75" customHeight="1">
      <c r="A3" s="20" t="str">
        <f>'Tax Over- Underpaid 82-012a'!A6</f>
        <v>Doing Business As</v>
      </c>
      <c r="B3" s="99" t="str">
        <f>IF('Tax Over- Underpaid 82-012a'!B6="","",'Tax Over- Underpaid 82-012a'!B6)</f>
        <v/>
      </c>
      <c r="C3" s="99"/>
      <c r="D3" s="99"/>
      <c r="E3" s="99"/>
      <c r="F3" s="99"/>
      <c r="G3" s="99"/>
      <c r="H3" s="99"/>
      <c r="I3" s="26"/>
      <c r="J3" s="30"/>
      <c r="K3" s="30"/>
      <c r="L3" s="26"/>
      <c r="M3" s="26"/>
    </row>
    <row r="4" spans="1:19" s="32" customFormat="1" ht="25.05" customHeight="1">
      <c r="A4" s="99" t="str">
        <f>'Tax Over- Underpaid 82-012a'!A7</f>
        <v>Federal Employer Identification Number</v>
      </c>
      <c r="B4" s="20" t="str">
        <f>IF('Tax Over- Underpaid 82-012a'!B7="","",'Tax Over- Underpaid 82-012a'!B7)</f>
        <v/>
      </c>
      <c r="C4" s="20" t="s">
        <v>85</v>
      </c>
      <c r="D4" s="20" t="str">
        <f>IF('Tax Over- Underpaid 82-012a'!E7="","",'Tax Over- Underpaid 82-012a'!E7)</f>
        <v/>
      </c>
      <c r="E4" s="20"/>
      <c r="F4" s="20"/>
      <c r="G4" s="20"/>
      <c r="H4" s="20"/>
      <c r="I4" s="123" t="s">
        <v>94</v>
      </c>
      <c r="J4" s="123"/>
      <c r="K4" s="123"/>
      <c r="L4" s="31">
        <f>IF(OR(ISBLANK($C$5),ISBLANK($E$5)),0,
IF(AND($C$5&lt;=$E$5,$E$5&gt;=$C$5,$C$5 &gt;= 'Tax Rate Table'!$A$2,$E$5 &lt;= 'Tax Rate Table'!$B$2),'Tax Rate Table'!$N$2,
IF(AND($C$5&lt;=$E$5,$E$5&gt;=$C$5,$C$5 &gt;= 'Tax Rate Table'!$A$3,$E$5 &lt;= 'Tax Rate Table'!$B$3),'Tax Rate Table'!$N$3,
IF(AND($C$5&lt;=$E$5,$E$5&gt;=$C$5,$C$5 &gt;= 'Tax Rate Table'!$A$4,$E$5 &lt;= 'Tax Rate Table'!$B$4),'Tax Rate Table'!$N$4,
IF(AND($C$5&lt;=$E$5,$E$5&gt;=$C$5,$C$5 &gt;= 'Tax Rate Table'!$A$5,$E$5 &lt;= 'Tax Rate Table'!$B$5),'Tax Rate Table'!$N$5,
IF(AND($C$5&lt;=$E$5,$E$5&gt;=$C$5,$C$5 &gt;= 'Tax Rate Table'!$A$6,$E$5 &lt;= 'Tax Rate Table'!$B$6),'Tax Rate Table'!$N$6,
IF(AND($C$5&lt;=$E$5,$E$5&gt;=$C$5,$C$5 &gt;= 'Tax Rate Table'!$A$7,$E$5 &lt;= 'Tax Rate Table'!$B$7),'Tax Rate Table'!$N$7,
IF(AND($C$5&lt;=$E$5,$E$5&gt;=$C$5,$C$5 &gt;= 'Tax Rate Table'!$A$8,$E$5 &lt;= 'Tax Rate Table'!$B$8),'Tax Rate Table'!$N$8,
IF(AND($C$5&lt;=$E$5,$E$5&gt;=$C$5,$C$5 &gt;= 'Tax Rate Table'!$A$9,$E$5 &lt;= 'Tax Rate Table'!$B$9),'Tax Rate Table'!$N$9,
IF(AND($C$5&lt;=$E$5,$E$5&gt;=$C$5,$C$5 &gt;= 'Tax Rate Table'!$A$10,$E$5 &lt;= 'Tax Rate Table'!$B$10),'Tax Rate Table'!$N$10,
IF(AND($C$5&lt;=$E$5,$E$5&gt;=$C$5,$C$5 &gt;= 'Tax Rate Table'!$A$11,$E$5 &lt;= 'Tax Rate Table'!$B$11),'Tax Rate Table'!$N$11,
IF(AND($C$5&lt;=$E$5,$E$5&gt;=$C$5,$C$5 &gt;= 'Tax Rate Table'!$A$12,$E$5 &lt;= 'Tax Rate Table'!$B$12),'Tax Rate Table'!$N$12,
IF(AND($C$5&lt;=$E$5,$E$5&gt;=$C$5,$C$5 &gt;= 'Tax Rate Table'!$A$13,$E$5 &lt;= 'Tax Rate Table'!$B$13),'Tax Rate Table'!$F$13,
IF(AND($C$5&lt;=$E$5,$E$5&gt;=$C$5,$C$5 &gt;= 'Tax Rate Table'!$A$14,$E$5 &lt;= 'Tax Rate Table'!$B$14),'Tax Rate Table'!$F$14,
IF(AND($C$5&lt;=$E$5,$E$5&gt;=$C$5,$C$5 &gt;= 'Tax Rate Table'!$A$15,$E$5 &lt;= 'Tax Rate Table'!$B$15),'Tax Rate Table'!$F$15,
"Tax Period Error")))))))))))))))</f>
        <v>0</v>
      </c>
      <c r="M4" s="20"/>
      <c r="N4" s="20"/>
      <c r="O4" s="20"/>
      <c r="P4" s="20"/>
      <c r="Q4" s="20"/>
    </row>
    <row r="5" spans="1:19" s="20" customFormat="1" ht="25.05" customHeight="1" thickBot="1">
      <c r="A5" s="124" t="s">
        <v>16</v>
      </c>
      <c r="B5" s="124"/>
      <c r="C5" s="33"/>
      <c r="D5" s="100" t="s">
        <v>17</v>
      </c>
      <c r="E5" s="33"/>
      <c r="F5" s="74"/>
      <c r="H5" s="17"/>
      <c r="I5" s="124" t="s">
        <v>24</v>
      </c>
      <c r="J5" s="124"/>
      <c r="K5" s="124"/>
      <c r="L5" s="31">
        <f>IF(OR(ISBLANK($C$5),ISBLANK($E$5)),0,
IF(AND($C$5&lt;=$E$5,$E$5&gt;=$C$5,$C$5 &gt;= 'Tax Rate Table'!$A$2,$E$5 &lt;= 'Tax Rate Table'!$B$2),'Tax Rate Table'!$N$2,
IF(AND($C$5&lt;=$E$5,$E$5&gt;=$C$5,$C$5 &gt;= 'Tax Rate Table'!$A$3,$E$5 &lt;= 'Tax Rate Table'!$B$3),'Tax Rate Table'!$N$3,
IF(AND($C$5&lt;=$E$5,$E$5&gt;=$C$5,$C$5 &gt;= 'Tax Rate Table'!$A$4,$E$5 &lt;= 'Tax Rate Table'!$B$4),'Tax Rate Table'!$N$4,
IF(AND($C$5&lt;=$E$5,$E$5&gt;=$C$5,$C$5 &gt;= 'Tax Rate Table'!$A$5,$E$5 &lt;= 'Tax Rate Table'!$B$5),'Tax Rate Table'!$N$5,
IF(AND($C$5&lt;=$E$5,$E$5&gt;=$C$5,$C$5 &gt;= 'Tax Rate Table'!$A$6,$E$5 &lt;= 'Tax Rate Table'!$B$6),'Tax Rate Table'!$N$6,
IF(AND($C$5&lt;=$E$5,$E$5&gt;=$C$5,$C$5 &gt;= 'Tax Rate Table'!$A$7,$E$5 &lt;= 'Tax Rate Table'!$B$7),'Tax Rate Table'!$N$7,
IF(AND($C$5&lt;=$E$5,$E$5&gt;=$C$5,$C$5 &gt;= 'Tax Rate Table'!$A$8,$E$5 &lt;= 'Tax Rate Table'!$B$8),'Tax Rate Table'!$N$8,
IF(AND($C$5&lt;=$E$5,$E$5&gt;=$C$5,$C$5 &gt;= 'Tax Rate Table'!$A$9,$E$5 &lt;= 'Tax Rate Table'!$B$9),'Tax Rate Table'!$N$9,
IF(AND($C$5&lt;=$E$5,$E$5&gt;=$C$5,$C$5 &gt;= 'Tax Rate Table'!$A$10,$E$5 &lt;= 'Tax Rate Table'!$B$10),'Tax Rate Table'!$N$10,
IF(AND($C$5&lt;=$E$5,$E$5&gt;=$C$5,$C$5 &gt;= 'Tax Rate Table'!$A$11,$E$5 &lt;= 'Tax Rate Table'!$B$11),'Tax Rate Table'!$N$11,
IF(AND($C$5&lt;=$E$5,$E$5&gt;=$C$5,$C$5 &gt;= 'Tax Rate Table'!$A$12,$E$5 &lt;= 'Tax Rate Table'!$B$12),'Tax Rate Table'!$N$12,
IF(AND($C$5&lt;=$E$5,$E$5&gt;=$C$5,$C$5 &gt;= 'Tax Rate Table'!$A$13,$E$5 &lt;= 'Tax Rate Table'!$B$13),'Tax Rate Table'!$G$13,
IF(AND($C$5&lt;=$E$5,$E$5&gt;=$C$5,$C$5 &gt;= 'Tax Rate Table'!$A$14,$E$5 &lt;= 'Tax Rate Table'!$B$14),'Tax Rate Table'!$G$14,
IF(AND($C$5&lt;=$E$5,$E$5&gt;=$C$5,$C$5 &gt;= 'Tax Rate Table'!$A$15,$E$5 &lt;= 'Tax Rate Table'!$B$15),'Tax Rate Table'!$G$15,
"Tax Period Error")))))))))))))))</f>
        <v>0</v>
      </c>
      <c r="M5" s="34"/>
      <c r="N5" s="34"/>
      <c r="O5" s="34"/>
      <c r="R5" s="32"/>
    </row>
    <row r="6" spans="1:19" s="6" customFormat="1" ht="118.5" customHeight="1" thickBot="1">
      <c r="A6" s="8" t="s">
        <v>3</v>
      </c>
      <c r="B6" s="9" t="s">
        <v>20</v>
      </c>
      <c r="C6" s="10" t="s">
        <v>21</v>
      </c>
      <c r="D6" s="10" t="s">
        <v>22</v>
      </c>
      <c r="E6" s="11" t="s">
        <v>23</v>
      </c>
      <c r="F6" s="11" t="s">
        <v>25</v>
      </c>
      <c r="G6" s="9" t="s">
        <v>26</v>
      </c>
      <c r="H6" s="10" t="s">
        <v>27</v>
      </c>
      <c r="I6" s="12" t="s">
        <v>28</v>
      </c>
      <c r="J6" s="11" t="s">
        <v>29</v>
      </c>
      <c r="K6" s="11" t="s">
        <v>30</v>
      </c>
      <c r="L6" s="10" t="s">
        <v>56</v>
      </c>
      <c r="M6" s="13" t="s">
        <v>57</v>
      </c>
      <c r="N6" s="9" t="s">
        <v>58</v>
      </c>
      <c r="O6" s="10" t="s">
        <v>59</v>
      </c>
      <c r="P6" s="9" t="s">
        <v>74</v>
      </c>
      <c r="Q6" s="9" t="s">
        <v>60</v>
      </c>
      <c r="R6" s="14" t="s">
        <v>61</v>
      </c>
      <c r="S6" s="14" t="s">
        <v>62</v>
      </c>
    </row>
    <row r="7" spans="1:19" s="6" customFormat="1" ht="25.05" customHeight="1">
      <c r="A7" s="79"/>
      <c r="B7" s="80"/>
      <c r="C7" s="80"/>
      <c r="D7" s="81"/>
      <c r="E7" s="82"/>
      <c r="F7" s="83">
        <v>1</v>
      </c>
      <c r="G7" s="80"/>
      <c r="H7" s="80"/>
      <c r="I7" s="81"/>
      <c r="J7" s="82"/>
      <c r="K7" s="40">
        <v>0</v>
      </c>
      <c r="L7" s="41">
        <f>D7+I7</f>
        <v>0</v>
      </c>
      <c r="M7" s="41">
        <f t="shared" ref="M7:M49" si="0">L7*0.0035</f>
        <v>0</v>
      </c>
      <c r="N7" s="42">
        <f t="shared" ref="N7:N49" si="1">L7-M7</f>
        <v>0</v>
      </c>
      <c r="O7" s="43" t="str">
        <f>IFERROR(((D7*F7) + (I7*K7))/L7,"-")</f>
        <v>-</v>
      </c>
      <c r="P7" s="44">
        <f>IF(ISBLANK(D7),0,IF(((D7*F7) + (I7*K7))/L7 &lt; 0.1901,$L$5,$L$4))</f>
        <v>0</v>
      </c>
      <c r="Q7" s="45">
        <f t="shared" ref="Q7:Q49" si="2">N7*P7</f>
        <v>0</v>
      </c>
      <c r="R7" s="46">
        <f>+E7+J7</f>
        <v>0</v>
      </c>
      <c r="S7" s="47">
        <f>ROUND(R7-Q7,2)</f>
        <v>0</v>
      </c>
    </row>
    <row r="8" spans="1:19" s="6" customFormat="1" ht="25.05" customHeight="1">
      <c r="A8" s="79"/>
      <c r="B8" s="80"/>
      <c r="C8" s="80"/>
      <c r="D8" s="81"/>
      <c r="E8" s="82"/>
      <c r="F8" s="84">
        <v>1</v>
      </c>
      <c r="G8" s="85"/>
      <c r="H8" s="85"/>
      <c r="I8" s="81"/>
      <c r="J8" s="82"/>
      <c r="K8" s="63">
        <v>0</v>
      </c>
      <c r="L8" s="64">
        <f>D8+I8</f>
        <v>0</v>
      </c>
      <c r="M8" s="64">
        <f t="shared" si="0"/>
        <v>0</v>
      </c>
      <c r="N8" s="65">
        <f t="shared" si="1"/>
        <v>0</v>
      </c>
      <c r="O8" s="66" t="str">
        <f t="shared" ref="O8:O49" si="3">IFERROR(((D8*F8) + (I8*K8))/L8,"-")</f>
        <v>-</v>
      </c>
      <c r="P8" s="44">
        <f t="shared" ref="P8:P49" si="4">IF(ISBLANK(D8),0,IF(((D8*F8) + (I8*K8))/L8 &lt; 0.1901,$L$5,$L$4))</f>
        <v>0</v>
      </c>
      <c r="Q8" s="67">
        <f t="shared" si="2"/>
        <v>0</v>
      </c>
      <c r="R8" s="67">
        <f t="shared" ref="R8:R49" si="5">+E8+J8</f>
        <v>0</v>
      </c>
      <c r="S8" s="47">
        <f t="shared" ref="S8:S49" si="6">ROUND(R8-Q8,2)</f>
        <v>0</v>
      </c>
    </row>
    <row r="9" spans="1:19" s="6" customFormat="1" ht="25.05" customHeight="1">
      <c r="A9" s="79"/>
      <c r="B9" s="80"/>
      <c r="C9" s="80"/>
      <c r="D9" s="81"/>
      <c r="E9" s="82"/>
      <c r="F9" s="84">
        <v>1</v>
      </c>
      <c r="G9" s="85"/>
      <c r="H9" s="85"/>
      <c r="I9" s="81"/>
      <c r="J9" s="82"/>
      <c r="K9" s="63">
        <v>0</v>
      </c>
      <c r="L9" s="64">
        <f t="shared" ref="L9:L49" si="7">D9+I9</f>
        <v>0</v>
      </c>
      <c r="M9" s="64">
        <f t="shared" si="0"/>
        <v>0</v>
      </c>
      <c r="N9" s="65">
        <f t="shared" si="1"/>
        <v>0</v>
      </c>
      <c r="O9" s="66" t="str">
        <f t="shared" si="3"/>
        <v>-</v>
      </c>
      <c r="P9" s="44">
        <f t="shared" si="4"/>
        <v>0</v>
      </c>
      <c r="Q9" s="67">
        <f t="shared" si="2"/>
        <v>0</v>
      </c>
      <c r="R9" s="67">
        <f t="shared" si="5"/>
        <v>0</v>
      </c>
      <c r="S9" s="47">
        <f t="shared" si="6"/>
        <v>0</v>
      </c>
    </row>
    <row r="10" spans="1:19" s="6" customFormat="1" ht="25.05" customHeight="1">
      <c r="A10" s="79"/>
      <c r="B10" s="80"/>
      <c r="C10" s="80"/>
      <c r="D10" s="81"/>
      <c r="E10" s="82"/>
      <c r="F10" s="84">
        <v>1</v>
      </c>
      <c r="G10" s="85"/>
      <c r="H10" s="85"/>
      <c r="I10" s="81"/>
      <c r="J10" s="82"/>
      <c r="K10" s="63">
        <v>0</v>
      </c>
      <c r="L10" s="64">
        <f t="shared" si="7"/>
        <v>0</v>
      </c>
      <c r="M10" s="64">
        <f t="shared" si="0"/>
        <v>0</v>
      </c>
      <c r="N10" s="65">
        <f t="shared" si="1"/>
        <v>0</v>
      </c>
      <c r="O10" s="66" t="str">
        <f t="shared" si="3"/>
        <v>-</v>
      </c>
      <c r="P10" s="44">
        <f t="shared" si="4"/>
        <v>0</v>
      </c>
      <c r="Q10" s="67">
        <f t="shared" si="2"/>
        <v>0</v>
      </c>
      <c r="R10" s="67">
        <f t="shared" si="5"/>
        <v>0</v>
      </c>
      <c r="S10" s="47">
        <f t="shared" si="6"/>
        <v>0</v>
      </c>
    </row>
    <row r="11" spans="1:19" s="6" customFormat="1" ht="25.05" customHeight="1">
      <c r="A11" s="79"/>
      <c r="B11" s="80"/>
      <c r="C11" s="80"/>
      <c r="D11" s="81"/>
      <c r="E11" s="82"/>
      <c r="F11" s="84">
        <v>1</v>
      </c>
      <c r="G11" s="85"/>
      <c r="H11" s="85"/>
      <c r="I11" s="81"/>
      <c r="J11" s="82"/>
      <c r="K11" s="63">
        <v>0</v>
      </c>
      <c r="L11" s="64">
        <f t="shared" si="7"/>
        <v>0</v>
      </c>
      <c r="M11" s="64">
        <f t="shared" si="0"/>
        <v>0</v>
      </c>
      <c r="N11" s="65">
        <f t="shared" si="1"/>
        <v>0</v>
      </c>
      <c r="O11" s="66" t="str">
        <f t="shared" si="3"/>
        <v>-</v>
      </c>
      <c r="P11" s="44">
        <f t="shared" si="4"/>
        <v>0</v>
      </c>
      <c r="Q11" s="67">
        <f t="shared" si="2"/>
        <v>0</v>
      </c>
      <c r="R11" s="67">
        <f t="shared" si="5"/>
        <v>0</v>
      </c>
      <c r="S11" s="47">
        <f t="shared" si="6"/>
        <v>0</v>
      </c>
    </row>
    <row r="12" spans="1:19" s="6" customFormat="1" ht="25.05" customHeight="1">
      <c r="A12" s="79"/>
      <c r="B12" s="80"/>
      <c r="C12" s="80"/>
      <c r="D12" s="81"/>
      <c r="E12" s="82"/>
      <c r="F12" s="84">
        <v>1</v>
      </c>
      <c r="G12" s="85"/>
      <c r="H12" s="85"/>
      <c r="I12" s="81"/>
      <c r="J12" s="82"/>
      <c r="K12" s="63">
        <v>0</v>
      </c>
      <c r="L12" s="64">
        <f t="shared" si="7"/>
        <v>0</v>
      </c>
      <c r="M12" s="64">
        <f t="shared" si="0"/>
        <v>0</v>
      </c>
      <c r="N12" s="65">
        <f t="shared" si="1"/>
        <v>0</v>
      </c>
      <c r="O12" s="66" t="str">
        <f t="shared" si="3"/>
        <v>-</v>
      </c>
      <c r="P12" s="44">
        <f t="shared" si="4"/>
        <v>0</v>
      </c>
      <c r="Q12" s="67">
        <f t="shared" si="2"/>
        <v>0</v>
      </c>
      <c r="R12" s="67">
        <f t="shared" si="5"/>
        <v>0</v>
      </c>
      <c r="S12" s="47">
        <f t="shared" si="6"/>
        <v>0</v>
      </c>
    </row>
    <row r="13" spans="1:19" s="6" customFormat="1" ht="25.05" customHeight="1">
      <c r="A13" s="79"/>
      <c r="B13" s="80"/>
      <c r="C13" s="80"/>
      <c r="D13" s="81"/>
      <c r="E13" s="82"/>
      <c r="F13" s="84">
        <v>1</v>
      </c>
      <c r="G13" s="85"/>
      <c r="H13" s="85"/>
      <c r="I13" s="81"/>
      <c r="J13" s="82"/>
      <c r="K13" s="63">
        <v>0</v>
      </c>
      <c r="L13" s="64">
        <f t="shared" si="7"/>
        <v>0</v>
      </c>
      <c r="M13" s="64">
        <f t="shared" si="0"/>
        <v>0</v>
      </c>
      <c r="N13" s="65">
        <f t="shared" si="1"/>
        <v>0</v>
      </c>
      <c r="O13" s="66" t="str">
        <f t="shared" si="3"/>
        <v>-</v>
      </c>
      <c r="P13" s="44">
        <f t="shared" si="4"/>
        <v>0</v>
      </c>
      <c r="Q13" s="67">
        <f t="shared" si="2"/>
        <v>0</v>
      </c>
      <c r="R13" s="67">
        <f t="shared" si="5"/>
        <v>0</v>
      </c>
      <c r="S13" s="47">
        <f t="shared" si="6"/>
        <v>0</v>
      </c>
    </row>
    <row r="14" spans="1:19" s="6" customFormat="1" ht="25.05" customHeight="1">
      <c r="A14" s="79"/>
      <c r="B14" s="80"/>
      <c r="C14" s="80"/>
      <c r="D14" s="81"/>
      <c r="E14" s="82"/>
      <c r="F14" s="84">
        <v>1</v>
      </c>
      <c r="G14" s="85"/>
      <c r="H14" s="85"/>
      <c r="I14" s="81"/>
      <c r="J14" s="82"/>
      <c r="K14" s="63">
        <v>0</v>
      </c>
      <c r="L14" s="64">
        <f t="shared" si="7"/>
        <v>0</v>
      </c>
      <c r="M14" s="64">
        <f t="shared" si="0"/>
        <v>0</v>
      </c>
      <c r="N14" s="65">
        <f t="shared" si="1"/>
        <v>0</v>
      </c>
      <c r="O14" s="66" t="str">
        <f t="shared" si="3"/>
        <v>-</v>
      </c>
      <c r="P14" s="44">
        <f t="shared" si="4"/>
        <v>0</v>
      </c>
      <c r="Q14" s="67">
        <f t="shared" si="2"/>
        <v>0</v>
      </c>
      <c r="R14" s="67">
        <f t="shared" si="5"/>
        <v>0</v>
      </c>
      <c r="S14" s="47">
        <f t="shared" si="6"/>
        <v>0</v>
      </c>
    </row>
    <row r="15" spans="1:19" s="6" customFormat="1" ht="25.05" customHeight="1">
      <c r="A15" s="79"/>
      <c r="B15" s="80"/>
      <c r="C15" s="80"/>
      <c r="D15" s="81"/>
      <c r="E15" s="82"/>
      <c r="F15" s="84">
        <v>1</v>
      </c>
      <c r="G15" s="85"/>
      <c r="H15" s="85"/>
      <c r="I15" s="81"/>
      <c r="J15" s="82"/>
      <c r="K15" s="63">
        <v>0</v>
      </c>
      <c r="L15" s="64">
        <f t="shared" si="7"/>
        <v>0</v>
      </c>
      <c r="M15" s="64">
        <f t="shared" si="0"/>
        <v>0</v>
      </c>
      <c r="N15" s="65">
        <f t="shared" si="1"/>
        <v>0</v>
      </c>
      <c r="O15" s="66" t="str">
        <f t="shared" si="3"/>
        <v>-</v>
      </c>
      <c r="P15" s="44">
        <f t="shared" si="4"/>
        <v>0</v>
      </c>
      <c r="Q15" s="67">
        <f t="shared" si="2"/>
        <v>0</v>
      </c>
      <c r="R15" s="67">
        <f t="shared" si="5"/>
        <v>0</v>
      </c>
      <c r="S15" s="47">
        <f t="shared" si="6"/>
        <v>0</v>
      </c>
    </row>
    <row r="16" spans="1:19" s="6" customFormat="1" ht="25.05" customHeight="1">
      <c r="A16" s="79"/>
      <c r="B16" s="80"/>
      <c r="C16" s="80"/>
      <c r="D16" s="81"/>
      <c r="E16" s="82"/>
      <c r="F16" s="84">
        <v>1</v>
      </c>
      <c r="G16" s="85"/>
      <c r="H16" s="85"/>
      <c r="I16" s="81"/>
      <c r="J16" s="82"/>
      <c r="K16" s="63">
        <v>0</v>
      </c>
      <c r="L16" s="64">
        <f t="shared" si="7"/>
        <v>0</v>
      </c>
      <c r="M16" s="64">
        <f t="shared" si="0"/>
        <v>0</v>
      </c>
      <c r="N16" s="65">
        <f t="shared" si="1"/>
        <v>0</v>
      </c>
      <c r="O16" s="66" t="str">
        <f t="shared" si="3"/>
        <v>-</v>
      </c>
      <c r="P16" s="44">
        <f t="shared" si="4"/>
        <v>0</v>
      </c>
      <c r="Q16" s="67">
        <f t="shared" si="2"/>
        <v>0</v>
      </c>
      <c r="R16" s="67">
        <f t="shared" si="5"/>
        <v>0</v>
      </c>
      <c r="S16" s="47">
        <f t="shared" si="6"/>
        <v>0</v>
      </c>
    </row>
    <row r="17" spans="1:19" s="6" customFormat="1" ht="25.05" customHeight="1">
      <c r="A17" s="79"/>
      <c r="B17" s="80"/>
      <c r="C17" s="80"/>
      <c r="D17" s="81"/>
      <c r="E17" s="82"/>
      <c r="F17" s="84">
        <v>1</v>
      </c>
      <c r="G17" s="85"/>
      <c r="H17" s="85"/>
      <c r="I17" s="81"/>
      <c r="J17" s="82"/>
      <c r="K17" s="63">
        <v>0</v>
      </c>
      <c r="L17" s="64">
        <f t="shared" si="7"/>
        <v>0</v>
      </c>
      <c r="M17" s="64">
        <f t="shared" si="0"/>
        <v>0</v>
      </c>
      <c r="N17" s="65">
        <f t="shared" si="1"/>
        <v>0</v>
      </c>
      <c r="O17" s="66" t="str">
        <f t="shared" si="3"/>
        <v>-</v>
      </c>
      <c r="P17" s="44">
        <f t="shared" si="4"/>
        <v>0</v>
      </c>
      <c r="Q17" s="67">
        <f t="shared" si="2"/>
        <v>0</v>
      </c>
      <c r="R17" s="67">
        <f t="shared" si="5"/>
        <v>0</v>
      </c>
      <c r="S17" s="47">
        <f t="shared" si="6"/>
        <v>0</v>
      </c>
    </row>
    <row r="18" spans="1:19" s="6" customFormat="1" ht="25.05" customHeight="1">
      <c r="A18" s="79"/>
      <c r="B18" s="80"/>
      <c r="C18" s="80"/>
      <c r="D18" s="81"/>
      <c r="E18" s="82"/>
      <c r="F18" s="84">
        <v>1</v>
      </c>
      <c r="G18" s="85"/>
      <c r="H18" s="85"/>
      <c r="I18" s="81"/>
      <c r="J18" s="82"/>
      <c r="K18" s="63">
        <v>0</v>
      </c>
      <c r="L18" s="64">
        <f t="shared" si="7"/>
        <v>0</v>
      </c>
      <c r="M18" s="64">
        <f t="shared" si="0"/>
        <v>0</v>
      </c>
      <c r="N18" s="65">
        <f t="shared" si="1"/>
        <v>0</v>
      </c>
      <c r="O18" s="66" t="str">
        <f t="shared" si="3"/>
        <v>-</v>
      </c>
      <c r="P18" s="44">
        <f t="shared" si="4"/>
        <v>0</v>
      </c>
      <c r="Q18" s="67">
        <f t="shared" si="2"/>
        <v>0</v>
      </c>
      <c r="R18" s="67">
        <f t="shared" si="5"/>
        <v>0</v>
      </c>
      <c r="S18" s="47">
        <f t="shared" si="6"/>
        <v>0</v>
      </c>
    </row>
    <row r="19" spans="1:19" s="6" customFormat="1" ht="25.05" customHeight="1">
      <c r="A19" s="79"/>
      <c r="B19" s="80"/>
      <c r="C19" s="80"/>
      <c r="D19" s="81"/>
      <c r="E19" s="82"/>
      <c r="F19" s="84">
        <v>1</v>
      </c>
      <c r="G19" s="85"/>
      <c r="H19" s="85"/>
      <c r="I19" s="81"/>
      <c r="J19" s="82"/>
      <c r="K19" s="63">
        <v>0</v>
      </c>
      <c r="L19" s="64">
        <f t="shared" si="7"/>
        <v>0</v>
      </c>
      <c r="M19" s="64">
        <f t="shared" si="0"/>
        <v>0</v>
      </c>
      <c r="N19" s="65">
        <f t="shared" si="1"/>
        <v>0</v>
      </c>
      <c r="O19" s="66" t="str">
        <f t="shared" si="3"/>
        <v>-</v>
      </c>
      <c r="P19" s="44">
        <f t="shared" si="4"/>
        <v>0</v>
      </c>
      <c r="Q19" s="67">
        <f t="shared" si="2"/>
        <v>0</v>
      </c>
      <c r="R19" s="67">
        <f t="shared" si="5"/>
        <v>0</v>
      </c>
      <c r="S19" s="47">
        <f t="shared" si="6"/>
        <v>0</v>
      </c>
    </row>
    <row r="20" spans="1:19" s="6" customFormat="1" ht="25.05" customHeight="1">
      <c r="A20" s="79"/>
      <c r="B20" s="80"/>
      <c r="C20" s="80"/>
      <c r="D20" s="81"/>
      <c r="E20" s="82"/>
      <c r="F20" s="84">
        <v>1</v>
      </c>
      <c r="G20" s="85"/>
      <c r="H20" s="85"/>
      <c r="I20" s="81"/>
      <c r="J20" s="82"/>
      <c r="K20" s="63">
        <v>0</v>
      </c>
      <c r="L20" s="64">
        <f t="shared" si="7"/>
        <v>0</v>
      </c>
      <c r="M20" s="64">
        <f t="shared" si="0"/>
        <v>0</v>
      </c>
      <c r="N20" s="65">
        <f t="shared" si="1"/>
        <v>0</v>
      </c>
      <c r="O20" s="66" t="str">
        <f t="shared" si="3"/>
        <v>-</v>
      </c>
      <c r="P20" s="44">
        <f t="shared" si="4"/>
        <v>0</v>
      </c>
      <c r="Q20" s="67">
        <f t="shared" si="2"/>
        <v>0</v>
      </c>
      <c r="R20" s="67">
        <f t="shared" si="5"/>
        <v>0</v>
      </c>
      <c r="S20" s="47">
        <f t="shared" si="6"/>
        <v>0</v>
      </c>
    </row>
    <row r="21" spans="1:19" s="6" customFormat="1" ht="25.05" customHeight="1">
      <c r="A21" s="79"/>
      <c r="B21" s="80"/>
      <c r="C21" s="80"/>
      <c r="D21" s="81"/>
      <c r="E21" s="82"/>
      <c r="F21" s="84">
        <v>1</v>
      </c>
      <c r="G21" s="85"/>
      <c r="H21" s="85"/>
      <c r="I21" s="81"/>
      <c r="J21" s="82"/>
      <c r="K21" s="63">
        <v>0</v>
      </c>
      <c r="L21" s="64">
        <f t="shared" si="7"/>
        <v>0</v>
      </c>
      <c r="M21" s="64">
        <f t="shared" si="0"/>
        <v>0</v>
      </c>
      <c r="N21" s="65">
        <f t="shared" si="1"/>
        <v>0</v>
      </c>
      <c r="O21" s="66" t="str">
        <f t="shared" si="3"/>
        <v>-</v>
      </c>
      <c r="P21" s="44">
        <f t="shared" si="4"/>
        <v>0</v>
      </c>
      <c r="Q21" s="67">
        <f t="shared" si="2"/>
        <v>0</v>
      </c>
      <c r="R21" s="67">
        <f t="shared" si="5"/>
        <v>0</v>
      </c>
      <c r="S21" s="47">
        <f t="shared" si="6"/>
        <v>0</v>
      </c>
    </row>
    <row r="22" spans="1:19" s="6" customFormat="1" ht="25.05" customHeight="1">
      <c r="A22" s="79"/>
      <c r="B22" s="80"/>
      <c r="C22" s="80"/>
      <c r="D22" s="81"/>
      <c r="E22" s="82"/>
      <c r="F22" s="84">
        <v>1</v>
      </c>
      <c r="G22" s="85"/>
      <c r="H22" s="85"/>
      <c r="I22" s="81"/>
      <c r="J22" s="82"/>
      <c r="K22" s="63">
        <v>0</v>
      </c>
      <c r="L22" s="64">
        <f t="shared" si="7"/>
        <v>0</v>
      </c>
      <c r="M22" s="64">
        <f t="shared" si="0"/>
        <v>0</v>
      </c>
      <c r="N22" s="65">
        <f t="shared" si="1"/>
        <v>0</v>
      </c>
      <c r="O22" s="66" t="str">
        <f t="shared" si="3"/>
        <v>-</v>
      </c>
      <c r="P22" s="44">
        <f t="shared" si="4"/>
        <v>0</v>
      </c>
      <c r="Q22" s="67">
        <f t="shared" si="2"/>
        <v>0</v>
      </c>
      <c r="R22" s="67">
        <f t="shared" si="5"/>
        <v>0</v>
      </c>
      <c r="S22" s="47">
        <f t="shared" si="6"/>
        <v>0</v>
      </c>
    </row>
    <row r="23" spans="1:19" s="6" customFormat="1" ht="25.05" customHeight="1">
      <c r="A23" s="79"/>
      <c r="B23" s="80"/>
      <c r="C23" s="80"/>
      <c r="D23" s="81"/>
      <c r="E23" s="82"/>
      <c r="F23" s="84">
        <v>1</v>
      </c>
      <c r="G23" s="85"/>
      <c r="H23" s="85"/>
      <c r="I23" s="81"/>
      <c r="J23" s="82"/>
      <c r="K23" s="63">
        <v>0</v>
      </c>
      <c r="L23" s="64">
        <f t="shared" si="7"/>
        <v>0</v>
      </c>
      <c r="M23" s="64">
        <f t="shared" si="0"/>
        <v>0</v>
      </c>
      <c r="N23" s="65">
        <f t="shared" si="1"/>
        <v>0</v>
      </c>
      <c r="O23" s="66" t="str">
        <f t="shared" si="3"/>
        <v>-</v>
      </c>
      <c r="P23" s="44">
        <f t="shared" si="4"/>
        <v>0</v>
      </c>
      <c r="Q23" s="67">
        <f t="shared" si="2"/>
        <v>0</v>
      </c>
      <c r="R23" s="67">
        <f t="shared" si="5"/>
        <v>0</v>
      </c>
      <c r="S23" s="47">
        <f t="shared" si="6"/>
        <v>0</v>
      </c>
    </row>
    <row r="24" spans="1:19" s="6" customFormat="1" ht="25.05" customHeight="1">
      <c r="A24" s="79"/>
      <c r="B24" s="80"/>
      <c r="C24" s="80"/>
      <c r="D24" s="81"/>
      <c r="E24" s="82"/>
      <c r="F24" s="84">
        <v>1</v>
      </c>
      <c r="G24" s="85"/>
      <c r="H24" s="85"/>
      <c r="I24" s="81"/>
      <c r="J24" s="82"/>
      <c r="K24" s="63">
        <v>0</v>
      </c>
      <c r="L24" s="64">
        <f t="shared" si="7"/>
        <v>0</v>
      </c>
      <c r="M24" s="64">
        <f t="shared" si="0"/>
        <v>0</v>
      </c>
      <c r="N24" s="65">
        <f t="shared" si="1"/>
        <v>0</v>
      </c>
      <c r="O24" s="66" t="str">
        <f t="shared" si="3"/>
        <v>-</v>
      </c>
      <c r="P24" s="44">
        <f t="shared" si="4"/>
        <v>0</v>
      </c>
      <c r="Q24" s="67">
        <f t="shared" si="2"/>
        <v>0</v>
      </c>
      <c r="R24" s="67">
        <f t="shared" si="5"/>
        <v>0</v>
      </c>
      <c r="S24" s="47">
        <f t="shared" si="6"/>
        <v>0</v>
      </c>
    </row>
    <row r="25" spans="1:19" s="6" customFormat="1" ht="25.05" customHeight="1">
      <c r="A25" s="79"/>
      <c r="B25" s="80"/>
      <c r="C25" s="80"/>
      <c r="D25" s="81"/>
      <c r="E25" s="82"/>
      <c r="F25" s="84">
        <v>1</v>
      </c>
      <c r="G25" s="85"/>
      <c r="H25" s="85"/>
      <c r="I25" s="81"/>
      <c r="J25" s="82"/>
      <c r="K25" s="63">
        <v>0</v>
      </c>
      <c r="L25" s="64">
        <f t="shared" si="7"/>
        <v>0</v>
      </c>
      <c r="M25" s="64">
        <f t="shared" si="0"/>
        <v>0</v>
      </c>
      <c r="N25" s="65">
        <f t="shared" si="1"/>
        <v>0</v>
      </c>
      <c r="O25" s="66" t="str">
        <f t="shared" si="3"/>
        <v>-</v>
      </c>
      <c r="P25" s="44">
        <f t="shared" si="4"/>
        <v>0</v>
      </c>
      <c r="Q25" s="67">
        <f t="shared" si="2"/>
        <v>0</v>
      </c>
      <c r="R25" s="67">
        <f t="shared" si="5"/>
        <v>0</v>
      </c>
      <c r="S25" s="47">
        <f t="shared" si="6"/>
        <v>0</v>
      </c>
    </row>
    <row r="26" spans="1:19" s="6" customFormat="1" ht="25.05" customHeight="1">
      <c r="A26" s="79"/>
      <c r="B26" s="80"/>
      <c r="C26" s="80"/>
      <c r="D26" s="81"/>
      <c r="E26" s="82"/>
      <c r="F26" s="84">
        <v>1</v>
      </c>
      <c r="G26" s="85"/>
      <c r="H26" s="85"/>
      <c r="I26" s="81"/>
      <c r="J26" s="82"/>
      <c r="K26" s="63">
        <v>0</v>
      </c>
      <c r="L26" s="64">
        <f t="shared" si="7"/>
        <v>0</v>
      </c>
      <c r="M26" s="64">
        <f t="shared" si="0"/>
        <v>0</v>
      </c>
      <c r="N26" s="65">
        <f t="shared" si="1"/>
        <v>0</v>
      </c>
      <c r="O26" s="66" t="str">
        <f t="shared" si="3"/>
        <v>-</v>
      </c>
      <c r="P26" s="44">
        <f t="shared" si="4"/>
        <v>0</v>
      </c>
      <c r="Q26" s="67">
        <f t="shared" si="2"/>
        <v>0</v>
      </c>
      <c r="R26" s="67">
        <f t="shared" si="5"/>
        <v>0</v>
      </c>
      <c r="S26" s="47">
        <f t="shared" si="6"/>
        <v>0</v>
      </c>
    </row>
    <row r="27" spans="1:19" ht="25.05" customHeight="1">
      <c r="A27" s="79"/>
      <c r="B27" s="80"/>
      <c r="C27" s="80"/>
      <c r="D27" s="81"/>
      <c r="E27" s="82"/>
      <c r="F27" s="84">
        <v>1</v>
      </c>
      <c r="G27" s="85"/>
      <c r="H27" s="85"/>
      <c r="I27" s="81"/>
      <c r="J27" s="82"/>
      <c r="K27" s="63">
        <v>0</v>
      </c>
      <c r="L27" s="64">
        <f t="shared" si="7"/>
        <v>0</v>
      </c>
      <c r="M27" s="64">
        <f t="shared" si="0"/>
        <v>0</v>
      </c>
      <c r="N27" s="65">
        <f t="shared" si="1"/>
        <v>0</v>
      </c>
      <c r="O27" s="66" t="str">
        <f t="shared" si="3"/>
        <v>-</v>
      </c>
      <c r="P27" s="44">
        <f t="shared" si="4"/>
        <v>0</v>
      </c>
      <c r="Q27" s="67">
        <f t="shared" si="2"/>
        <v>0</v>
      </c>
      <c r="R27" s="67">
        <f t="shared" si="5"/>
        <v>0</v>
      </c>
      <c r="S27" s="47">
        <f t="shared" si="6"/>
        <v>0</v>
      </c>
    </row>
    <row r="28" spans="1:19" ht="25.05" customHeight="1">
      <c r="A28" s="79"/>
      <c r="B28" s="80"/>
      <c r="C28" s="80"/>
      <c r="D28" s="81"/>
      <c r="E28" s="82"/>
      <c r="F28" s="84">
        <v>1</v>
      </c>
      <c r="G28" s="85"/>
      <c r="H28" s="85"/>
      <c r="I28" s="81"/>
      <c r="J28" s="82"/>
      <c r="K28" s="63">
        <v>0</v>
      </c>
      <c r="L28" s="64">
        <f t="shared" si="7"/>
        <v>0</v>
      </c>
      <c r="M28" s="64">
        <f t="shared" si="0"/>
        <v>0</v>
      </c>
      <c r="N28" s="65">
        <f t="shared" si="1"/>
        <v>0</v>
      </c>
      <c r="O28" s="66" t="str">
        <f t="shared" si="3"/>
        <v>-</v>
      </c>
      <c r="P28" s="44">
        <f t="shared" si="4"/>
        <v>0</v>
      </c>
      <c r="Q28" s="67">
        <f t="shared" si="2"/>
        <v>0</v>
      </c>
      <c r="R28" s="67">
        <f t="shared" si="5"/>
        <v>0</v>
      </c>
      <c r="S28" s="47">
        <f t="shared" si="6"/>
        <v>0</v>
      </c>
    </row>
    <row r="29" spans="1:19" ht="25.05" customHeight="1">
      <c r="A29" s="79"/>
      <c r="B29" s="80"/>
      <c r="C29" s="80"/>
      <c r="D29" s="81"/>
      <c r="E29" s="82"/>
      <c r="F29" s="84">
        <v>1</v>
      </c>
      <c r="G29" s="85"/>
      <c r="H29" s="85"/>
      <c r="I29" s="81"/>
      <c r="J29" s="82"/>
      <c r="K29" s="63">
        <v>0</v>
      </c>
      <c r="L29" s="64">
        <f t="shared" si="7"/>
        <v>0</v>
      </c>
      <c r="M29" s="64">
        <f t="shared" si="0"/>
        <v>0</v>
      </c>
      <c r="N29" s="65">
        <f t="shared" si="1"/>
        <v>0</v>
      </c>
      <c r="O29" s="66" t="str">
        <f t="shared" si="3"/>
        <v>-</v>
      </c>
      <c r="P29" s="44">
        <f t="shared" si="4"/>
        <v>0</v>
      </c>
      <c r="Q29" s="67">
        <f t="shared" si="2"/>
        <v>0</v>
      </c>
      <c r="R29" s="67">
        <f t="shared" si="5"/>
        <v>0</v>
      </c>
      <c r="S29" s="47">
        <f t="shared" si="6"/>
        <v>0</v>
      </c>
    </row>
    <row r="30" spans="1:19" ht="25.05" customHeight="1">
      <c r="A30" s="79"/>
      <c r="B30" s="80"/>
      <c r="C30" s="80"/>
      <c r="D30" s="81"/>
      <c r="E30" s="82"/>
      <c r="F30" s="84">
        <v>1</v>
      </c>
      <c r="G30" s="85"/>
      <c r="H30" s="85"/>
      <c r="I30" s="81"/>
      <c r="J30" s="82"/>
      <c r="K30" s="63">
        <v>0</v>
      </c>
      <c r="L30" s="64">
        <f t="shared" si="7"/>
        <v>0</v>
      </c>
      <c r="M30" s="64">
        <f t="shared" si="0"/>
        <v>0</v>
      </c>
      <c r="N30" s="65">
        <f t="shared" si="1"/>
        <v>0</v>
      </c>
      <c r="O30" s="66" t="str">
        <f t="shared" si="3"/>
        <v>-</v>
      </c>
      <c r="P30" s="44">
        <f t="shared" si="4"/>
        <v>0</v>
      </c>
      <c r="Q30" s="67">
        <f t="shared" si="2"/>
        <v>0</v>
      </c>
      <c r="R30" s="67">
        <f t="shared" si="5"/>
        <v>0</v>
      </c>
      <c r="S30" s="47">
        <f t="shared" si="6"/>
        <v>0</v>
      </c>
    </row>
    <row r="31" spans="1:19" ht="25.05" customHeight="1">
      <c r="A31" s="79"/>
      <c r="B31" s="80"/>
      <c r="C31" s="80"/>
      <c r="D31" s="81"/>
      <c r="E31" s="82"/>
      <c r="F31" s="84">
        <v>1</v>
      </c>
      <c r="G31" s="85"/>
      <c r="H31" s="85"/>
      <c r="I31" s="81"/>
      <c r="J31" s="82"/>
      <c r="K31" s="63">
        <v>0</v>
      </c>
      <c r="L31" s="64">
        <f t="shared" si="7"/>
        <v>0</v>
      </c>
      <c r="M31" s="64">
        <f t="shared" si="0"/>
        <v>0</v>
      </c>
      <c r="N31" s="65">
        <f t="shared" si="1"/>
        <v>0</v>
      </c>
      <c r="O31" s="66" t="str">
        <f t="shared" si="3"/>
        <v>-</v>
      </c>
      <c r="P31" s="44">
        <f t="shared" si="4"/>
        <v>0</v>
      </c>
      <c r="Q31" s="67">
        <f t="shared" si="2"/>
        <v>0</v>
      </c>
      <c r="R31" s="67">
        <f t="shared" si="5"/>
        <v>0</v>
      </c>
      <c r="S31" s="47">
        <f t="shared" si="6"/>
        <v>0</v>
      </c>
    </row>
    <row r="32" spans="1:19" ht="25.05" customHeight="1">
      <c r="A32" s="79"/>
      <c r="B32" s="80"/>
      <c r="C32" s="80"/>
      <c r="D32" s="81"/>
      <c r="E32" s="82"/>
      <c r="F32" s="84">
        <v>1</v>
      </c>
      <c r="G32" s="85"/>
      <c r="H32" s="85"/>
      <c r="I32" s="81"/>
      <c r="J32" s="82"/>
      <c r="K32" s="63">
        <v>0</v>
      </c>
      <c r="L32" s="64">
        <f t="shared" si="7"/>
        <v>0</v>
      </c>
      <c r="M32" s="64">
        <f t="shared" si="0"/>
        <v>0</v>
      </c>
      <c r="N32" s="65">
        <f t="shared" si="1"/>
        <v>0</v>
      </c>
      <c r="O32" s="66" t="str">
        <f t="shared" si="3"/>
        <v>-</v>
      </c>
      <c r="P32" s="44">
        <f t="shared" si="4"/>
        <v>0</v>
      </c>
      <c r="Q32" s="67">
        <f t="shared" si="2"/>
        <v>0</v>
      </c>
      <c r="R32" s="67">
        <f t="shared" si="5"/>
        <v>0</v>
      </c>
      <c r="S32" s="47">
        <f t="shared" si="6"/>
        <v>0</v>
      </c>
    </row>
    <row r="33" spans="1:19" ht="25.05" customHeight="1">
      <c r="A33" s="79"/>
      <c r="B33" s="80"/>
      <c r="C33" s="80"/>
      <c r="D33" s="81"/>
      <c r="E33" s="82"/>
      <c r="F33" s="84">
        <v>1</v>
      </c>
      <c r="G33" s="85"/>
      <c r="H33" s="85"/>
      <c r="I33" s="81"/>
      <c r="J33" s="82"/>
      <c r="K33" s="63">
        <v>0</v>
      </c>
      <c r="L33" s="64">
        <f t="shared" si="7"/>
        <v>0</v>
      </c>
      <c r="M33" s="64">
        <f t="shared" si="0"/>
        <v>0</v>
      </c>
      <c r="N33" s="65">
        <f t="shared" si="1"/>
        <v>0</v>
      </c>
      <c r="O33" s="66" t="str">
        <f t="shared" si="3"/>
        <v>-</v>
      </c>
      <c r="P33" s="44">
        <f t="shared" si="4"/>
        <v>0</v>
      </c>
      <c r="Q33" s="67">
        <f t="shared" si="2"/>
        <v>0</v>
      </c>
      <c r="R33" s="67">
        <f t="shared" si="5"/>
        <v>0</v>
      </c>
      <c r="S33" s="47">
        <f t="shared" si="6"/>
        <v>0</v>
      </c>
    </row>
    <row r="34" spans="1:19" ht="25.05" customHeight="1">
      <c r="A34" s="79"/>
      <c r="B34" s="80"/>
      <c r="C34" s="80"/>
      <c r="D34" s="81"/>
      <c r="E34" s="82"/>
      <c r="F34" s="84">
        <v>1</v>
      </c>
      <c r="G34" s="85"/>
      <c r="H34" s="85"/>
      <c r="I34" s="81"/>
      <c r="J34" s="82"/>
      <c r="K34" s="63">
        <v>0</v>
      </c>
      <c r="L34" s="64">
        <f t="shared" si="7"/>
        <v>0</v>
      </c>
      <c r="M34" s="64">
        <f t="shared" si="0"/>
        <v>0</v>
      </c>
      <c r="N34" s="65">
        <f t="shared" si="1"/>
        <v>0</v>
      </c>
      <c r="O34" s="66" t="str">
        <f t="shared" si="3"/>
        <v>-</v>
      </c>
      <c r="P34" s="44">
        <f t="shared" si="4"/>
        <v>0</v>
      </c>
      <c r="Q34" s="67">
        <f t="shared" si="2"/>
        <v>0</v>
      </c>
      <c r="R34" s="67">
        <f t="shared" si="5"/>
        <v>0</v>
      </c>
      <c r="S34" s="47">
        <f t="shared" si="6"/>
        <v>0</v>
      </c>
    </row>
    <row r="35" spans="1:19" ht="25.05" customHeight="1">
      <c r="A35" s="79"/>
      <c r="B35" s="80"/>
      <c r="C35" s="80"/>
      <c r="D35" s="81"/>
      <c r="E35" s="82"/>
      <c r="F35" s="84">
        <v>1</v>
      </c>
      <c r="G35" s="85"/>
      <c r="H35" s="85"/>
      <c r="I35" s="81"/>
      <c r="J35" s="82"/>
      <c r="K35" s="63">
        <v>0</v>
      </c>
      <c r="L35" s="64">
        <f t="shared" si="7"/>
        <v>0</v>
      </c>
      <c r="M35" s="64">
        <f t="shared" si="0"/>
        <v>0</v>
      </c>
      <c r="N35" s="65">
        <f t="shared" si="1"/>
        <v>0</v>
      </c>
      <c r="O35" s="66" t="str">
        <f t="shared" si="3"/>
        <v>-</v>
      </c>
      <c r="P35" s="44">
        <f t="shared" si="4"/>
        <v>0</v>
      </c>
      <c r="Q35" s="67">
        <f t="shared" si="2"/>
        <v>0</v>
      </c>
      <c r="R35" s="67">
        <f t="shared" si="5"/>
        <v>0</v>
      </c>
      <c r="S35" s="47">
        <f t="shared" si="6"/>
        <v>0</v>
      </c>
    </row>
    <row r="36" spans="1:19" ht="25.05" customHeight="1">
      <c r="A36" s="79"/>
      <c r="B36" s="80"/>
      <c r="C36" s="80"/>
      <c r="D36" s="81"/>
      <c r="E36" s="82"/>
      <c r="F36" s="84">
        <v>1</v>
      </c>
      <c r="G36" s="85"/>
      <c r="H36" s="85"/>
      <c r="I36" s="81"/>
      <c r="J36" s="82"/>
      <c r="K36" s="63">
        <v>0</v>
      </c>
      <c r="L36" s="64">
        <f t="shared" si="7"/>
        <v>0</v>
      </c>
      <c r="M36" s="64">
        <f t="shared" si="0"/>
        <v>0</v>
      </c>
      <c r="N36" s="65">
        <f t="shared" si="1"/>
        <v>0</v>
      </c>
      <c r="O36" s="66" t="str">
        <f t="shared" si="3"/>
        <v>-</v>
      </c>
      <c r="P36" s="44">
        <f t="shared" si="4"/>
        <v>0</v>
      </c>
      <c r="Q36" s="67">
        <f t="shared" si="2"/>
        <v>0</v>
      </c>
      <c r="R36" s="67">
        <f t="shared" si="5"/>
        <v>0</v>
      </c>
      <c r="S36" s="47">
        <f t="shared" si="6"/>
        <v>0</v>
      </c>
    </row>
    <row r="37" spans="1:19" ht="25.05" customHeight="1">
      <c r="A37" s="79"/>
      <c r="B37" s="80"/>
      <c r="C37" s="80"/>
      <c r="D37" s="81"/>
      <c r="E37" s="82"/>
      <c r="F37" s="84">
        <v>1</v>
      </c>
      <c r="G37" s="85"/>
      <c r="H37" s="85"/>
      <c r="I37" s="81"/>
      <c r="J37" s="82"/>
      <c r="K37" s="63">
        <v>0</v>
      </c>
      <c r="L37" s="64">
        <f t="shared" si="7"/>
        <v>0</v>
      </c>
      <c r="M37" s="64">
        <f t="shared" si="0"/>
        <v>0</v>
      </c>
      <c r="N37" s="65">
        <f t="shared" si="1"/>
        <v>0</v>
      </c>
      <c r="O37" s="66" t="str">
        <f t="shared" si="3"/>
        <v>-</v>
      </c>
      <c r="P37" s="44">
        <f t="shared" si="4"/>
        <v>0</v>
      </c>
      <c r="Q37" s="67">
        <f t="shared" si="2"/>
        <v>0</v>
      </c>
      <c r="R37" s="67">
        <f t="shared" si="5"/>
        <v>0</v>
      </c>
      <c r="S37" s="47">
        <f t="shared" si="6"/>
        <v>0</v>
      </c>
    </row>
    <row r="38" spans="1:19" ht="25.05" customHeight="1">
      <c r="A38" s="79"/>
      <c r="B38" s="80"/>
      <c r="C38" s="80"/>
      <c r="D38" s="81"/>
      <c r="E38" s="82"/>
      <c r="F38" s="84">
        <v>1</v>
      </c>
      <c r="G38" s="85"/>
      <c r="H38" s="85"/>
      <c r="I38" s="81"/>
      <c r="J38" s="82"/>
      <c r="K38" s="63">
        <v>0</v>
      </c>
      <c r="L38" s="64">
        <f t="shared" si="7"/>
        <v>0</v>
      </c>
      <c r="M38" s="64">
        <f t="shared" si="0"/>
        <v>0</v>
      </c>
      <c r="N38" s="65">
        <f t="shared" si="1"/>
        <v>0</v>
      </c>
      <c r="O38" s="66" t="str">
        <f t="shared" si="3"/>
        <v>-</v>
      </c>
      <c r="P38" s="44">
        <f t="shared" si="4"/>
        <v>0</v>
      </c>
      <c r="Q38" s="67">
        <f t="shared" si="2"/>
        <v>0</v>
      </c>
      <c r="R38" s="67">
        <f t="shared" si="5"/>
        <v>0</v>
      </c>
      <c r="S38" s="47">
        <f t="shared" si="6"/>
        <v>0</v>
      </c>
    </row>
    <row r="39" spans="1:19" ht="25.05" customHeight="1">
      <c r="A39" s="79"/>
      <c r="B39" s="80"/>
      <c r="C39" s="80"/>
      <c r="D39" s="81"/>
      <c r="E39" s="82"/>
      <c r="F39" s="84">
        <v>1</v>
      </c>
      <c r="G39" s="85"/>
      <c r="H39" s="85"/>
      <c r="I39" s="81"/>
      <c r="J39" s="82"/>
      <c r="K39" s="63">
        <v>0</v>
      </c>
      <c r="L39" s="64">
        <f t="shared" si="7"/>
        <v>0</v>
      </c>
      <c r="M39" s="64">
        <f t="shared" si="0"/>
        <v>0</v>
      </c>
      <c r="N39" s="65">
        <f t="shared" si="1"/>
        <v>0</v>
      </c>
      <c r="O39" s="66" t="str">
        <f t="shared" si="3"/>
        <v>-</v>
      </c>
      <c r="P39" s="44">
        <f t="shared" si="4"/>
        <v>0</v>
      </c>
      <c r="Q39" s="67">
        <f t="shared" si="2"/>
        <v>0</v>
      </c>
      <c r="R39" s="67">
        <f t="shared" si="5"/>
        <v>0</v>
      </c>
      <c r="S39" s="47">
        <f t="shared" si="6"/>
        <v>0</v>
      </c>
    </row>
    <row r="40" spans="1:19" ht="25.05" customHeight="1">
      <c r="A40" s="79"/>
      <c r="B40" s="80"/>
      <c r="C40" s="80"/>
      <c r="D40" s="81"/>
      <c r="E40" s="82"/>
      <c r="F40" s="84">
        <v>1</v>
      </c>
      <c r="G40" s="85"/>
      <c r="H40" s="85"/>
      <c r="I40" s="81"/>
      <c r="J40" s="82"/>
      <c r="K40" s="63">
        <v>0</v>
      </c>
      <c r="L40" s="64">
        <f t="shared" si="7"/>
        <v>0</v>
      </c>
      <c r="M40" s="64">
        <f t="shared" si="0"/>
        <v>0</v>
      </c>
      <c r="N40" s="65">
        <f t="shared" si="1"/>
        <v>0</v>
      </c>
      <c r="O40" s="66" t="str">
        <f t="shared" si="3"/>
        <v>-</v>
      </c>
      <c r="P40" s="44">
        <f t="shared" si="4"/>
        <v>0</v>
      </c>
      <c r="Q40" s="67">
        <f t="shared" si="2"/>
        <v>0</v>
      </c>
      <c r="R40" s="67">
        <f t="shared" si="5"/>
        <v>0</v>
      </c>
      <c r="S40" s="47">
        <f t="shared" si="6"/>
        <v>0</v>
      </c>
    </row>
    <row r="41" spans="1:19" ht="25.05" customHeight="1">
      <c r="A41" s="79"/>
      <c r="B41" s="80"/>
      <c r="C41" s="80"/>
      <c r="D41" s="81"/>
      <c r="E41" s="82"/>
      <c r="F41" s="84">
        <v>1</v>
      </c>
      <c r="G41" s="85"/>
      <c r="H41" s="85"/>
      <c r="I41" s="81"/>
      <c r="J41" s="82"/>
      <c r="K41" s="63">
        <v>0</v>
      </c>
      <c r="L41" s="64">
        <f t="shared" si="7"/>
        <v>0</v>
      </c>
      <c r="M41" s="64">
        <f t="shared" si="0"/>
        <v>0</v>
      </c>
      <c r="N41" s="65">
        <f t="shared" si="1"/>
        <v>0</v>
      </c>
      <c r="O41" s="66" t="str">
        <f t="shared" si="3"/>
        <v>-</v>
      </c>
      <c r="P41" s="44">
        <f t="shared" si="4"/>
        <v>0</v>
      </c>
      <c r="Q41" s="67">
        <f t="shared" si="2"/>
        <v>0</v>
      </c>
      <c r="R41" s="67">
        <f t="shared" si="5"/>
        <v>0</v>
      </c>
      <c r="S41" s="47">
        <f t="shared" si="6"/>
        <v>0</v>
      </c>
    </row>
    <row r="42" spans="1:19" ht="25.05" customHeight="1">
      <c r="A42" s="79"/>
      <c r="B42" s="80"/>
      <c r="C42" s="80"/>
      <c r="D42" s="81"/>
      <c r="E42" s="82"/>
      <c r="F42" s="84">
        <v>1</v>
      </c>
      <c r="G42" s="85"/>
      <c r="H42" s="85"/>
      <c r="I42" s="81"/>
      <c r="J42" s="82"/>
      <c r="K42" s="63">
        <v>0</v>
      </c>
      <c r="L42" s="64">
        <f t="shared" si="7"/>
        <v>0</v>
      </c>
      <c r="M42" s="64">
        <f t="shared" si="0"/>
        <v>0</v>
      </c>
      <c r="N42" s="65">
        <f t="shared" si="1"/>
        <v>0</v>
      </c>
      <c r="O42" s="66" t="str">
        <f t="shared" si="3"/>
        <v>-</v>
      </c>
      <c r="P42" s="44">
        <f t="shared" si="4"/>
        <v>0</v>
      </c>
      <c r="Q42" s="67">
        <f t="shared" si="2"/>
        <v>0</v>
      </c>
      <c r="R42" s="67">
        <f t="shared" si="5"/>
        <v>0</v>
      </c>
      <c r="S42" s="47">
        <f t="shared" si="6"/>
        <v>0</v>
      </c>
    </row>
    <row r="43" spans="1:19" ht="25.05" customHeight="1">
      <c r="A43" s="79"/>
      <c r="B43" s="80"/>
      <c r="C43" s="80"/>
      <c r="D43" s="81"/>
      <c r="E43" s="82"/>
      <c r="F43" s="84">
        <v>1</v>
      </c>
      <c r="G43" s="85"/>
      <c r="H43" s="85"/>
      <c r="I43" s="81"/>
      <c r="J43" s="82"/>
      <c r="K43" s="63">
        <v>0</v>
      </c>
      <c r="L43" s="64">
        <f t="shared" si="7"/>
        <v>0</v>
      </c>
      <c r="M43" s="64">
        <f t="shared" si="0"/>
        <v>0</v>
      </c>
      <c r="N43" s="65">
        <f t="shared" si="1"/>
        <v>0</v>
      </c>
      <c r="O43" s="66" t="str">
        <f t="shared" si="3"/>
        <v>-</v>
      </c>
      <c r="P43" s="44">
        <f t="shared" si="4"/>
        <v>0</v>
      </c>
      <c r="Q43" s="67">
        <f t="shared" si="2"/>
        <v>0</v>
      </c>
      <c r="R43" s="67">
        <f t="shared" si="5"/>
        <v>0</v>
      </c>
      <c r="S43" s="47">
        <f t="shared" si="6"/>
        <v>0</v>
      </c>
    </row>
    <row r="44" spans="1:19" ht="25.05" customHeight="1">
      <c r="A44" s="79"/>
      <c r="B44" s="80"/>
      <c r="C44" s="80"/>
      <c r="D44" s="81"/>
      <c r="E44" s="82"/>
      <c r="F44" s="84">
        <v>1</v>
      </c>
      <c r="G44" s="85"/>
      <c r="H44" s="85"/>
      <c r="I44" s="81"/>
      <c r="J44" s="82"/>
      <c r="K44" s="63">
        <v>0</v>
      </c>
      <c r="L44" s="64">
        <f t="shared" si="7"/>
        <v>0</v>
      </c>
      <c r="M44" s="64">
        <f t="shared" si="0"/>
        <v>0</v>
      </c>
      <c r="N44" s="65">
        <f t="shared" si="1"/>
        <v>0</v>
      </c>
      <c r="O44" s="66" t="str">
        <f t="shared" si="3"/>
        <v>-</v>
      </c>
      <c r="P44" s="44">
        <f t="shared" si="4"/>
        <v>0</v>
      </c>
      <c r="Q44" s="67">
        <f t="shared" si="2"/>
        <v>0</v>
      </c>
      <c r="R44" s="67">
        <f t="shared" si="5"/>
        <v>0</v>
      </c>
      <c r="S44" s="47">
        <f t="shared" si="6"/>
        <v>0</v>
      </c>
    </row>
    <row r="45" spans="1:19" ht="25.05" customHeight="1">
      <c r="A45" s="79"/>
      <c r="B45" s="80"/>
      <c r="C45" s="80"/>
      <c r="D45" s="81"/>
      <c r="E45" s="82"/>
      <c r="F45" s="84">
        <v>1</v>
      </c>
      <c r="G45" s="85"/>
      <c r="H45" s="85"/>
      <c r="I45" s="81"/>
      <c r="J45" s="82"/>
      <c r="K45" s="63">
        <v>0</v>
      </c>
      <c r="L45" s="64">
        <f t="shared" si="7"/>
        <v>0</v>
      </c>
      <c r="M45" s="64">
        <f t="shared" si="0"/>
        <v>0</v>
      </c>
      <c r="N45" s="65">
        <f t="shared" si="1"/>
        <v>0</v>
      </c>
      <c r="O45" s="66" t="str">
        <f t="shared" si="3"/>
        <v>-</v>
      </c>
      <c r="P45" s="44">
        <f t="shared" si="4"/>
        <v>0</v>
      </c>
      <c r="Q45" s="67">
        <f t="shared" si="2"/>
        <v>0</v>
      </c>
      <c r="R45" s="67">
        <f t="shared" si="5"/>
        <v>0</v>
      </c>
      <c r="S45" s="47">
        <f t="shared" si="6"/>
        <v>0</v>
      </c>
    </row>
    <row r="46" spans="1:19" ht="25.05" customHeight="1">
      <c r="A46" s="79"/>
      <c r="B46" s="80"/>
      <c r="C46" s="80"/>
      <c r="D46" s="81"/>
      <c r="E46" s="82"/>
      <c r="F46" s="84">
        <v>1</v>
      </c>
      <c r="G46" s="85"/>
      <c r="H46" s="85"/>
      <c r="I46" s="81"/>
      <c r="J46" s="82"/>
      <c r="K46" s="63">
        <v>0</v>
      </c>
      <c r="L46" s="64">
        <f t="shared" si="7"/>
        <v>0</v>
      </c>
      <c r="M46" s="64">
        <f t="shared" si="0"/>
        <v>0</v>
      </c>
      <c r="N46" s="65">
        <f t="shared" si="1"/>
        <v>0</v>
      </c>
      <c r="O46" s="66" t="str">
        <f t="shared" si="3"/>
        <v>-</v>
      </c>
      <c r="P46" s="44">
        <f t="shared" si="4"/>
        <v>0</v>
      </c>
      <c r="Q46" s="67">
        <f t="shared" si="2"/>
        <v>0</v>
      </c>
      <c r="R46" s="67">
        <f t="shared" si="5"/>
        <v>0</v>
      </c>
      <c r="S46" s="47">
        <f t="shared" si="6"/>
        <v>0</v>
      </c>
    </row>
    <row r="47" spans="1:19" ht="25.05" customHeight="1">
      <c r="A47" s="79"/>
      <c r="B47" s="80"/>
      <c r="C47" s="80"/>
      <c r="D47" s="81"/>
      <c r="E47" s="82"/>
      <c r="F47" s="84">
        <v>1</v>
      </c>
      <c r="G47" s="85"/>
      <c r="H47" s="85"/>
      <c r="I47" s="81"/>
      <c r="J47" s="82"/>
      <c r="K47" s="63">
        <v>0</v>
      </c>
      <c r="L47" s="64">
        <f t="shared" si="7"/>
        <v>0</v>
      </c>
      <c r="M47" s="64">
        <f t="shared" si="0"/>
        <v>0</v>
      </c>
      <c r="N47" s="65">
        <f t="shared" si="1"/>
        <v>0</v>
      </c>
      <c r="O47" s="66" t="str">
        <f t="shared" si="3"/>
        <v>-</v>
      </c>
      <c r="P47" s="44">
        <f t="shared" si="4"/>
        <v>0</v>
      </c>
      <c r="Q47" s="67">
        <f t="shared" si="2"/>
        <v>0</v>
      </c>
      <c r="R47" s="67">
        <f t="shared" si="5"/>
        <v>0</v>
      </c>
      <c r="S47" s="47">
        <f t="shared" si="6"/>
        <v>0</v>
      </c>
    </row>
    <row r="48" spans="1:19" ht="25.05" customHeight="1">
      <c r="A48" s="79"/>
      <c r="B48" s="80"/>
      <c r="C48" s="80"/>
      <c r="D48" s="81"/>
      <c r="E48" s="82"/>
      <c r="F48" s="84">
        <v>1</v>
      </c>
      <c r="G48" s="85"/>
      <c r="H48" s="85"/>
      <c r="I48" s="81"/>
      <c r="J48" s="82"/>
      <c r="K48" s="63">
        <v>0</v>
      </c>
      <c r="L48" s="64">
        <f t="shared" si="7"/>
        <v>0</v>
      </c>
      <c r="M48" s="64">
        <f t="shared" si="0"/>
        <v>0</v>
      </c>
      <c r="N48" s="65">
        <f t="shared" si="1"/>
        <v>0</v>
      </c>
      <c r="O48" s="66" t="str">
        <f t="shared" si="3"/>
        <v>-</v>
      </c>
      <c r="P48" s="44">
        <f t="shared" si="4"/>
        <v>0</v>
      </c>
      <c r="Q48" s="67">
        <f t="shared" si="2"/>
        <v>0</v>
      </c>
      <c r="R48" s="67">
        <f t="shared" si="5"/>
        <v>0</v>
      </c>
      <c r="S48" s="47">
        <f t="shared" si="6"/>
        <v>0</v>
      </c>
    </row>
    <row r="49" spans="1:19" ht="25.05" customHeight="1">
      <c r="A49" s="94"/>
      <c r="B49" s="85"/>
      <c r="C49" s="85"/>
      <c r="D49" s="81"/>
      <c r="E49" s="82"/>
      <c r="F49" s="84">
        <v>1</v>
      </c>
      <c r="G49" s="85"/>
      <c r="H49" s="85"/>
      <c r="I49" s="81"/>
      <c r="J49" s="82"/>
      <c r="K49" s="63">
        <v>0</v>
      </c>
      <c r="L49" s="64">
        <f t="shared" si="7"/>
        <v>0</v>
      </c>
      <c r="M49" s="64">
        <f t="shared" si="0"/>
        <v>0</v>
      </c>
      <c r="N49" s="65">
        <f t="shared" si="1"/>
        <v>0</v>
      </c>
      <c r="O49" s="66" t="str">
        <f t="shared" si="3"/>
        <v>-</v>
      </c>
      <c r="P49" s="44">
        <f t="shared" si="4"/>
        <v>0</v>
      </c>
      <c r="Q49" s="67">
        <f t="shared" si="2"/>
        <v>0</v>
      </c>
      <c r="R49" s="67">
        <f t="shared" si="5"/>
        <v>0</v>
      </c>
      <c r="S49" s="47">
        <f t="shared" si="6"/>
        <v>0</v>
      </c>
    </row>
    <row r="50" spans="1:19" s="2" customFormat="1" ht="25.05" customHeight="1" thickBot="1">
      <c r="A50" s="125" t="s">
        <v>8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7"/>
      <c r="S50" s="86">
        <f>IF(SUM(S7:S49)&gt;=0,SUM(S7:S49),0)</f>
        <v>0</v>
      </c>
    </row>
    <row r="51" spans="1:19" s="2" customFormat="1" ht="25.05" customHeight="1" thickBot="1">
      <c r="A51" s="128" t="s">
        <v>9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30"/>
      <c r="S51" s="87">
        <f>IF(SUM(S7:S49)&lt;0,SUM(S7:S49)*-1,0)</f>
        <v>0</v>
      </c>
    </row>
    <row r="53" spans="1:19" s="20" customFormat="1" ht="25.05" customHeight="1">
      <c r="A53" s="7" t="s">
        <v>39</v>
      </c>
      <c r="E53" s="30"/>
      <c r="F53" s="30"/>
      <c r="G53" s="75"/>
      <c r="I53" s="26"/>
      <c r="J53" s="30"/>
      <c r="K53" s="30"/>
      <c r="L53" s="26"/>
      <c r="M53" s="26"/>
    </row>
    <row r="54" spans="1:19" s="20" customFormat="1" ht="25.05" customHeight="1">
      <c r="A54" s="115" t="s">
        <v>68</v>
      </c>
      <c r="B54" s="115"/>
      <c r="C54" s="115"/>
      <c r="D54" s="115"/>
      <c r="E54" s="115"/>
      <c r="F54" s="115"/>
      <c r="G54" s="75"/>
      <c r="I54" s="26"/>
      <c r="J54" s="30"/>
      <c r="K54" s="30"/>
      <c r="L54" s="26"/>
      <c r="M54" s="26"/>
    </row>
    <row r="55" spans="1:19" s="20" customFormat="1" ht="25.05" customHeight="1">
      <c r="A55" s="115" t="s">
        <v>70</v>
      </c>
      <c r="B55" s="115"/>
      <c r="C55" s="115"/>
      <c r="D55" s="115"/>
      <c r="E55" s="115"/>
      <c r="F55" s="115"/>
      <c r="G55" s="75"/>
      <c r="I55" s="26"/>
      <c r="J55" s="30"/>
      <c r="K55" s="30"/>
      <c r="L55" s="26"/>
      <c r="M55" s="26"/>
    </row>
    <row r="56" spans="1:19" s="20" customFormat="1" ht="25.05" customHeight="1">
      <c r="A56" s="115" t="s">
        <v>69</v>
      </c>
      <c r="B56" s="115"/>
      <c r="C56" s="115"/>
      <c r="D56" s="115"/>
      <c r="E56" s="115"/>
      <c r="F56" s="115"/>
      <c r="G56" s="75"/>
      <c r="I56" s="26"/>
      <c r="J56" s="30"/>
      <c r="K56" s="30"/>
      <c r="L56" s="26"/>
      <c r="M56" s="26"/>
    </row>
    <row r="57" spans="1:19" s="20" customFormat="1" ht="25.05" customHeight="1">
      <c r="A57" s="115" t="s">
        <v>81</v>
      </c>
      <c r="B57" s="115"/>
      <c r="C57" s="115"/>
      <c r="D57" s="115"/>
      <c r="E57" s="115"/>
      <c r="F57" s="115"/>
      <c r="I57" s="26"/>
      <c r="J57" s="30"/>
      <c r="K57" s="30"/>
      <c r="L57" s="26"/>
      <c r="M57" s="26"/>
    </row>
    <row r="58" spans="1:19" s="20" customFormat="1" ht="25.05" customHeight="1">
      <c r="A58" s="115" t="s">
        <v>80</v>
      </c>
      <c r="B58" s="115"/>
      <c r="C58" s="115"/>
      <c r="D58" s="115"/>
      <c r="E58" s="115"/>
      <c r="F58" s="115"/>
      <c r="I58" s="26"/>
      <c r="J58" s="30"/>
      <c r="K58" s="30"/>
      <c r="L58" s="26"/>
      <c r="M58" s="26"/>
    </row>
    <row r="59" spans="1:19" s="20" customFormat="1" ht="25.05" customHeight="1">
      <c r="A59" s="115" t="s">
        <v>71</v>
      </c>
      <c r="B59" s="115"/>
      <c r="C59" s="115"/>
      <c r="D59" s="115"/>
      <c r="E59" s="115"/>
      <c r="F59" s="115"/>
      <c r="G59" s="75"/>
      <c r="I59" s="26"/>
      <c r="J59" s="30"/>
      <c r="K59" s="30"/>
      <c r="L59" s="26"/>
      <c r="M59" s="26"/>
    </row>
    <row r="60" spans="1:19" s="20" customFormat="1" ht="52.5" customHeight="1">
      <c r="A60" s="116" t="s">
        <v>88</v>
      </c>
      <c r="B60" s="116"/>
      <c r="C60" s="116"/>
      <c r="D60" s="116"/>
      <c r="E60" s="116"/>
      <c r="F60" s="116"/>
      <c r="G60" s="75"/>
      <c r="I60" s="26"/>
      <c r="J60" s="30"/>
      <c r="K60" s="30"/>
      <c r="L60" s="26"/>
      <c r="M60" s="26"/>
    </row>
  </sheetData>
  <sheetProtection sheet="1" objects="1" scenarios="1"/>
  <mergeCells count="13">
    <mergeCell ref="A51:R51"/>
    <mergeCell ref="B2:H2"/>
    <mergeCell ref="I4:K4"/>
    <mergeCell ref="A5:B5"/>
    <mergeCell ref="I5:K5"/>
    <mergeCell ref="A50:R50"/>
    <mergeCell ref="A60:F60"/>
    <mergeCell ref="A54:F54"/>
    <mergeCell ref="A55:F55"/>
    <mergeCell ref="A56:F56"/>
    <mergeCell ref="A57:F57"/>
    <mergeCell ref="A58:F58"/>
    <mergeCell ref="A59:F59"/>
  </mergeCells>
  <conditionalFormatting sqref="A7:A49">
    <cfRule type="expression" dxfId="1" priority="2">
      <formula>AND(NOT(ISBLANK(A7)),(NOT(AND((A7&gt;=$C$5),(A7&lt;=$E$5)))))</formula>
    </cfRule>
  </conditionalFormatting>
  <conditionalFormatting sqref="L4:L5">
    <cfRule type="cellIs" dxfId="0" priority="1" operator="equal">
      <formula>"Tax Period Error"</formula>
    </cfRule>
  </conditionalFormatting>
  <dataValidations xWindow="304" yWindow="448" count="5">
    <dataValidation type="decimal" allowBlank="1" showInputMessage="1" showErrorMessage="1" errorTitle="Alcohol Percentage Error" error="The alcohol percentage must be between 0% and 100%" sqref="F7:F49 K7:K49" xr:uid="{9661E13A-628A-4D85-B09D-1B131615F5F2}">
      <formula1>0</formula1>
      <formula2>1</formula2>
    </dataValidation>
    <dataValidation type="date" allowBlank="1" showInputMessage="1" showErrorMessage="1" errorTitle="Date of Purchase Error" error="The Date of Purchase entered is not in the Tax Period range." sqref="A7:A49" xr:uid="{AA1BF49C-071E-410D-8D89-438FD9B44E1E}">
      <formula1>$C$5</formula1>
      <formula2>$E$5</formula2>
    </dataValidation>
    <dataValidation type="whole" operator="lessThan" allowBlank="1" showInputMessage="1" showErrorMessage="1" errorTitle="Whole Gallons" error="Enter whole gallons" promptTitle="Whole Gallons" prompt="Enter whole gallons" sqref="D7:D49 I7:I49" xr:uid="{FCFF3321-0624-4140-9AC2-E54F4B7C9E32}">
      <formula1>999999999</formula1>
    </dataValidation>
    <dataValidation allowBlank="1" showInputMessage="1" showErrorMessage="1" promptTitle="Round to Nearest Cent" prompt="Enter Iowa fuel tax paid on biodiesel gallons rounded to the nearest cent" sqref="E7:E49" xr:uid="{65FAADA9-DF66-4BE9-A41C-1B567CD48735}"/>
    <dataValidation allowBlank="1" showInputMessage="1" showErrorMessage="1" promptTitle="Round to Nearest Cent" prompt="Enter Iowa fuel tax paid on petrodiesel gallons rounded to the nearest cent" sqref="J7:J49" xr:uid="{E68AF365-B7A7-47BA-87ED-B2D97C3FB753}"/>
  </dataValidations>
  <pageMargins left="0.25" right="0.25" top="0.25" bottom="0.25" header="0.3" footer="0.3"/>
  <pageSetup scale="40" fitToHeight="0" orientation="landscape" r:id="rId1"/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B15"/>
  <sheetViews>
    <sheetView zoomScale="110" zoomScaleNormal="11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16" sqref="A16"/>
    </sheetView>
  </sheetViews>
  <sheetFormatPr defaultRowHeight="14.4"/>
  <cols>
    <col min="1" max="1" width="10.5546875" bestFit="1" customWidth="1"/>
    <col min="2" max="2" width="10.5546875" customWidth="1"/>
    <col min="13" max="13" width="16.44140625" bestFit="1" customWidth="1"/>
    <col min="14" max="14" width="17.77734375" bestFit="1" customWidth="1"/>
    <col min="28" max="28" width="9.21875" style="18"/>
  </cols>
  <sheetData>
    <row r="1" spans="1:28">
      <c r="A1" t="s">
        <v>14</v>
      </c>
      <c r="B1" t="s">
        <v>15</v>
      </c>
      <c r="C1" t="s">
        <v>4</v>
      </c>
      <c r="D1" t="s">
        <v>2</v>
      </c>
      <c r="E1" t="s">
        <v>12</v>
      </c>
      <c r="F1" t="s">
        <v>93</v>
      </c>
      <c r="G1" t="s">
        <v>13</v>
      </c>
      <c r="M1" t="s">
        <v>96</v>
      </c>
      <c r="N1" t="s">
        <v>97</v>
      </c>
      <c r="R1" t="s">
        <v>40</v>
      </c>
      <c r="AB1" s="19"/>
    </row>
    <row r="2" spans="1:28">
      <c r="A2" s="15">
        <v>39630</v>
      </c>
      <c r="B2" s="15">
        <v>42063</v>
      </c>
      <c r="C2" s="16">
        <v>0.21</v>
      </c>
      <c r="D2" s="16">
        <v>0.19</v>
      </c>
      <c r="E2" s="16">
        <v>0.22500000000000001</v>
      </c>
      <c r="F2" s="16"/>
      <c r="G2" s="16">
        <v>0.22500000000000001</v>
      </c>
      <c r="M2" t="s">
        <v>95</v>
      </c>
      <c r="N2" t="s">
        <v>98</v>
      </c>
      <c r="R2" s="18">
        <v>0</v>
      </c>
    </row>
    <row r="3" spans="1:28">
      <c r="A3" s="15">
        <v>42064</v>
      </c>
      <c r="B3" s="15">
        <v>42185</v>
      </c>
      <c r="C3" s="16">
        <v>0.31</v>
      </c>
      <c r="D3" s="16">
        <v>0.28999999999999998</v>
      </c>
      <c r="E3" s="16">
        <v>0.32500000000000001</v>
      </c>
      <c r="F3" s="16"/>
      <c r="G3" s="16">
        <v>0.32500000000000001</v>
      </c>
      <c r="M3" t="s">
        <v>95</v>
      </c>
      <c r="N3" t="s">
        <v>98</v>
      </c>
      <c r="R3" s="18">
        <v>0.05</v>
      </c>
    </row>
    <row r="4" spans="1:28">
      <c r="A4" s="15">
        <v>42186</v>
      </c>
      <c r="B4" s="15">
        <v>42551</v>
      </c>
      <c r="C4" s="16">
        <v>0.308</v>
      </c>
      <c r="D4" s="16">
        <v>0.29299999999999998</v>
      </c>
      <c r="E4" s="16">
        <v>0.29499999999999998</v>
      </c>
      <c r="F4" s="16"/>
      <c r="G4" s="16">
        <v>0.32500000000000001</v>
      </c>
      <c r="M4" t="s">
        <v>95</v>
      </c>
      <c r="N4" t="s">
        <v>98</v>
      </c>
      <c r="R4" s="18">
        <v>0.1</v>
      </c>
    </row>
    <row r="5" spans="1:28">
      <c r="A5" s="15">
        <v>42552</v>
      </c>
      <c r="B5" s="15">
        <v>42916</v>
      </c>
      <c r="C5" s="16">
        <v>0.307</v>
      </c>
      <c r="D5" s="16">
        <v>0.28999999999999998</v>
      </c>
      <c r="E5" s="16">
        <v>0.29499999999999998</v>
      </c>
      <c r="F5" s="16"/>
      <c r="G5" s="16">
        <v>0.32500000000000001</v>
      </c>
      <c r="M5" t="s">
        <v>95</v>
      </c>
      <c r="N5" t="s">
        <v>98</v>
      </c>
    </row>
    <row r="6" spans="1:28">
      <c r="A6" s="15">
        <v>42917</v>
      </c>
      <c r="B6" s="15">
        <v>43281</v>
      </c>
      <c r="C6" s="16">
        <v>0.30499999999999999</v>
      </c>
      <c r="D6" s="16">
        <v>0.28999999999999998</v>
      </c>
      <c r="E6" s="16">
        <v>0.29499999999999998</v>
      </c>
      <c r="F6" s="16"/>
      <c r="G6" s="16">
        <v>0.32500000000000001</v>
      </c>
      <c r="M6" t="s">
        <v>95</v>
      </c>
      <c r="N6" t="s">
        <v>98</v>
      </c>
    </row>
    <row r="7" spans="1:28">
      <c r="A7" s="15">
        <v>43282</v>
      </c>
      <c r="B7" s="15">
        <v>43646</v>
      </c>
      <c r="C7" s="16">
        <v>0.307</v>
      </c>
      <c r="D7" s="16">
        <v>0.28999999999999998</v>
      </c>
      <c r="E7" s="16">
        <v>0.29499999999999998</v>
      </c>
      <c r="F7" s="16"/>
      <c r="G7" s="16">
        <v>0.32500000000000001</v>
      </c>
      <c r="M7" t="s">
        <v>95</v>
      </c>
      <c r="N7" t="s">
        <v>98</v>
      </c>
    </row>
    <row r="8" spans="1:28">
      <c r="A8" s="15">
        <v>43647</v>
      </c>
      <c r="B8" s="15">
        <v>44012</v>
      </c>
      <c r="C8" s="16">
        <v>0.30499999999999999</v>
      </c>
      <c r="D8" s="16">
        <v>0.28999999999999998</v>
      </c>
      <c r="E8" s="16">
        <v>0.29499999999999998</v>
      </c>
      <c r="F8" s="16"/>
      <c r="G8" s="16">
        <v>0.32500000000000001</v>
      </c>
      <c r="M8" t="s">
        <v>95</v>
      </c>
      <c r="N8" t="s">
        <v>98</v>
      </c>
    </row>
    <row r="9" spans="1:28">
      <c r="A9" s="15">
        <v>44013</v>
      </c>
      <c r="B9" s="15">
        <v>44377</v>
      </c>
      <c r="C9" s="16">
        <v>0.3</v>
      </c>
      <c r="D9" s="16">
        <v>0.24</v>
      </c>
      <c r="E9" s="16">
        <v>0.30099999999999999</v>
      </c>
      <c r="F9" s="16"/>
      <c r="G9" s="16">
        <v>0.32500000000000001</v>
      </c>
      <c r="M9" t="s">
        <v>95</v>
      </c>
      <c r="N9" t="s">
        <v>98</v>
      </c>
    </row>
    <row r="10" spans="1:28">
      <c r="A10" s="15">
        <v>44378</v>
      </c>
      <c r="B10" s="15">
        <v>44742</v>
      </c>
      <c r="C10" s="16">
        <v>0.3</v>
      </c>
      <c r="D10" s="16">
        <v>0.24</v>
      </c>
      <c r="E10" s="16">
        <v>0.30399999999999999</v>
      </c>
      <c r="F10" s="16"/>
      <c r="G10" s="16">
        <v>0.32500000000000001</v>
      </c>
      <c r="M10" t="s">
        <v>95</v>
      </c>
      <c r="N10" t="s">
        <v>98</v>
      </c>
    </row>
    <row r="11" spans="1:28">
      <c r="A11" s="15">
        <v>44743</v>
      </c>
      <c r="B11" s="15">
        <v>45107</v>
      </c>
      <c r="C11" s="16">
        <v>0.3</v>
      </c>
      <c r="D11" s="16">
        <v>0.24</v>
      </c>
      <c r="E11" s="16">
        <v>0.30099999999999999</v>
      </c>
      <c r="F11" s="16"/>
      <c r="G11" s="16">
        <v>0.32500000000000001</v>
      </c>
      <c r="M11" t="s">
        <v>95</v>
      </c>
      <c r="N11" t="s">
        <v>98</v>
      </c>
    </row>
    <row r="12" spans="1:28">
      <c r="A12" s="15">
        <v>45108</v>
      </c>
      <c r="B12" s="15">
        <v>45473</v>
      </c>
      <c r="C12" s="16">
        <v>0.3</v>
      </c>
      <c r="D12" s="16">
        <v>0.245</v>
      </c>
      <c r="E12" s="16">
        <v>0.29799999999999999</v>
      </c>
      <c r="F12" s="16"/>
      <c r="G12" s="16">
        <v>0.32500000000000001</v>
      </c>
      <c r="M12" t="s">
        <v>95</v>
      </c>
      <c r="N12" t="s">
        <v>98</v>
      </c>
    </row>
    <row r="13" spans="1:28">
      <c r="A13" s="15">
        <v>45474</v>
      </c>
      <c r="B13" s="15">
        <v>45838</v>
      </c>
      <c r="C13" s="16">
        <v>0.3</v>
      </c>
      <c r="D13" s="16">
        <v>0.255</v>
      </c>
      <c r="E13" s="16">
        <v>0.32500000000000001</v>
      </c>
      <c r="F13" s="16">
        <v>0.29499999999999998</v>
      </c>
      <c r="G13" s="16">
        <v>0.32500000000000001</v>
      </c>
      <c r="M13" t="s">
        <v>95</v>
      </c>
      <c r="N13" t="s">
        <v>98</v>
      </c>
    </row>
    <row r="14" spans="1:28">
      <c r="A14" s="15">
        <v>45839</v>
      </c>
      <c r="B14" s="15">
        <v>46203</v>
      </c>
      <c r="C14" s="16">
        <v>0.3</v>
      </c>
      <c r="D14" s="16">
        <v>0.26500000000000001</v>
      </c>
      <c r="E14" s="16">
        <v>0.32500000000000001</v>
      </c>
      <c r="F14" s="16">
        <v>0.29499999999999998</v>
      </c>
      <c r="G14" s="16">
        <v>0.32500000000000001</v>
      </c>
      <c r="M14" t="s">
        <v>95</v>
      </c>
      <c r="N14" t="s">
        <v>98</v>
      </c>
    </row>
    <row r="15" spans="1:28">
      <c r="A15" s="15">
        <v>46204</v>
      </c>
      <c r="B15" s="15">
        <v>54969</v>
      </c>
      <c r="C15" s="16">
        <v>0.3</v>
      </c>
      <c r="D15" s="16">
        <v>0.28000000000000003</v>
      </c>
      <c r="E15" s="16">
        <v>0.32500000000000001</v>
      </c>
      <c r="F15" s="16">
        <v>0.29499999999999998</v>
      </c>
      <c r="G15" s="16">
        <v>0.32500000000000001</v>
      </c>
      <c r="M15" t="s">
        <v>95</v>
      </c>
      <c r="N15" t="s">
        <v>98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Instructions 82-012</vt:lpstr>
      <vt:lpstr>Tax Over- Underpaid 82-012a</vt:lpstr>
      <vt:lpstr>Ethanol Blended Fuel 82-012b</vt:lpstr>
      <vt:lpstr>Biodiesel &lt;July 1, '24 82-012c</vt:lpstr>
      <vt:lpstr>Biodiesel =&gt;July 1, '24 82-012d</vt:lpstr>
      <vt:lpstr>Tax Rate Table</vt:lpstr>
      <vt:lpstr>'Biodiesel &lt;July 1, ''24 82-012c'!Date_of_Purchase</vt:lpstr>
      <vt:lpstr>'Biodiesel =&gt;July 1, ''24 82-012d'!Date_of_Purchase</vt:lpstr>
      <vt:lpstr>'Ethanol Blended Fuel 82-012b'!Date_of_Purchase</vt:lpstr>
      <vt:lpstr>'Biodiesel &lt;July 1, ''24 82-012c'!Print_Area</vt:lpstr>
      <vt:lpstr>'Biodiesel =&gt;July 1, ''24 82-012d'!Print_Area</vt:lpstr>
      <vt:lpstr>'Ethanol Blended Fuel 82-012b'!Print_Area</vt:lpstr>
      <vt:lpstr>'Tax Over- Underpaid 82-012a'!Print_Area</vt:lpstr>
      <vt:lpstr>'Biodiesel &lt;July 1, ''24 82-012c'!Print_Titles</vt:lpstr>
      <vt:lpstr>'Biodiesel =&gt;July 1, ''24 82-012d'!Print_Titles</vt:lpstr>
      <vt:lpstr>'Ethanol Blended Fuel 82-012b'!Print_Titles</vt:lpstr>
      <vt:lpstr>'Biodiesel &lt;July 1, ''24 82-012c'!Tax_Calculation</vt:lpstr>
      <vt:lpstr>'Biodiesel =&gt;July 1, ''24 82-012d'!Tax_Calculation</vt:lpstr>
      <vt:lpstr>'Ethanol Blended Fuel 82-012b'!Tax_Calculation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Iowa</dc:creator>
  <cp:lastModifiedBy>Payne, Karlee [IDR]</cp:lastModifiedBy>
  <cp:lastPrinted>2026-05-01T13:08:26Z</cp:lastPrinted>
  <dcterms:created xsi:type="dcterms:W3CDTF">2015-04-24T19:24:49Z</dcterms:created>
  <dcterms:modified xsi:type="dcterms:W3CDTF">2026-05-04T21:35:09Z</dcterms:modified>
</cp:coreProperties>
</file>