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ThisWorkbook" hidePivotFieldList="1" defaultThemeVersion="164011"/>
  <mc:AlternateContent xmlns:mc="http://schemas.openxmlformats.org/markup-compatibility/2006">
    <mc:Choice Requires="x15">
      <x15ac:absPath xmlns:x15ac="http://schemas.microsoft.com/office/spreadsheetml/2010/11/ac" url="N:\IDR Shared Perm\RAD_Shared\Tax Expenditure Studies\2020 Tax Expenditure Study\"/>
    </mc:Choice>
  </mc:AlternateContent>
  <bookViews>
    <workbookView xWindow="0" yWindow="0" windowWidth="15360" windowHeight="7032" tabRatio="888"/>
  </bookViews>
  <sheets>
    <sheet name="Table of contents" sheetId="6" r:id="rId1"/>
    <sheet name="Executive Summary Tables" sheetId="14" r:id="rId2"/>
    <sheet name="Tables Data Fields" sheetId="15" r:id="rId3"/>
    <sheet name="1. Tax Expenditure Categories" sheetId="2" r:id="rId4"/>
    <sheet name="2. Top 5 Expenditures" sheetId="1" r:id="rId5"/>
    <sheet name="3. Individual Income" sheetId="8" r:id="rId6"/>
    <sheet name="4. Corp Income" sheetId="9" r:id="rId7"/>
    <sheet name="5. Tax Credits" sheetId="7" r:id="rId8"/>
    <sheet name="6. Sales &amp; Use" sheetId="10" r:id="rId9"/>
    <sheet name="7. Property Tax Expenditures" sheetId="11" r:id="rId10"/>
    <sheet name="8. Not Estimated" sheetId="16" r:id="rId11"/>
  </sheets>
  <externalReferences>
    <externalReference r:id="rId12"/>
    <externalReference r:id="rId13"/>
  </externalReferences>
  <definedNames>
    <definedName name="_xlnm._FilterDatabase" localSheetId="5" hidden="1">'3. Individual Income'!$A$1:$H$65</definedName>
    <definedName name="_xlnm._FilterDatabase" localSheetId="6" hidden="1">'4. Corp Income'!$A$1:$H$9</definedName>
    <definedName name="_xlnm._FilterDatabase" localSheetId="9" hidden="1">'7. Property Tax Expenditures'!$A$1:$H$59</definedName>
    <definedName name="_xlnm._FilterDatabase" localSheetId="10" hidden="1">'8. Not Estimated'!$A$1:$I$120</definedName>
    <definedName name="_ftn1" localSheetId="2">'Tables Data Fields'!$B$23</definedName>
    <definedName name="_ftnref1" localSheetId="2">'Tables Data Fields'!$B$10</definedName>
    <definedName name="_Toc83369641" localSheetId="0">'Table of contents'!$B$1</definedName>
    <definedName name="_Toc83369642" localSheetId="0">'Table of contents'!$B$2</definedName>
    <definedName name="_Toc90882176" localSheetId="2">'Tables Data Fields'!$B$1</definedName>
    <definedName name="_xlnm.Print_Area" localSheetId="4">'2. Top 5 Expenditures'!$A$2:$C$44</definedName>
    <definedName name="_xlnm.Print_Area" localSheetId="6">'4. Corp Income'!$A$1:$H$14</definedName>
    <definedName name="_xlnm.Print_Area" localSheetId="9">'7. Property Tax Expenditures'!$A$1:$I$59</definedName>
    <definedName name="_xlnm.Print_Area" localSheetId="0">'Table of contents'!$B$1:$C$17</definedName>
    <definedName name="_xlnm.Print_Titles" localSheetId="5">'3. Individual Income'!$1:$1</definedName>
    <definedName name="_xlnm.Print_Titles" localSheetId="6">'4. Corp Income'!$1:$1</definedName>
    <definedName name="_xlnm.Print_Titles" localSheetId="7">'5. Tax Credits'!$1:$1</definedName>
    <definedName name="_xlnm.Print_Titles" localSheetId="8">'6. Sales &amp; Use'!$1:$1</definedName>
    <definedName name="_xlnm.Print_Titles" localSheetId="9">'7. Property Tax Expenditures'!$1:$1</definedName>
    <definedName name="Table_3">'3. Individual Income'!$A$1:$H$60</definedName>
    <definedName name="Table8">'8. Not Estimated'!$A$1:$I$119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8" i="2" l="1"/>
  <c r="F38" i="2"/>
  <c r="C31" i="2" l="1"/>
  <c r="F21" i="2"/>
  <c r="C33" i="14" l="1"/>
  <c r="H10" i="9" l="1"/>
  <c r="C21" i="2" l="1"/>
  <c r="H36" i="16"/>
  <c r="H51" i="16"/>
  <c r="H52" i="16"/>
  <c r="H53" i="16"/>
  <c r="H43" i="16"/>
  <c r="H44" i="16"/>
  <c r="H45" i="16"/>
  <c r="H37" i="16"/>
  <c r="C28" i="14" l="1"/>
  <c r="C29" i="14"/>
  <c r="C30" i="14"/>
  <c r="G33" i="14"/>
  <c r="G29" i="14"/>
  <c r="G30" i="14"/>
  <c r="G28" i="14"/>
  <c r="G27" i="14"/>
  <c r="H58" i="8"/>
  <c r="H9" i="8"/>
  <c r="H61" i="8" l="1"/>
  <c r="H32" i="14"/>
  <c r="I58" i="11" l="1"/>
  <c r="H58" i="11"/>
  <c r="C15" i="14" l="1"/>
  <c r="C14" i="14" l="1"/>
  <c r="E33" i="14"/>
  <c r="E29" i="14"/>
  <c r="H44" i="7"/>
  <c r="E27" i="14" l="1"/>
  <c r="C27" i="14"/>
  <c r="E28" i="14" l="1"/>
  <c r="C41" i="1"/>
  <c r="C33" i="1"/>
  <c r="C25" i="1"/>
  <c r="C17" i="1"/>
  <c r="C9" i="1"/>
  <c r="E30" i="14" l="1"/>
  <c r="E32" i="14" s="1"/>
  <c r="G32" i="14"/>
  <c r="H142" i="10"/>
  <c r="C32" i="14" l="1"/>
</calcChain>
</file>

<file path=xl/sharedStrings.xml><?xml version="1.0" encoding="utf-8"?>
<sst xmlns="http://schemas.openxmlformats.org/spreadsheetml/2006/main" count="3486" uniqueCount="1683">
  <si>
    <t>Foreign Dividends</t>
  </si>
  <si>
    <t>Tax Free Like-Kind of Exchanges</t>
  </si>
  <si>
    <t xml:space="preserve">Alternative Minimum Tax Exemption </t>
  </si>
  <si>
    <t>Corporate Charitable Contributions</t>
  </si>
  <si>
    <t>Federal Deductibility</t>
  </si>
  <si>
    <t>Pension Contributions and Earnings in 401 (k) Plans</t>
  </si>
  <si>
    <t>Indexation of the Tax Brackets</t>
  </si>
  <si>
    <t>Pension Contributions and Earnings in Employer Plans</t>
  </si>
  <si>
    <t>Itemized Deduction for Interest Paid</t>
  </si>
  <si>
    <t>Resale of Tangible Personal Property</t>
  </si>
  <si>
    <t>Gambling Boat Games and Admissions</t>
  </si>
  <si>
    <t>Food Sales for Human Consumption</t>
  </si>
  <si>
    <t>Interstate Sales</t>
  </si>
  <si>
    <t>Vehicles Subject to One-Time Registration Fee</t>
  </si>
  <si>
    <t>Agricultural Classification Valuation</t>
  </si>
  <si>
    <t>Residential Classification Valuation Rollback</t>
  </si>
  <si>
    <t>Agricultural Classification Valuation Rollback</t>
  </si>
  <si>
    <t>Agricultural Produce</t>
  </si>
  <si>
    <t>Commercial and Industrial Property Tax Rollback</t>
  </si>
  <si>
    <t>Homestead Property Tax Credit</t>
  </si>
  <si>
    <t>Business Property Tax Credit</t>
  </si>
  <si>
    <t>Agricultural Land Tax Credit</t>
  </si>
  <si>
    <t>Disabled Veteran Homestead Tax Credit</t>
  </si>
  <si>
    <t>Family Farm Tax Credit</t>
  </si>
  <si>
    <t>Municipal and Military Property</t>
  </si>
  <si>
    <t>Federal and State Property</t>
  </si>
  <si>
    <t>Nursing Facilities</t>
  </si>
  <si>
    <t>Fairground Property Tax Exemption</t>
  </si>
  <si>
    <t>Fire Company Property</t>
  </si>
  <si>
    <t>Commercial and Industrial Property Tax Replacement</t>
  </si>
  <si>
    <t>Elderly and Persons with Disabilities Rent Reimbursement</t>
  </si>
  <si>
    <t>Annexation of Property by a City</t>
  </si>
  <si>
    <t>Elderly and Persons with Disabilities Credit</t>
  </si>
  <si>
    <t>Military Service Exemption and Credit</t>
  </si>
  <si>
    <t>Government Properties</t>
  </si>
  <si>
    <t>Public Grounds and Cemeteries</t>
  </si>
  <si>
    <t>Armory or Military Property</t>
  </si>
  <si>
    <t>Car Wash Equipment</t>
  </si>
  <si>
    <t>Computers and Industrial Machinery and Equipment Special Valuation</t>
  </si>
  <si>
    <t>Concrete Batch Plants and Hot Mix Asphalt Facilities</t>
  </si>
  <si>
    <t>Port Authority</t>
  </si>
  <si>
    <t>Public Airport Property</t>
  </si>
  <si>
    <t>Rural Water Distribution</t>
  </si>
  <si>
    <t>Underground Storage Tanks</t>
  </si>
  <si>
    <t>Tax Expenditures Category</t>
  </si>
  <si>
    <t xml:space="preserve">Administrative </t>
  </si>
  <si>
    <t>Agricultural Input</t>
  </si>
  <si>
    <t xml:space="preserve">Agriculture Support </t>
  </si>
  <si>
    <t xml:space="preserve">Business Incentive </t>
  </si>
  <si>
    <t xml:space="preserve">Charitable Organization Support </t>
  </si>
  <si>
    <t xml:space="preserve">Consumer Benefit </t>
  </si>
  <si>
    <t xml:space="preserve">Education Support </t>
  </si>
  <si>
    <t xml:space="preserve">Family Support </t>
  </si>
  <si>
    <t xml:space="preserve">Government </t>
  </si>
  <si>
    <t xml:space="preserve">Individual Benefit </t>
  </si>
  <si>
    <t xml:space="preserve">Inputs for Transportation </t>
  </si>
  <si>
    <t xml:space="preserve">Military/Veterans' Support </t>
  </si>
  <si>
    <t xml:space="preserve">Natural Resources Support </t>
  </si>
  <si>
    <t xml:space="preserve">Retirement Support </t>
  </si>
  <si>
    <t xml:space="preserve">Business - Inputs for Manufacturing </t>
  </si>
  <si>
    <t>Table no.</t>
  </si>
  <si>
    <t>Expenditure Category</t>
  </si>
  <si>
    <t>Expenditure Type</t>
  </si>
  <si>
    <t>Description</t>
  </si>
  <si>
    <t>Data Source</t>
  </si>
  <si>
    <t>Tax Expenditure Value</t>
  </si>
  <si>
    <t>Credit</t>
  </si>
  <si>
    <t xml:space="preserve">A nonrefundable Charitable Conservation Contribution Tax Credit is available to taxpayers who make an unconditional charitable donation of a qualified real property interest located in Iowa to a qualified organization exclusively for conservation purposes. The tax credit is equal to fifty percent of the fair market value of the donated property.  The maximum amount of the tax credit is $100,000 per taxpayer and the amount of the contribution for which the tax credit is claimed shall not be claimed as an itemized deduction for charitable contributions for Iowa income tax purposes.  The credits may not be sold or traded. </t>
  </si>
  <si>
    <t>IAC 701-42.15</t>
  </si>
  <si>
    <t>The Child and Dependent Care Tax Credit is a tax credit computed as a percentage of the federal child and dependent care tax credit allowed in Section 21 of the Internal Revenue Code.  The credit is refundable, meaning a claim may exceed computed tax. Qualifying expenses include amounts paid for household services if the services were partly for the care of the qualifying person (e.g. services of a cook, maid, housekeeper, etc.) and care for the qualifying person’s well-being and protection (e.g. care provided by a person in the home, a qualifying dependent care center, etc.) while the taxpayer worked or looked for work. The credit is only available to taxpayers whose net income is less than $45,000. If the taxpayer claims the Child and Dependent Care Tax Credit, the taxpayer cannot claim the Early Childhood Development Tax Credit.</t>
  </si>
  <si>
    <t xml:space="preserve">A refundable Claim of Right Tax Credit may be claimed when taxpayers had to repay income in the current tax year that was reported and taxed on a prior Iowa tax return.  The credit equals the tax paid on that income in the prior year.  </t>
  </si>
  <si>
    <t>Credit equals  3 cents per gallon of E15-E69 sold for the period beginning January 1 and ending May 31st; 10 cents per gallon sold during the period beginning June 1 and ending September 15th; and 3 cents per gallon sold of rate period beginning September 16 and ending December 31st. The credit is refundable.</t>
  </si>
  <si>
    <t>IAC 701-42.31</t>
  </si>
  <si>
    <t>The Early Childhood Development Tax Credit is equal to 25 percent of the first $1,000 of expenses paid for early childhood development for each dependent from the ages of three to five.  The credit is refundable, meaning a claim may exceed computed tax. The credit is only available to taxpayers whose net income is less than $45,000. If the taxpayer claims the Early Childhood Development Tax Credit, the taxpayer cannot claim the Child and Dependent Care Tax Credit.</t>
  </si>
  <si>
    <t>IAC 701-42.2 (13)</t>
  </si>
  <si>
    <t xml:space="preserve">A nonrefundable Franchise Tax Credit can be claimed by shareholders in a financial institution that elects to file as an S corporation for federal income tax purposes and have its income taxed directly to the shareholders.  Those shareholders qualify for a credit equal to the shareholder’s pro-rata share of the Iowa franchise tax paid by the financial institution.  The credits may not be sold or traded. </t>
  </si>
  <si>
    <t xml:space="preserve">A taxpayer may be eligible for the nonrefundable Minimum Tax Credit if they paid Iowa minimum tax in previous years based on tax preferences and adjustments.  The amount of available credit that can be claimed in a tax year is limited to the extent the regular tax less all other nonrefundable tax credits exceeds the minimum tax owed in that tax year. The credits may not be sold or traded. </t>
  </si>
  <si>
    <t>The nonrefundable Renewable Energy Tax Credit is available for a producer or purchaser of energy from an eligible renewable energy facility. The amount of the credit depends on the amount of energy generated. The facilities must be approved by the Iowa Utilities Board.  The credits can be transferred.</t>
  </si>
  <si>
    <t xml:space="preserve">A refundable Research Activities Tax Credit is available for increased research activities by companies in Iowa.  The credit is based on the federal research tax credit, with the Iowa credit based on the ratio of Iowa research expenditures over total research expenditures.  The credit can be calculated using the regular or simplified methods. </t>
  </si>
  <si>
    <t>A Targeted Jobs Withholding Tax Credit is awarded to employers who enter into an agreement with pilot project cities approved by the Economic Development Authority. There are four pilot project cities, one city is in a county bordering South Dakota, one city is in a county bordering Nebraska, and two cities are in counties bordering a state other than South Dakota or Nebraska.  The credits may not be sold or traded.</t>
  </si>
  <si>
    <t>model</t>
  </si>
  <si>
    <t>A nonrefundable Wind Energy Production Tax Credit is issued to electrical production facilities that produce electricity from wind. The credit is equal to $0.01 per kilowatt-hour of electricity sold or generated for on-site consumption. The facilities are approved through the Iowa Utilities Board. Capacity eligible for the credit is limited to 150 megawatts in aggregate. The credits are transferable.</t>
  </si>
  <si>
    <t>Credit equals 10% of the new investment directly related to the building or rehabilitating of single-family homes or multiple dwelling units. Unused credits may be carried forward for five years or until depletion. The tax credit is transferable.</t>
  </si>
  <si>
    <t xml:space="preserve">
IAC 701-42.4</t>
  </si>
  <si>
    <t>Alternative Minimum Tax Exemption</t>
  </si>
  <si>
    <t>Exemption</t>
  </si>
  <si>
    <t>Exclusion</t>
  </si>
  <si>
    <t>Black Lung Trust Fund Payments to Coal Miners</t>
  </si>
  <si>
    <t>Blind Personal Credit</t>
  </si>
  <si>
    <t>Capital Gain- Small Business Stock</t>
  </si>
  <si>
    <t>Capital Gain-Carryover Basis of Gifts</t>
  </si>
  <si>
    <t>Capital Gain-Eminent Domain</t>
  </si>
  <si>
    <t>Deduction</t>
  </si>
  <si>
    <t>Capital Gain-Home Sales Exclusion</t>
  </si>
  <si>
    <t>Capital Gains Income from Distressed Sales</t>
  </si>
  <si>
    <t>Capital Gain-Stepped-Up Basis at Death</t>
  </si>
  <si>
    <t>Clean Fuel Vehicles and Refueling Property</t>
  </si>
  <si>
    <t>Coverdell Education Savings Account</t>
  </si>
  <si>
    <t>Deductible Portion of Self-Employment Tax</t>
  </si>
  <si>
    <t>Dependent Exemption Credit</t>
  </si>
  <si>
    <t>Disability Income Exclusion</t>
  </si>
  <si>
    <t>Early Retirement Withdrawal by Guard or Reserve Members</t>
  </si>
  <si>
    <t>Educator Expense</t>
  </si>
  <si>
    <t>Elderly Personal Credit</t>
  </si>
  <si>
    <t>Employee Achievement Awards</t>
  </si>
  <si>
    <t>Employee Fringe Benefit-Cafeteria Plans</t>
  </si>
  <si>
    <t>Employee Fringe Benefit-Child Care</t>
  </si>
  <si>
    <t>Employee Fringe Benefit-Disability Insurance</t>
  </si>
  <si>
    <t>Employee Fringe Benefit-Education Assistance</t>
  </si>
  <si>
    <t>Employee Fringe Benefit-Life Insurance</t>
  </si>
  <si>
    <t>Employee Fringe Benefit-Medical Insurance</t>
  </si>
  <si>
    <t>Employee Fringe Benefit-Miscellaneous Non-Cash</t>
  </si>
  <si>
    <t>Employee Fringe Benefit-Parking Expense Paid</t>
  </si>
  <si>
    <t>Employee Fringe Benefit-Transit Pass Expenses</t>
  </si>
  <si>
    <t>Employee Meals and Lodging</t>
  </si>
  <si>
    <t>Exemption for Military Pensions</t>
  </si>
  <si>
    <t>Federal Employees Abroad Allowances</t>
  </si>
  <si>
    <t>Foreign Income Exclusion</t>
  </si>
  <si>
    <t>Foster Care Payments</t>
  </si>
  <si>
    <t>Health Insurance</t>
  </si>
  <si>
    <t>Health Insurance Non-Qualified Dependents</t>
  </si>
  <si>
    <t>Health Savings Account Contributions</t>
  </si>
  <si>
    <t>Holocaust Victims Income</t>
  </si>
  <si>
    <t>Income Tax Reciprocity and Withholding Exemption for Utility Workers</t>
  </si>
  <si>
    <t>Indexation</t>
  </si>
  <si>
    <t>Individual Retirement Account Contributions</t>
  </si>
  <si>
    <t>Injured Veterans Grant Program Contributions and Grants</t>
  </si>
  <si>
    <t>Insurance Reimbursed Living Expenses</t>
  </si>
  <si>
    <t>Iowa Able Savings Plan Trust</t>
  </si>
  <si>
    <t>Iowa Capital Gains Deduction for Agricultural Assets</t>
  </si>
  <si>
    <t>Iowa Capital Gains Deduction for Business Assets</t>
  </si>
  <si>
    <t>Iowa Educational Savings Plan Trust (College Savings Iowa 529 Plan and Iowa Advisor 529 Plan) Contributions</t>
  </si>
  <si>
    <t>Iowa Educational Savings Plan Trust (College Savings Iowa 529 Plan and Iowa Advisor 529 Plan) Earnings</t>
  </si>
  <si>
    <t>Itemized Deduction for Casualty and Theft Losses</t>
  </si>
  <si>
    <t>Itemized Deduction for Gifts to Charity</t>
  </si>
  <si>
    <t>Itemized Deduction for Medical and Dental Expenses</t>
  </si>
  <si>
    <t>Itemized Deduction for Other Iowa Only Miscellaneous Deductions</t>
  </si>
  <si>
    <t>Itemized Deduction for Personal Property and Other Taxes</t>
  </si>
  <si>
    <t>Itemized Deduction for School District and EMS Surtaxes</t>
  </si>
  <si>
    <t>Itemized Deduction for State Sales Tax in Lieu of Income Tax</t>
  </si>
  <si>
    <t>Itemized Deduction for Tax Paid to Other States</t>
  </si>
  <si>
    <t>Itemized Deduction for Taxes on Owner-Occupied Property</t>
  </si>
  <si>
    <t>Jury Pay Remitted to Employers</t>
  </si>
  <si>
    <t>Low Income Alternative Tax</t>
  </si>
  <si>
    <t>Medical Savings Accounts (Archer MSA) Contributions</t>
  </si>
  <si>
    <t>Military Active Duty Pay Exemption</t>
  </si>
  <si>
    <t>Military Benefits</t>
  </si>
  <si>
    <t>Military Disability Pensions</t>
  </si>
  <si>
    <t>Military Duty in Bosnia-Herzegovina</t>
  </si>
  <si>
    <t>Military Duty in Operation Iraqi Freedom and Operation Enduring Freedom</t>
  </si>
  <si>
    <t>Military Related Death Tax Forgiveness</t>
  </si>
  <si>
    <t>Military Student Loan Repayment</t>
  </si>
  <si>
    <t>Minimum Income Filing Requirements</t>
  </si>
  <si>
    <t>Minimum Income Filing Requirements- Age 65 and Older</t>
  </si>
  <si>
    <t>Minimum Income Rule for Single Filers</t>
  </si>
  <si>
    <t>Non-Farm Cancellation of Debt</t>
  </si>
  <si>
    <t>Nonresident/Part-Year Resident Tax Credit</t>
  </si>
  <si>
    <t>Non-Taxable Transfer of Property to a Spouse</t>
  </si>
  <si>
    <t>Oil and Gas Passive Loss Exception</t>
  </si>
  <si>
    <t>Operation New Dawn Pay Exemption</t>
  </si>
  <si>
    <t>Out-Of-State Tax Credit</t>
  </si>
  <si>
    <t>Out-Of-State Tax Credit for Minimum Taxes Paid</t>
  </si>
  <si>
    <t>Parsonage Allowance</t>
  </si>
  <si>
    <t>Passive Loss Real Estate</t>
  </si>
  <si>
    <t>Penalty on Early Withdrawal of Savings</t>
  </si>
  <si>
    <t>Pension Contributions in Individual Retirement Accounts</t>
  </si>
  <si>
    <t>Pension Contributions to Self Employed Retirement Plans</t>
  </si>
  <si>
    <t>Pension Earnings in Individual Retirement Accounts</t>
  </si>
  <si>
    <t>Pension Earnings in Self Employed Retirement Plans</t>
  </si>
  <si>
    <t>Pension/Retirement Income Exclusion</t>
  </si>
  <si>
    <t>Personal Exemption Credit</t>
  </si>
  <si>
    <t>Personal Injury Damages</t>
  </si>
  <si>
    <t>Public Assistance Benefits</t>
  </si>
  <si>
    <t>Reciprocal Agreement with Illinois</t>
  </si>
  <si>
    <t>Residence as a Limited Rental</t>
  </si>
  <si>
    <t>Scholarships and Fellowships</t>
  </si>
  <si>
    <t>Segal AmeriCorps Education Award Payments</t>
  </si>
  <si>
    <t>Social Security Benefits Difference between Federal Law and Iowa Law</t>
  </si>
  <si>
    <t>Social Security Benefits Federal Exemption</t>
  </si>
  <si>
    <t>Solvent Farmer Discharge of Debt</t>
  </si>
  <si>
    <t>Standard Deduction</t>
  </si>
  <si>
    <t>Standard Deduction-Indexation</t>
  </si>
  <si>
    <t>Student Loan Interest</t>
  </si>
  <si>
    <t>Tax Limited to Net Worth Before a Distressed Sale</t>
  </si>
  <si>
    <t>Unreimbursed Human Organ Transplant Expenses</t>
  </si>
  <si>
    <t>Unskilled In-Home Health Care Service</t>
  </si>
  <si>
    <t>Utility Customer Conservation Subsidies</t>
  </si>
  <si>
    <t>Value of Health Insurance for Non-qualified Dependents</t>
  </si>
  <si>
    <t>Veterans Education Benefits</t>
  </si>
  <si>
    <t>Veterans Trust Fund</t>
  </si>
  <si>
    <t>Victim Compensation Awards</t>
  </si>
  <si>
    <t>Workers' Compensation Benefits</t>
  </si>
  <si>
    <t>Workers' Compensation Premiums</t>
  </si>
  <si>
    <t>Not Estimated</t>
  </si>
  <si>
    <t>IAC 701-41.2</t>
  </si>
  <si>
    <t>IAC 701-40.27</t>
  </si>
  <si>
    <t>IAC 701-40.67</t>
  </si>
  <si>
    <t>IAC 701-40.1</t>
  </si>
  <si>
    <t>IAC 701-40.22</t>
  </si>
  <si>
    <t>IAC 701-40.58</t>
  </si>
  <si>
    <t>IAC 701-41.3</t>
  </si>
  <si>
    <t>IAC 701-40.48</t>
  </si>
  <si>
    <t>IAC 701-40.73</t>
  </si>
  <si>
    <t>IAC 701-40.55</t>
  </si>
  <si>
    <t>IAC not found</t>
  </si>
  <si>
    <t>IAC 701-38.10</t>
  </si>
  <si>
    <t>IAC 801-11(1-5)</t>
  </si>
  <si>
    <t>IAC 701-40.23</t>
  </si>
  <si>
    <t>IAC 701-40.38</t>
  </si>
  <si>
    <t>IAC 701-40.53(1)</t>
  </si>
  <si>
    <t xml:space="preserve">IAC 701-40.53(2) </t>
  </si>
  <si>
    <t xml:space="preserve"> IAC 701-41.5</t>
  </si>
  <si>
    <t>IAC 701-41.5</t>
  </si>
  <si>
    <t xml:space="preserve">IAC 701-41.5 </t>
  </si>
  <si>
    <t>701-40.40</t>
  </si>
  <si>
    <t>IAC 701-40.51</t>
  </si>
  <si>
    <t>IAC 701-40.61</t>
  </si>
  <si>
    <t>IAC 701-39.11</t>
  </si>
  <si>
    <t>IAC 701-40.63</t>
  </si>
  <si>
    <t>IAC 701-42.5</t>
  </si>
  <si>
    <t xml:space="preserve">IAC 701-41.2 </t>
  </si>
  <si>
    <t xml:space="preserve">IAC 701-42.2 </t>
  </si>
  <si>
    <t>IAC 701-42.6</t>
  </si>
  <si>
    <t>IAC 701-42.7</t>
  </si>
  <si>
    <t>IAC 701-40.47</t>
  </si>
  <si>
    <t>IAC 701-42.3</t>
  </si>
  <si>
    <t>IAC 701-38.13</t>
  </si>
  <si>
    <t>IAC 701-42.2</t>
  </si>
  <si>
    <t>IAC 701-41.4</t>
  </si>
  <si>
    <t>IAC 701-38.12</t>
  </si>
  <si>
    <t>IAC 701-39.8</t>
  </si>
  <si>
    <t>IAC 701-40.66</t>
  </si>
  <si>
    <t>IAC 701-40.43</t>
  </si>
  <si>
    <t>701-40.73</t>
  </si>
  <si>
    <t>IAC 801-14(1-7)</t>
  </si>
  <si>
    <t>IAC 701-40.7</t>
  </si>
  <si>
    <t xml:space="preserve">Iowa Code 422.7(16) </t>
  </si>
  <si>
    <t xml:space="preserve">Iowa Code 422.7(38) </t>
  </si>
  <si>
    <t xml:space="preserve">Iowa Code 422.9(2)(b) </t>
  </si>
  <si>
    <t xml:space="preserve">Iowa Code 422.7(29) </t>
  </si>
  <si>
    <t>Iowa Code 35A.14</t>
  </si>
  <si>
    <t xml:space="preserve">Iowa Code 422.7(21) </t>
  </si>
  <si>
    <t>Iowa Code 422.7(32)</t>
  </si>
  <si>
    <t xml:space="preserve">Iowa Code 422.9(2) </t>
  </si>
  <si>
    <t xml:space="preserve">Iowa Code 422.7(25) </t>
  </si>
  <si>
    <t xml:space="preserve">Iowa Code 422.7(40) </t>
  </si>
  <si>
    <t>Iowa Code 422.7(42)</t>
  </si>
  <si>
    <t xml:space="preserve">Iowa Code 422.5(3B)(a) </t>
  </si>
  <si>
    <t>Iowa Code 422.8(2)(a)</t>
  </si>
  <si>
    <t>Iowa Code 422.8(1)</t>
  </si>
  <si>
    <t>Iowa Code 422.8(4)</t>
  </si>
  <si>
    <t xml:space="preserve">Iowa Code 422.7(31) </t>
  </si>
  <si>
    <t>Iowa Code 422.8(5)</t>
  </si>
  <si>
    <t xml:space="preserve">Iowa Code 422.7(23) </t>
  </si>
  <si>
    <t>Iowa Code 422.9(1)</t>
  </si>
  <si>
    <t xml:space="preserve">Iowa Code 422.5(7) </t>
  </si>
  <si>
    <t>Iowa Code 422.7(44)</t>
  </si>
  <si>
    <t xml:space="preserve">Iowa Code 422.7(27) </t>
  </si>
  <si>
    <t>Iowa Code 35A.13</t>
  </si>
  <si>
    <t>Iowa Code 422.7(50)</t>
  </si>
  <si>
    <t>IAC 701-39.6(3)(a)(3)</t>
  </si>
  <si>
    <t>Iowa Code 422.12(2)(a)(5)</t>
  </si>
  <si>
    <t>IAC 701-42.3(6)</t>
  </si>
  <si>
    <t xml:space="preserve">Iowa Code 422.12(2)(a)(3) </t>
  </si>
  <si>
    <t>IAC 701-42.3(3)</t>
  </si>
  <si>
    <t>Iowa Code 422.12(a)(4)</t>
  </si>
  <si>
    <t>IAC 701-42.3(5)</t>
  </si>
  <si>
    <t>IAC 701-39.1(1)(b)</t>
  </si>
  <si>
    <t>IAC 701-39.5(12)(a)(3)</t>
  </si>
  <si>
    <t>Iowa Code 422.12(2)(a)</t>
  </si>
  <si>
    <t>IAC 701-40(74)</t>
  </si>
  <si>
    <t>Iowa Code 422.7(33)  
IRC 529</t>
  </si>
  <si>
    <t>Iowa Code 422.9(2)(i) 
IRC 164(b)(5)</t>
  </si>
  <si>
    <t>Iowa Code 422.5(10)  
IRC 692</t>
  </si>
  <si>
    <t>IAC 701-53.12</t>
  </si>
  <si>
    <t xml:space="preserve">Corporations may deduct from net income fifty percent of federal income taxes paid or accrued during the tax year, adjusted for any federal income tax refunds received during the tax year. </t>
  </si>
  <si>
    <t>IAC 701-52.5(2)</t>
  </si>
  <si>
    <t xml:space="preserve">When computing the corporate alternative minimum tax, minimum taxable income is reduced by an exemption before application of the tax. The exemption is equal to $40,000, but is reduced by 25 percent of the amount that the alternative minimum taxable income, computed without regard to the $40,000 exemption, exceeds $150,000.  The exemption falls to zero at $310,000 of taxable income. </t>
  </si>
  <si>
    <t>IAC 701-53.19</t>
  </si>
  <si>
    <t>Corporations may claim a deduction based on percentage of ownership as set forth in Section 243 of the Internal Revenue Code for foreign dividends including Subpart F income, income earned by a foreign subsidiary of a domestic corporation strictly from foreign sources, as defined in Section 952 of the Internal Revenue Code.</t>
  </si>
  <si>
    <t xml:space="preserve">A business is allowed an additional deduction from income equal to sixty-five percent of the wages, up to $20,000 per individual, paid to qualified individuals who are hired for the first time by the taxpayer during the tax year paid for work done in Iowa during the first twelve months of employment.  Qualified individuals are:  (a) an individual who at the time of hiring is domiciled in Iowa and (1) has been convicted of a felony in any state or the District of Columbia, (2) is on parole from the Iowa department of corrections facilities (3) is on probation designated by an Iowa court or (4) is in a work release program or (b ) an individual, whether or not domiciled in Iowa at the time of the hiring, who is on parole or probation and to whom the interstate probation and parole compact applies. </t>
  </si>
  <si>
    <t>If a business is a small business, an additional deduction from income is allowed equal to sixty-five percent of the wages, up to $20,000 per individual, paid to qualified individuals who are hired for the first time by the taxpayer during the tax year paid for work done in Iowa during the first twelve months of employment.  Qualified individuals are: (a) qualifying individuals with disabilities domiciled in Iowa at the time of the hiring, (b) an individual who at the time of hiring is domiciled in Iowa and (1) has been convicted of a felony in any state or the District of Columbia, (2) is on parole from the Iowa department of corrections facilities (3) is on probation designated by an Iowa court or (4) is in a work release program or (c ) an individual, whether or not domiciled in Iowa at the time of the hiring, who is on parole or probation and to whom the interstate probation and parole compact applies.Small business is defined by Section 16.1(36) Code of Iowa.  A small business is a) not a subsidiary of a larger business; b) has less than 21 employees or less than $3 million in gross revenues; c) is not a farm; and d) is not a profession.Credits for qualified individuals in category (b) or (c), above – felons, parolees, or probationaries – are estimated as part of Added Wage Deduction – All Businesses.</t>
  </si>
  <si>
    <t>The incomes of mutual and cooperative telephone and electric companies are exempt from income subject to tax if at least 85 percent of their revenues are derived from patron service charges.</t>
  </si>
  <si>
    <t>A taxpayer that sells stock in a domestic corporation that is engaged substantially in refining or processing agricultural or horticultural products and reinvests the proceeds in qualified replacement property may exclude from income subject to tax the gain on the original sale.</t>
  </si>
  <si>
    <t>IAC 701-53.1</t>
  </si>
  <si>
    <t>Corporations may deduct from income subject to tax contributions to nonprofit, charitable organizations.  However, corporate charitable contributions are limited to 10 percent of taxable income for the year in which the deduction is made computed without regard to (1) the deduction for charitable contributions, (2) the deductions for dividends received and for dividends paid on certain preferred stock of public utilities, (3) any net operating loss carryback to the tax year, and (4) any capital loss carryback to the tax year.  Contributions in excess of the 10 percent limit may be carried over for five succeeding tax years.  With some exceptions, the value of donated property is its fair market value.</t>
  </si>
  <si>
    <t>JCT Tax Expenditure</t>
  </si>
  <si>
    <t>Fifty Percent Federal Deductibility</t>
  </si>
  <si>
    <t>Added Wage Deduction-All Businesses</t>
  </si>
  <si>
    <t>Added Wage Deduction-Small Businesses</t>
  </si>
  <si>
    <t>Electric and Telephone Coops and Mutuals</t>
  </si>
  <si>
    <t>Sale of Farm Refiners Deferral of Gain</t>
  </si>
  <si>
    <t>Agricultural Cost-Sharings Payments</t>
  </si>
  <si>
    <t>Agricultural cost-sharing payments may be excluded in whole or in part from income subject to tax if three conditions are met:  The United States Secretary of Agriculture certifies that the payment services to conserve soil and water resources, improve forests, or provide a habitat for wildlife; the Internal Revenue Service determines that the improvement does not substantially increase the annual income from the property; and the payment is for a capital expense.  No deductions, depreciation, amortization, or depletion may be claimed with respect to any such amount excluded from income.  If the property (or improvement) purchased with the payments is disposed of within 20 years, the payment amounts are recaptured as ordinary income.  A 100% recapture rate applies if disposition occurs within the first 10 years, with an annual decrease of 10% thereafter.</t>
  </si>
  <si>
    <t>Alcohol Fuel Credit Deduction</t>
  </si>
  <si>
    <t>The federal alcohol fuels credit, as provided in Section 40 of the Internal Revenue Code, is a deduction from Iowa income subject to tax to the extent that use of the federal credit increased Iowa income subject to tax.</t>
  </si>
  <si>
    <t>Employment Stock Ownership (ESOP)</t>
  </si>
  <si>
    <t>Employee Stock Ownership Plans (ESOPs) are a special type of tax exempt employee benefit plan intended to encourage employee ownership.  Employer paid contributions (the value of the stock issued to the ESOP) are deductible by the employer as part of employee compensation costs and the contributions are excluded from the employees' income subject to tax until they are paid out as benefits.  Among the special provisions are: (1) ESOPs may borrow to buy employer stock to be guaranteed by payment of a portion of wages deductible by the employer and excluded from employee taxes, (2) employees who sell appreciated company stock to the ESOP may defer any taxes due until withdrawal of benefits, and (3) dividends paid to ESOP held stock are deductible by the employer.</t>
  </si>
  <si>
    <t>Gains from Sales on Municipal Bonds</t>
  </si>
  <si>
    <t>Income from the sale of obligations of the State of Iowa and its political subdivisions shall be added to Iowa net income to the extent not already included.  Gains or losses from the sale or other disposition of bonds issued by the state of Iowa or its political subdivisions shall be included in Iowa net income unless the law authorizing these obligations specifically exempts the income from the sale or other disposition of the bonds from the Iowa individual income tax.</t>
  </si>
  <si>
    <t>Interest-Beginning Farmer Bonds</t>
  </si>
  <si>
    <t>Interest from bonds or notes issued by the Agricultural Development Authority, (now the Iowa Finance Authority) to finance the beginning farmer loan program is exempt from the State individual and corporate income subject to tax.  Also, the bond interest cannot be taxed for inheritance tax purposes.</t>
  </si>
  <si>
    <t>Interest-State Exempt</t>
  </si>
  <si>
    <t>Interest on a selected list of bonds and notes issued by various state and local government entities are specifically exempt from the state individual and corporate income subject to tax.  These bonds include, Vision Iowa Program Bonds; School Infrastructure Program Bonds; Iowa Jobs Program Bonds; Iowa Utility Board and Iowa Consumer Advocated Building Project Bonds; Iowa Water Pollution Control Works and Drinking Facilities Financing Program Bonds; Iowa Prison Infrastructure Revenue Bonds; Quad Cities Interstate Metropolitan Authority Bonds; Iowa Finance Authority E911 Program Bonds; Community College Residence Hall and Dormitory Bonds; Community College Bond Program Bonds; Higher Education Loan Authority Bonds; State Board of Regents Bonds; Interstate Bridges Bonds; Aviation Authority Bonds; County Health Center Bonds; Rural Water District Bonds; Urban Renewal Bonds; Municipal Housing Project Bonds; Comprehensive Petroleum Underground Storage Tanks Funds Bonds; Honey Creek Premier Destination Park Bonds.</t>
  </si>
  <si>
    <t>Life Insurance Accelerated Death Benefit</t>
  </si>
  <si>
    <t xml:space="preserve">Payments resulting from a life insurance contract on the life of an insured, terminally or chronically ill individual are excluded from income subject to tax.  Similarly, if a portion of a life insurance contract is assigned or sold to a viatical settlement provider, amounts received are excluded from income subject to tax.  </t>
  </si>
  <si>
    <t>Life Insurance and Annuity Interest</t>
  </si>
  <si>
    <t xml:space="preserve">Investment income earned on a qualified life insurance contract held until death is permanently exempt from income subject to tax.  Investment income distributed prior to the death of the insured is tax deferred, if not tax exempt.  Investment income earned on annuities is tax deferred without annual contribution or income limits applicable to other tax-favored retirement income plans.  </t>
  </si>
  <si>
    <t>Life Insurance Death Benefits</t>
  </si>
  <si>
    <t>Amounts received under a life insurance contract paid by reason of the death of the insured are generally excluded from income subject to tax.  These amounts may be excluded whether they are return of premiums paid, increased value of the policy due to investment or a death benefit feature. It is immaterial whether the proceeds are received in a single sum or otherwise.  However, if the proceeds are left with the insurer, any interest earned and paid is income subject to tax for the recipient.</t>
  </si>
  <si>
    <t>Livestock Involuntary Conversion</t>
  </si>
  <si>
    <t>Any gains due to the involuntary conversion of livestock are excluded from income subject to tax if the proceeds from the sale are reinvested in similar property. The destruction of livestock by disease or the sale or exchange of livestock because of disease is treated as an involuntary conversion.  Sales or exchanges of livestock (except poultry) solely on account of drought, flood, or other weather-related conditions that exceed the number normally sold may also be entitled to involuntary conversion treatment.</t>
  </si>
  <si>
    <t>Percentage Depletion -Fuel Producers</t>
  </si>
  <si>
    <t>Fuel producers are able to recognize the expense of the consumption of depletable assets as a percentage of sales of those assets, in place of cost depletion. Cost depletion is recognizing, as an expense, the amount of asset consumed.  A deduction for depletion expense is allowed in determining the taxable income from natural resources. The deduction allows recovery of the cost of an asset over its productive life. A depletable asset is of finite, but not necessarily known, size and whose processing results in revenues. Depletion is similar to depreciation in that it recognizes consumption of the asset during the specified period. Depreciation is recognition that the asset value is declining, such as wear on a machine. Depletion is the specific recognition that the asset itself is being physically consumed. Under percentage depletion, the deduction allowed is a percentage of the income, not the amount of asset consumed. Percentage depletion is subject to recapture. Iowa tax statutes generally conform to the federal tax code. With regard to large oil, gas, or geothermal producers, Iowa requires that the excess of percentage depletion over cost depletion calculated under federal rules be added back in the calculation of Iowa net income.  That is, Iowa conforms to IRC 613A for corporate income tax and IRC 613A(c) for individuals, but not IRC 611 or 613.  IRC 613A, generally, allows percentage depletion for small oil, gas, or geothermal properties.  IRC 263(c) allows large producers to expense development costs so that the asset developed is not subject to depletion (it has already been expensed) and large producers minimally utilize percentage depletion. The tax expenditure is the excess of percentage depletion over cost depletion.</t>
  </si>
  <si>
    <t>Percentage Depletion -Non-Fuel Minerals</t>
  </si>
  <si>
    <t xml:space="preserve">Producers of non-fuel minerals are eligible to recognize the expense of the consumption of depletable assets as a percentage of sales of those assets in place of cost depletion. Cost depletion is recognizing, as an expense, the amount of asset consumed.  A deduction for depletion expense is allowed in determining the taxable income from natural resources. The deduction allows recovery of the cost of an asset over its productive life. A depletable asset is of finite, but not necessarily known, size and whose processing results in revenues. Depletable assets are usually naturally occurring deposits such as gypsum or calcium carbonate. Depletion is similar to depreciation in that it recognizes consumption of the asset during the specified period. Depreciation is recognition that the asset value is declining, such as wear on a machine.  Depletion is the specific recognition that the asset itself is being physically consumed.  A machine that is totally depreciated is a machine, albeit worn-out and worthless.  A gravel pit that is totally depleted is a hole in the earth. Under percentage depletion, the deduction allowed is a percentage of the income, not the amount of asset consumed.  Such allowance shall not exceed 50 percent of the taxpayer’s taxable income from the property (computed without allowances for depletion). The percentage depends on the type of business: from 22 percent for mining including sulfur and graphite, to 14 percent for metal mines, to five percent for such as sand, gravel, and clay used for drainage tile. Percentage depletion is subject to recapture. Percentage depletion is required to equal or exceed cost depletion.  The tax expenditure is the excess of percentage depletion over cost depletion. </t>
  </si>
  <si>
    <t>Speculative Shell Building</t>
  </si>
  <si>
    <t>A for-profit entity, community devleopment organization, or a non-profit cooperative association that owns a speculative shell building can deduct from income subject to tax depreciation on the building as if the speculative shell building was classified as a fifteen year property.  Any federal depreciation taken on the federal return must be added back and then the deduction can be claimed on the Iowa return.</t>
  </si>
  <si>
    <t>Tax Free Exchange of Contracts</t>
  </si>
  <si>
    <t xml:space="preserve">Policyholders who surrender life insurance or annuity contracts held by a financially troubled insurance company may qualify for non-recognition of gain as part of income subject to tax if, within 60 days, all cash received is reinvested in another policy or contract issued by another insurance company or in a single custodial account. No gain or loss results from an exchange of (1) life insurance contracts, (2) a life insurance contract for an endowment or an annuity contract, (3) two annuity contracts, (4) an endowment insurance contract for an annuity contract or (5) two endowment insurance contracts if the new contract provides for regular payments beginning on a date not later than the date payments would have begun under the contract that was exchanged. </t>
  </si>
  <si>
    <t>No gain or loss shall be recognized as income subject to tax on the exchange of property held for productive use in a trade or business or for investment if such property is exchanged solely for property of like kind which is to be held either for productive use in a trade or business or for investment. This rule does not cover stock in trade or other property held primarily for sale, stocks, bonds, notes, certificates of trust, beneficial interests, partnership interests, securities, or evidences of indebtedness or interest. It does cover "trade-in" allowances. Property is of like kind if it is of the same nature or character. Most exchanges of real properties qualify as like-kind exchanges. Personal properties are like kind if they are of a like kind or class. Depreciable tangible personal properties are of a like class if they fall within the same general asset class for depreciation purposes.</t>
  </si>
  <si>
    <t>Wages Paid to Certain Individuals</t>
  </si>
  <si>
    <t>IAC 701-59.8</t>
  </si>
  <si>
    <t>A taxpayer who is considered to be a small business corporation is allowed a deduction up to 65 percent not to exceed $20,000 of the  the first twelve months of wages paid or accrued during the tax years for work done in Iowa by certain individuals including ex-felons and handicapped individuals. The deduction is not allowed for wages paid to an individual who was hired to replace an individual whose employment was terminated within a 12 month period preceding the date of first employment. If the employee left voluntarily without any fault of the employer or was terminated due to misconduct then the additional deduction is evaluated on a case by case basis.</t>
  </si>
  <si>
    <t>Work Opportunity Credit</t>
  </si>
  <si>
    <t>The Federal Work Opportunity Credit replaced the Federal Targeted Jobs Tax Credit. The program provides a tax credit for employers who hire certain targeted groups including low income individuals, vocational rehabilitation referrals, former AFDC recipients, veterans, ex-felons, food stamp recipients, and SSI recipients. Taxpayers eligible to claim the federal Work Opportunity Credit can deduct the credit amount from income subject to tax.</t>
  </si>
  <si>
    <t xml:space="preserve"> Minimal</t>
  </si>
  <si>
    <t>Iowa Code 422.12A</t>
  </si>
  <si>
    <t xml:space="preserve">Iowa Code 422.12C </t>
  </si>
  <si>
    <t>Iowa Code 422.5(10)</t>
  </si>
  <si>
    <t>Iowa Code 422.11Y &amp; 422.33(11D)</t>
  </si>
  <si>
    <t>Iowa Code 422.12B</t>
  </si>
  <si>
    <t>Iowa Code 422.11R 
Iowa Code 422.33(30)</t>
  </si>
  <si>
    <t>Iowa Code 422.8(2)(b)</t>
  </si>
  <si>
    <t>Iowa Code 15.326 - 15.337</t>
  </si>
  <si>
    <t>Iowa Code 422.12</t>
  </si>
  <si>
    <t>Iowa Code 260G  
Iowa Code 422.16</t>
  </si>
  <si>
    <t>IAC 261-20   
IAC 701-46.7</t>
  </si>
  <si>
    <t>IAC 701-42.52</t>
  </si>
  <si>
    <t>IAC 701-42.36 
IAC 701-52.33</t>
  </si>
  <si>
    <t>IAC 261-66     
IAC 701-52.17</t>
  </si>
  <si>
    <t>IAC 701-42.34 
IAC 701-52.31</t>
  </si>
  <si>
    <t>IAC 701-42.40 
IAC 701-52.37</t>
  </si>
  <si>
    <t>IAC 701-38.18</t>
  </si>
  <si>
    <t>IAC 701-42.46 
IAC 701-52.43</t>
  </si>
  <si>
    <t>IAC 701-42.33 
IAC 701-52.30</t>
  </si>
  <si>
    <t>IAC 261- 59     
IAC 701-42.14 
IAC 701-42.17 
IAC 701-52.7(5) 
IAC 701-52.14 
IAC 701-52.15 
IAC 701-58.8</t>
  </si>
  <si>
    <t>IAC 701-42.39   
IAC 701-52.36</t>
  </si>
  <si>
    <t>IAC 701-42.16 
IAC 701-52.16</t>
  </si>
  <si>
    <t>IAC 701-42.51 
IAC 701-52.45</t>
  </si>
  <si>
    <t>IAC 223-48    
IAC 701-42.19 
IAC 701-52.18 
IAC 701-58.10</t>
  </si>
  <si>
    <t xml:space="preserve">
IAC 261-68    
IAC 701-42.29 
IAC 701-52.28 
IAC 701-58.17</t>
  </si>
  <si>
    <t xml:space="preserve">
IAC 261-5    
IAC 701-42.12 
IAC 701-46.8  
IAC 701-46.9  
IAC 701-52.8 </t>
  </si>
  <si>
    <t xml:space="preserve">
IAC 261-65         
IAC 701-42.42 
IAC 701-52.39</t>
  </si>
  <si>
    <t xml:space="preserve">
IAC 199-15.19 and 15.21         
IAC 701-42.28 
IAC 701-52.27 
IAC 701-58.16</t>
  </si>
  <si>
    <t xml:space="preserve">
IAC 261-58.4(5) 
IAC 261-59.6(3)(d)            
IAC 261-64.4(2) 
IAC 261-68.4(6) 
IAC 701-42.11(1) 
IAC 701-42.11(2) 
IAC 701-42.11(3) 
IAC 701-42.23 
IAC 701- 42.29   
IAC 701-52.7    
IAC 701-52.10(3) 
IAC 701-52.14(3) 
IAC 701-52.22(1) 
IAC 701-52.28(1)</t>
  </si>
  <si>
    <t xml:space="preserve">
IAC 701-42.32 
IAC 701-52.38</t>
  </si>
  <si>
    <t xml:space="preserve">
IAC 701-50</t>
  </si>
  <si>
    <t xml:space="preserve">
IAC 701-42.48 
IAC 701-52.44</t>
  </si>
  <si>
    <t xml:space="preserve">
IAC 261-71     
IAC 701-46.10</t>
  </si>
  <si>
    <t xml:space="preserve">
IAC 261-68    
IAC 701-42.27 
IAC 701-52.28 
IAC 701-58.17</t>
  </si>
  <si>
    <t xml:space="preserve">
IAC 123-2     
IAC 701-42.18(1) 
IAC 701-52.21(1) 
IAC 701-58.11(1)</t>
  </si>
  <si>
    <t xml:space="preserve">
IAC 701-42.49</t>
  </si>
  <si>
    <t xml:space="preserve">
IAC 199-15.18 
IAC 199-15.20      
IAC 701-42.27 
IAC 701-52.26 
IAC 701-58.15</t>
  </si>
  <si>
    <t xml:space="preserve">
IAC 701-42.53 
IAC 701-52.46 I</t>
  </si>
  <si>
    <t>Iowa Code 15.119   
Iowa Code 422.33(9)</t>
  </si>
  <si>
    <t>Iowa Code 422.11P   
Iowa Code 422.33(11C)</t>
  </si>
  <si>
    <t>Iowa Code 422.11V  
Iowa Code 422.33(25)</t>
  </si>
  <si>
    <t>Iowa Code 422.11O  
Iowa Code 422.33(11B)</t>
  </si>
  <si>
    <t>Iowa Code 422.11N   
Iowa Code 422.33(11A)</t>
  </si>
  <si>
    <t>Iowa Code 422.11  
Iowa Code 422.33(8)</t>
  </si>
  <si>
    <t>Iowa Code 404A   
Iowa Code 422.11D    
Iowa Code 422.33(10)     
Iowa Code 422.60(4)    
Iowa Code 432.12A</t>
  </si>
  <si>
    <t>Iowa Code 260E   
Iowa Code 422.11A  
Iowa Code 422.16A    
Iowa Code 422.33(6)</t>
  </si>
  <si>
    <t xml:space="preserve">Iowa Code 260E  
Iowa Code 15A.7 </t>
  </si>
  <si>
    <t xml:space="preserve">Iowa Code 260E  
Iowa Code 15A.8 </t>
  </si>
  <si>
    <t>Iowa Code 422.11B   
Iowa Code 422.33(7)  
Iowa Code 422.60(3)</t>
  </si>
  <si>
    <t>Iowa Code 476C    
Iowa Code 476.48    
Iowa Code 422.11J     
Iowa Code 422.33(16)    
Iowa Code 422.60(8)      
Iowa Code 432.12E       
Iowa Code 423.4(4)        
Iowa Code 437A.17B</t>
  </si>
  <si>
    <t xml:space="preserve">Iowa Code 15.119      
Iowa Code 15.335        
Iowa Code 15A.9(8)       
Iowa Code 15E.196(4)    
Iowa Code 15.335      
Iowa Code 422.10     
Iowa Code 422.33(5) </t>
  </si>
  <si>
    <t>Iowa Code 422.11S  
Iowa Code 422.33(27)</t>
  </si>
  <si>
    <t>Iowa Code 403.19A
Iowa Code 422.16</t>
  </si>
  <si>
    <t>Iowa Code 15E.41     
Iowa Code 422.11F       
Iowa Code 422.33(12)        
Iowa Code 422.60(5)    
Iowa Code 432.12C     
Iowa Code 533.329(h)</t>
  </si>
  <si>
    <t>Iowa Code 476B     
Iowa Code 422.11J      
Iowa Code 422.33(16)      
Iowa Code 422.60(8)   
Iowa Code 423.4(4)     
Iowa Code 432.12E</t>
  </si>
  <si>
    <t xml:space="preserve">Iowa Code 15.119   </t>
  </si>
  <si>
    <t xml:space="preserve">261 IAC 81 </t>
  </si>
  <si>
    <t>Iowa Code 422.3(5) 
Iowa Code 422.7 
IRC 101(g)</t>
  </si>
  <si>
    <t>Iowa Code 422.3(5) 
Iowa Code 422.7 
IRC 101</t>
  </si>
  <si>
    <t>Iowa Code 422.5(9) 
IRC 1033 
Reg §1.1033</t>
  </si>
  <si>
    <t>Iowa Code 422.3(5) 
Iowa Code 422.7 
IRC 1035</t>
  </si>
  <si>
    <t>Iowa Code 422.3(5) 
Iowa Code 422.7 
IRC 1031</t>
  </si>
  <si>
    <t>Iowa Code 422.3(5) 
Iowa Code 422.7 
IRC 401</t>
  </si>
  <si>
    <t>Iowa Code 422.3(5) 
Iowa Code 422.7  
IRC 408</t>
  </si>
  <si>
    <t>Iowa Code 422.3(5) 
Iowa Code 422.7  
IRC 219 
IRC 408</t>
  </si>
  <si>
    <t>Iowa Code 422.3(5) 
Iowa Code 422.7  
IRC 104</t>
  </si>
  <si>
    <t>Iowa Code 422.3(5) 
Iowa Code 422.7 
IRC 1202</t>
  </si>
  <si>
    <t>Iowa Code 422.3(5) 
Iowa Code 422.7 
IRC 1015(d)</t>
  </si>
  <si>
    <t>Iowa Code 422.3(5) 
Iowa Code 422.7 
IRC 121</t>
  </si>
  <si>
    <t>Iowa Code 422.3(4) 
Iowa Code 422.7(45) 
IRC 179A</t>
  </si>
  <si>
    <t>Iowa Code 422.3(5) 
Iowa Code 422.7 
IRC 530</t>
  </si>
  <si>
    <t>Iowa Code 422.3(5) 
Iowa Code 422.7 
IRC 125</t>
  </si>
  <si>
    <t>Iowa Code 422.3(5) 
Iowa Code 422.7 
IRC 129</t>
  </si>
  <si>
    <t>Iowa Code 422.3(5) 
Iowa Code 422.7 
IRC 106</t>
  </si>
  <si>
    <t>Iowa Code 422.3(5) 
Iowa Code 422.7 
IRC 127</t>
  </si>
  <si>
    <t>Iowa Code 422.3(5) 
Iowa Code 422.7 
IRC 79</t>
  </si>
  <si>
    <t>Iowa Code 422.3(5) 
Iowa Code 422.7 
IRC 132</t>
  </si>
  <si>
    <t>Iowa Code 422.3(5) 
Iowa Code 422.7 
IRC 132(f)(2)(B)</t>
  </si>
  <si>
    <t>Iowa Code 422.3(5) 
Iowa Code 422.7 
IRC 119</t>
  </si>
  <si>
    <t>Iowa Code 422.3(5) 
Iowa Code 422.7 
IRC 911</t>
  </si>
  <si>
    <t>Iowa Code 422.3(5) 
Iowa Code 422.7 
IRC 131</t>
  </si>
  <si>
    <t>Iowa Code 422.3(5) 
Iowa Code 422.7 
IRC 223</t>
  </si>
  <si>
    <t xml:space="preserve">Iowa Code 217.39 
Iowa Code 422.7(35) </t>
  </si>
  <si>
    <t>Iowa Code 422.3(5) 
Iowa Code 422.7 
IRC 123</t>
  </si>
  <si>
    <t>Iowa Code 422.3(5) 
Iowa Code 422.7  
IRC 86</t>
  </si>
  <si>
    <t xml:space="preserve">Iowa Code 422.3(5) 
Iowa Code 422.9  
IRC Code Sec 163 </t>
  </si>
  <si>
    <t>Iowa Code 422.3(5) 
Iowa Code 422.9  
IRC 164(a)(2)</t>
  </si>
  <si>
    <t>Iowa Code 422.3(5) 
Iowa Code 422.9 
IRC 164(a)(3)</t>
  </si>
  <si>
    <t>Iowa Code 422.3(5) 
Iowa Code 422.9 
IRC62(a)(2)(13)</t>
  </si>
  <si>
    <t>Iowa Code 422.5(3)(b) 
Iowa Code 422.5(3B)(b)</t>
  </si>
  <si>
    <t>Iowa Code 422.3(5) 
Iowa Code 422.7 
IRC 104(a)(4)</t>
  </si>
  <si>
    <t xml:space="preserve">Iowa Code 422.5(3)(a) 
Iowa Code 422.5(3B)(a)  </t>
  </si>
  <si>
    <t xml:space="preserve">Iowa Code 422.5(3)(a) 
Iowa Code 422.5(3B)(a) </t>
  </si>
  <si>
    <t>Iowa Code 422.3(5) 
Iowa Code 422.7 
IRC 108</t>
  </si>
  <si>
    <t>Iowa Code 422.3(5) 
Iowa Code 422.7 
IRC 1041</t>
  </si>
  <si>
    <t>Iowa Code 422.3(5) 
Iowa Code 422.7 
IRC 469(C)(3)</t>
  </si>
  <si>
    <t>Iowa Code 422.3(5) 
Iowa Code 422.7 
IRC 107</t>
  </si>
  <si>
    <t>Iowa Code 422.3(5) 
Iowa Code 422.7 
IRC 469(l)</t>
  </si>
  <si>
    <t>Iowa Code 422.3(5) 
Iowa Code 422.7  
IRC 62(a)(9)</t>
  </si>
  <si>
    <t>Iowa Code 422.3(5) 
Iowa Code 422.7  
IRC 401 
IRC 403</t>
  </si>
  <si>
    <t>Iowa Code 422.3(5) 
Iowa Code 422.7 
IRC 401 
IRC 404</t>
  </si>
  <si>
    <t>Iowa Code 422.3(5) 
Iowa Code 422.7 
IRC 61</t>
  </si>
  <si>
    <t>Iowa Code 422.3(5) 
Iowa Code 422.7 
IRC 280A(d)</t>
  </si>
  <si>
    <t>Iowa Code 422.3(5) 
Iowa Code 422.7 
IRC 117</t>
  </si>
  <si>
    <t>Iowa Code 422.3(5) 
Iowa Code 422.7 
IRC 86</t>
  </si>
  <si>
    <t>Iowa Code 422.3(5) 
Iowa Code 422.7 
IRC 136</t>
  </si>
  <si>
    <t>Iowa Code 422.3(5) 
Iowa Code 422.7  
IRC 104(a)(2)</t>
  </si>
  <si>
    <t>Iowa Code 422.3(5) 
Iowa Code 422.7 
IRC 72 
IRC 101</t>
  </si>
  <si>
    <t>Iowa Code 422.3(5) 
Iowa Code 422.7 
IRC 611, 612, 613, 613A</t>
  </si>
  <si>
    <t>Iowa Code 422.3(5) 
Iowa Code 422.7 
IRC 1014 
IRC 2032</t>
  </si>
  <si>
    <t>Iowa Code 422.3(5) 
Iowa Code 422.7  
IRC 164(f)</t>
  </si>
  <si>
    <t>Iowa Code 422.3(5) 
Iowa Code 422.7 
IRC 132(f)(1)(B) &amp; (f)(2)(A)</t>
  </si>
  <si>
    <t>Iowa Code 422.3(5) 
Iowa Code 422.7 
IRC 912 
and Reg 1.912</t>
  </si>
  <si>
    <t>Iowa Code 422.7(57)</t>
  </si>
  <si>
    <t xml:space="preserve">Iowa Code 422.4(1)
Iowa Code 422.5(6)
Iowa Code 422.21(5) </t>
  </si>
  <si>
    <t>Iowa Code 12D.9</t>
  </si>
  <si>
    <t>Iowa Code 422.3(5) 
Iowa Code 422.9  
IRC 165(c)(3)</t>
  </si>
  <si>
    <t>Iowa Code 422.3(5) 
Iowa Code 422.9 
IRC 170</t>
  </si>
  <si>
    <t>Iowa Code 422.3(5) 
Iowa Code 422.9 
IRC 213</t>
  </si>
  <si>
    <t>Iowa Code 422.3(5) 
Iowa Code 422.7  
IRC 220</t>
  </si>
  <si>
    <t>Iowa Code 422.7(42A)</t>
  </si>
  <si>
    <t>Iowa Code 422.3(5) 
Iowa Code 422.7  
IRC 134(b)(1)(A) 
IRC Reg 1.61-2(b)</t>
  </si>
  <si>
    <t>Iowa Code 422.7(40)</t>
  </si>
  <si>
    <t>Iowa Code 422.3(5) 
Iowa Code 422.7  
IRC 108(g) and 1017(b)(4)</t>
  </si>
  <si>
    <t xml:space="preserve">Iowa Code 422.4(2)
Iowa Code 422.9(1)
Iowa Code 422.21(5) </t>
  </si>
  <si>
    <t>Iowa Code 422.3(5) 
Iowa Code 422.7  
IRC 221</t>
  </si>
  <si>
    <t>Iowa Code 422.7</t>
  </si>
  <si>
    <t>Iowa Code 422.3(5) 
Iowa Code 422.7  
IRC 61 
IRC 117</t>
  </si>
  <si>
    <t>Iowa Code 422.3(5)  
IRC 126 &amp; 1255</t>
  </si>
  <si>
    <t>Iowa Code 422.3(5) 
Iowa Code 422.7  
IRC 409</t>
  </si>
  <si>
    <t xml:space="preserve">Iowa Code 422.35(4) </t>
  </si>
  <si>
    <t xml:space="preserve">Iowa Code 422.35(21) </t>
  </si>
  <si>
    <t>IAC 261-47      
IAC 701-42.24 
IAC 701-52.23 
IAC 701-58.13</t>
  </si>
  <si>
    <t>IAC 261 116 
IAC 701 42.22(4)
IAC 701 42.45 
IAC 701 52.21(4)
IAC 701 52.41 
IAC 701 58.11(4)</t>
  </si>
  <si>
    <t>Iowa Code 15.119
Iowa Code 15E.52
Iowa Code 422.11Z
Iowa Code 422.33(13)
Iowa Code 422.60 (11)
Iowa Code 432.12M
Iowa Code 533.329 (2)(j)</t>
  </si>
  <si>
    <t>IAC 701 42.47</t>
  </si>
  <si>
    <t>Iowa Code 422.11I
Iowa Code 422.12N</t>
  </si>
  <si>
    <t>Accounting and Bookkeeping Services - Business</t>
  </si>
  <si>
    <t>Accounting and Bookkeeping Services - Consumer</t>
  </si>
  <si>
    <t>Adjuvants and Surfactants</t>
  </si>
  <si>
    <t>Admissions at Primary or Secondary Schools</t>
  </si>
  <si>
    <t>Advertising Envelopes</t>
  </si>
  <si>
    <t>Advertising Materials Out-Of-State</t>
  </si>
  <si>
    <t>Agencies, Artists, and Designers Working for a Client</t>
  </si>
  <si>
    <t>Agricultural Chemicals</t>
  </si>
  <si>
    <t xml:space="preserve">Agricultural Drainage Tile </t>
  </si>
  <si>
    <t>Agricultural Feed</t>
  </si>
  <si>
    <t>Agricultural Feed for Farm Deer and Bison</t>
  </si>
  <si>
    <t>Agricultural Packaging</t>
  </si>
  <si>
    <t>Aircraft</t>
  </si>
  <si>
    <t>Aircraft Repair and Replacement Parts</t>
  </si>
  <si>
    <t>Architectural and Engineering Services - Business</t>
  </si>
  <si>
    <t>Architectural and Engineering Services - Consumer</t>
  </si>
  <si>
    <t>ATM Surcharges</t>
  </si>
  <si>
    <t>Automotive Fluids to a Retailer</t>
  </si>
  <si>
    <t>Beverage Container Deposits</t>
  </si>
  <si>
    <t>Biodiesel Production Sales Tax Refund</t>
  </si>
  <si>
    <t>Refund</t>
  </si>
  <si>
    <t>Breeding Stock</t>
  </si>
  <si>
    <t>Building Materials for Out-of-State Use</t>
  </si>
  <si>
    <t>Bullion, Coins and Currency</t>
  </si>
  <si>
    <t>Casual Sale of Goods and Services</t>
  </si>
  <si>
    <t>Casual Sale under a Business Liquidation</t>
  </si>
  <si>
    <t>Clothing Sales Tax Holiday</t>
  </si>
  <si>
    <t>Cold Storage Services</t>
  </si>
  <si>
    <t>Collaborative Educational Facility</t>
  </si>
  <si>
    <t>Commercial Amusement Enterprises</t>
  </si>
  <si>
    <t>Commercial and Industrial Computers</t>
  </si>
  <si>
    <t>Commercial Fertilizer and Lime</t>
  </si>
  <si>
    <t>Commercial Watercraft Special Fuel</t>
  </si>
  <si>
    <t>Community Action Agency</t>
  </si>
  <si>
    <t>Construction Equipment Excise Tax</t>
  </si>
  <si>
    <t>Construction Materials under Contracts with Nonprofit Rural Water Districts</t>
  </si>
  <si>
    <t>Construction Materials under Contracts with Tax Exempt Entities</t>
  </si>
  <si>
    <t>Core-Making, Mold Making, and Sand-Handling Equipment</t>
  </si>
  <si>
    <t>Corporate Mergers</t>
  </si>
  <si>
    <t>Cultural Affairs Sales</t>
  </si>
  <si>
    <t>Data Centers and Web Search Portals</t>
  </si>
  <si>
    <t>Demurrage Charges</t>
  </si>
  <si>
    <t>Dentists</t>
  </si>
  <si>
    <t>Digital Goods</t>
  </si>
  <si>
    <t>Domesticated Fowl</t>
  </si>
  <si>
    <t>Dormitories and Memorial Union Room Rental</t>
  </si>
  <si>
    <t>Draft Horses</t>
  </si>
  <si>
    <t>E911 Service Surcharge</t>
  </si>
  <si>
    <t>Electricity to Private Water Companies</t>
  </si>
  <si>
    <t>Employment Placement Out-of-State</t>
  </si>
  <si>
    <t>Excavation Notification Center Services</t>
  </si>
  <si>
    <t>Farm Machinery - Self-Propelled</t>
  </si>
  <si>
    <t>Farm Machinery - Special Purpose</t>
  </si>
  <si>
    <t>Fees for Games and Amusements</t>
  </si>
  <si>
    <t>Fishing and Hunting Guide Services</t>
  </si>
  <si>
    <t>Food Manufacturer's Tangible Personal Property Rental</t>
  </si>
  <si>
    <t>Food Purchased with SNAP Benefits</t>
  </si>
  <si>
    <t>Food Sales by Promoter of Iowa Products</t>
  </si>
  <si>
    <t>Fuel and Electricity for Information Technology Facilities</t>
  </si>
  <si>
    <t>Fuel for Implements of Husbandry</t>
  </si>
  <si>
    <t>Fuel Subject to the Motor Fuel Excise Tax</t>
  </si>
  <si>
    <t>Fuel to Heat/Cool Greenhouses</t>
  </si>
  <si>
    <t>Fuel to Heat/Cool Livestock Buildings</t>
  </si>
  <si>
    <t>Fuel Used in Aquaculture</t>
  </si>
  <si>
    <t>Fuel Used in Grain Drying</t>
  </si>
  <si>
    <t>Funeral Homes and Funeral Services</t>
  </si>
  <si>
    <t>Government Construction Materials Refund</t>
  </si>
  <si>
    <t>Grain Dryers</t>
  </si>
  <si>
    <t>Habitat for Humanity Type Organizations</t>
  </si>
  <si>
    <t>High Quality Job Program Sales Tax Refund</t>
  </si>
  <si>
    <t>Home Health and Community-based Service Providers</t>
  </si>
  <si>
    <t>Hotel and Motel Excise Tax</t>
  </si>
  <si>
    <t>Inert Gases</t>
  </si>
  <si>
    <t>Installation of New Industrial Machinery</t>
  </si>
  <si>
    <t>Irrigation Equipment for Farming</t>
  </si>
  <si>
    <t>Knoxville Raceway Facility Tax Rebate</t>
  </si>
  <si>
    <t>Laboratory Tests on Animals</t>
  </si>
  <si>
    <t>Laboratory Tests on Humans</t>
  </si>
  <si>
    <t>Lawn Care Services Audit Limitation</t>
  </si>
  <si>
    <t>Legal Services - Business</t>
  </si>
  <si>
    <t>Legal Services - Consumer</t>
  </si>
  <si>
    <t>Legislative Services Agency</t>
  </si>
  <si>
    <t>Lemon Law Refunds</t>
  </si>
  <si>
    <t>Livestock Ear Tags</t>
  </si>
  <si>
    <t>Livestock or Fowl Bedding</t>
  </si>
  <si>
    <t>Lodging for Religious Retreats</t>
  </si>
  <si>
    <t>Long-Term Aircraft Rental</t>
  </si>
  <si>
    <t>Long-Term Motor Vehicle Rental</t>
  </si>
  <si>
    <t>Long-Term Room Rental</t>
  </si>
  <si>
    <t>Lottery Tickets</t>
  </si>
  <si>
    <t>Massage Therapy</t>
  </si>
  <si>
    <t>Medical Services</t>
  </si>
  <si>
    <t>Medical Services paid by Medicare and Medicaid</t>
  </si>
  <si>
    <t>Modular Home</t>
  </si>
  <si>
    <t>Newspapers</t>
  </si>
  <si>
    <t>Nonprofit Health Centers</t>
  </si>
  <si>
    <t>Nonprofit Hospice Facilities</t>
  </si>
  <si>
    <t>Nonprofit Hospitals</t>
  </si>
  <si>
    <t>Nonprofit Legal Aid Organizations</t>
  </si>
  <si>
    <t>Nonprofit Organ Procurement Organization</t>
  </si>
  <si>
    <t>Nonprofit Private Art Centers</t>
  </si>
  <si>
    <t>Nonprofit Private Educational Institutions</t>
  </si>
  <si>
    <t>Nonprofit Private Museums</t>
  </si>
  <si>
    <t>Nonprofit Rental Organizations</t>
  </si>
  <si>
    <t>Nonprofit Treatment Facilities</t>
  </si>
  <si>
    <t>On-Line Computer Service</t>
  </si>
  <si>
    <t>Optional Residential Warranty Contracts</t>
  </si>
  <si>
    <t>Other Sales and Use Tax Refunds Presented in Aggregate</t>
  </si>
  <si>
    <t>Packaging Containers</t>
  </si>
  <si>
    <t>Partial Exemption on Mobile Homes</t>
  </si>
  <si>
    <t>Prepaid Merchandise Cards</t>
  </si>
  <si>
    <t>Prescription Drugs and Medical Devices</t>
  </si>
  <si>
    <t>Preserve Whitetail Deer</t>
  </si>
  <si>
    <t>Previously Taxed Mobile Homes</t>
  </si>
  <si>
    <t>Printers' and Publishers' Supplies</t>
  </si>
  <si>
    <t>Prizes for Gambling</t>
  </si>
  <si>
    <t>Processing Chemicals</t>
  </si>
  <si>
    <t>Processing Photography</t>
  </si>
  <si>
    <t>Processing Power and Fuel</t>
  </si>
  <si>
    <t>Processing Services</t>
  </si>
  <si>
    <t>Processing Services and Goods for Food Products</t>
  </si>
  <si>
    <t>Processing Tire Retreading</t>
  </si>
  <si>
    <t>Products Used in Processing</t>
  </si>
  <si>
    <t>Property for Leased Vehicle Manufacture</t>
  </si>
  <si>
    <t>Racetrack Pilot Program</t>
  </si>
  <si>
    <t>Raffle Ticket Sales at Fairs</t>
  </si>
  <si>
    <t>Raffle Ticket Sales by Veterans Organizations</t>
  </si>
  <si>
    <t>Railroad Rolling Stock</t>
  </si>
  <si>
    <t>Reciprocal Utility Exemption</t>
  </si>
  <si>
    <t>Reconditioning Services</t>
  </si>
  <si>
    <t>Recycling and Waste Reprocessing Equipment</t>
  </si>
  <si>
    <t>Refunds for Purchases by Relief Agency</t>
  </si>
  <si>
    <t>Rental or Broadcast of Entertainment Media</t>
  </si>
  <si>
    <t>Residential Sewer and Refuse Services</t>
  </si>
  <si>
    <t>Residential Utility Exemption</t>
  </si>
  <si>
    <t>Sales by a City or County</t>
  </si>
  <si>
    <t>Sales by State, County or District Fairs</t>
  </si>
  <si>
    <t>Sales for Educational, Religious or Charitable Activities</t>
  </si>
  <si>
    <t>Self-Pay Washer and Dryers Exempt</t>
  </si>
  <si>
    <t>Ships, Barges, and Waterborne Vessels</t>
  </si>
  <si>
    <t>Slaughter and Meat Processing Services</t>
  </si>
  <si>
    <t>Software Maintenance or Support Contract</t>
  </si>
  <si>
    <t>Solar Energy Equipment</t>
  </si>
  <si>
    <t>Tax Levying or Certifying Bodies In Iowa</t>
  </si>
  <si>
    <t>Toys for Tots Type Organizations</t>
  </si>
  <si>
    <t>Trade-In for Remanufacture or Resale</t>
  </si>
  <si>
    <t>Transportation Services – Agricultural Aerial Spraying</t>
  </si>
  <si>
    <t>Transportation Services and Delivery Charges</t>
  </si>
  <si>
    <t>Transportation Services –All Air Charters</t>
  </si>
  <si>
    <t>Water Sold to Farmers</t>
  </si>
  <si>
    <t>Wind Energy Conversion</t>
  </si>
  <si>
    <t>Workforce Housing Tax Incentive Sales Tax Refund</t>
  </si>
  <si>
    <t>Central Office and Transmission Equipment for Telecommunication Companies</t>
  </si>
  <si>
    <t>Construction Services</t>
  </si>
  <si>
    <t>Debt Counseling Services</t>
  </si>
  <si>
    <t>Consumer Benefit</t>
  </si>
  <si>
    <t>Environmental Testing Services</t>
  </si>
  <si>
    <t>Environmental</t>
  </si>
  <si>
    <t>Marina Services</t>
  </si>
  <si>
    <t>Services Performed on a Vessel</t>
  </si>
  <si>
    <t>Tax Return Preparation Services - Business</t>
  </si>
  <si>
    <t>Business Incentive</t>
  </si>
  <si>
    <t>Tax Return Preparation Services - Consumer</t>
  </si>
  <si>
    <t>Travel Agencies - Business</t>
  </si>
  <si>
    <t>Travel Agencies - Leisure</t>
  </si>
  <si>
    <t>Veterinary Products and Services - Large Animal</t>
  </si>
  <si>
    <t>Veterinary Products and Services - Small Animal</t>
  </si>
  <si>
    <t xml:space="preserve"> IAC 701-18.58</t>
  </si>
  <si>
    <t>701-241.8</t>
  </si>
  <si>
    <t>701-230.8(3)</t>
  </si>
  <si>
    <t>no code</t>
  </si>
  <si>
    <t>701-103.3(2)</t>
  </si>
  <si>
    <t>701-230.2</t>
  </si>
  <si>
    <t>701-18.37(6)</t>
  </si>
  <si>
    <t>701-235.1</t>
  </si>
  <si>
    <t xml:space="preserve"> IAC 701-17.11</t>
  </si>
  <si>
    <t>701-234.1(7)</t>
  </si>
  <si>
    <t>IAC 701-32.3</t>
  </si>
  <si>
    <t>IAC 701-16.51(2)</t>
  </si>
  <si>
    <t>Iowa Code 423.2</t>
  </si>
  <si>
    <t>Iowa Code 423.3(5)</t>
  </si>
  <si>
    <t>Iowa Code 423.2(3)</t>
  </si>
  <si>
    <t>Iowa Code 423.3(55)</t>
  </si>
  <si>
    <t>Iowa Code 423.3(42)</t>
  </si>
  <si>
    <t>Iowa Code 423.3(16)</t>
  </si>
  <si>
    <t>Iowa Code 423.3(15)</t>
  </si>
  <si>
    <t>Iowa Code 423.3(83)</t>
  </si>
  <si>
    <t>Iowa Code 423.3(40)</t>
  </si>
  <si>
    <t>Iowa Code 455C</t>
  </si>
  <si>
    <t>Iowa Code 423.4(9)</t>
  </si>
  <si>
    <t>Iowa Code 423.3(3)</t>
  </si>
  <si>
    <t>Iowa Code 423.3(91)</t>
  </si>
  <si>
    <t>Iowa Code 423.3(39)</t>
  </si>
  <si>
    <t>Iowa Code 423.3(39)(a)(2)</t>
  </si>
  <si>
    <t>Iowa Code 423.3(68)</t>
  </si>
  <si>
    <t>Iowa Code 423.2(4)</t>
  </si>
  <si>
    <t>Iowa Code 423.3(47)</t>
  </si>
  <si>
    <t>Iowa Code 423.3(4)</t>
  </si>
  <si>
    <t>Iowa Code 423.3(72)</t>
  </si>
  <si>
    <t>Iowa Code 423.3(79)</t>
  </si>
  <si>
    <t>Iowa Code 423.3(80)</t>
  </si>
  <si>
    <t>Iowa Code 423.3(82)</t>
  </si>
  <si>
    <t>Iowa Code 423.1(46)</t>
  </si>
  <si>
    <t>Iowa Code 423.3(34)</t>
  </si>
  <si>
    <t>Iowa Code 423.1(47)</t>
  </si>
  <si>
    <t>Iowa Code 423A.5(1)(b)</t>
  </si>
  <si>
    <t>Iowa Code 423.3(14)</t>
  </si>
  <si>
    <t>Iowa Code 423.3(69A)</t>
  </si>
  <si>
    <t>Iowa Code 423.3(53)</t>
  </si>
  <si>
    <t>Iowa Code 423.2(6)</t>
  </si>
  <si>
    <t>Iowa Code 15.331A</t>
  </si>
  <si>
    <t>Iowa Code 423.3(24)</t>
  </si>
  <si>
    <t xml:space="preserve">Iowa Code 423.3(8) </t>
  </si>
  <si>
    <t>Iowa Code 423.3(11)</t>
  </si>
  <si>
    <t>Iowa Code 423.3(49)</t>
  </si>
  <si>
    <t>Iowa Code 423.3(58)</t>
  </si>
  <si>
    <t>Iowa Code 423.3(25)</t>
  </si>
  <si>
    <t>Iowa Code 423.3(57)</t>
  </si>
  <si>
    <t>Iowa Code 452A.3</t>
  </si>
  <si>
    <t xml:space="preserve">Iowa Code 423.2.5 </t>
  </si>
  <si>
    <t>Iowa Code 99F.10(6)</t>
  </si>
  <si>
    <t>Iowa Code 423.3(8)(a)(2)</t>
  </si>
  <si>
    <t>Iowa Code 423.3 (18)</t>
  </si>
  <si>
    <t xml:space="preserve">Iowa Code 423.3(52) </t>
  </si>
  <si>
    <t xml:space="preserve">Iowa Code 423.3(48) </t>
  </si>
  <si>
    <t>Iowa Code 423.3(43)</t>
  </si>
  <si>
    <t xml:space="preserve">Iowa Code 423.31(7) </t>
  </si>
  <si>
    <t xml:space="preserve">Iowa Code 322G.4(2b) </t>
  </si>
  <si>
    <t>Iowa Code 423A.5(2)(b)</t>
  </si>
  <si>
    <t>Iowa Code 423A.5(1)(a)</t>
  </si>
  <si>
    <t>Iowa Code 423.3(81)</t>
  </si>
  <si>
    <t>Iowa Code 423.2 (nontaxable)</t>
  </si>
  <si>
    <t>Iowa Code 423.3(18)(e)</t>
  </si>
  <si>
    <t>Iowa Code 423.3(28)</t>
  </si>
  <si>
    <t>Iowa Code 423.3(27)</t>
  </si>
  <si>
    <t>Iowa Code 423.3(20)</t>
  </si>
  <si>
    <t>Iowa Code 423.3(26)</t>
  </si>
  <si>
    <t>Iowa Code 423.3(22)</t>
  </si>
  <si>
    <t>Iowa Code 423.3(17)</t>
  </si>
  <si>
    <t>Iowa Code 423.3(21)</t>
  </si>
  <si>
    <t>Iowa Code 423.3(19)</t>
  </si>
  <si>
    <t>Iowa Code 423.3(18)</t>
  </si>
  <si>
    <t>Iowa Code 423.4(5) and 423.4(11)</t>
  </si>
  <si>
    <t>Iowa Code 423.3(60)</t>
  </si>
  <si>
    <t>Iowa Code 423.3(3A)</t>
  </si>
  <si>
    <t>Iowa Code 423.3(51)</t>
  </si>
  <si>
    <t xml:space="preserve">Iowa Code 423.6(8) </t>
  </si>
  <si>
    <t>Iowa Code 423.4(5)</t>
  </si>
  <si>
    <t>Iowa Code 423.3(62)</t>
  </si>
  <si>
    <t>Iowa Code 423.3(97)</t>
  </si>
  <si>
    <t>Iowa Code 423.3(71)</t>
  </si>
  <si>
    <t>Iowa Code 423.3(47)(a)(5)</t>
  </si>
  <si>
    <t>Iowa Code 423.4(3)</t>
  </si>
  <si>
    <t>Iowa Code 423.3(2)</t>
  </si>
  <si>
    <t>Iowa Code 423.3(84)(a)</t>
  </si>
  <si>
    <t>Iowa Code 423.3(32)</t>
  </si>
  <si>
    <t>Iowa Code 423.3(78)</t>
  </si>
  <si>
    <t>Iowa Code 423.3(31)</t>
  </si>
  <si>
    <t>Iowa Code 423.3(87)</t>
  </si>
  <si>
    <t>Iowa Code 423.3(59)</t>
  </si>
  <si>
    <t>Iowa Code 423.3(70)</t>
  </si>
  <si>
    <t>Iowa Code 423.3(47A)</t>
  </si>
  <si>
    <t>Iowa Code 423.3(102)</t>
  </si>
  <si>
    <t>Iowa Code 423.3(86)</t>
  </si>
  <si>
    <t>IAC 701-26.1</t>
  </si>
  <si>
    <t>IAC 701-17.9(3)</t>
  </si>
  <si>
    <t>IAC 701-16.26(2)</t>
  </si>
  <si>
    <t>IAC 701-18.41</t>
  </si>
  <si>
    <t>IAC 701-18.54</t>
  </si>
  <si>
    <t>IAC 701-214.6</t>
  </si>
  <si>
    <t>IAC 701-18.35</t>
  </si>
  <si>
    <t>IAC 701-17.9(3) &amp; 18.14</t>
  </si>
  <si>
    <t>IAC 701-17.9(9)</t>
  </si>
  <si>
    <t>IAC 701-18.48(4) &amp; 18.57(6)</t>
  </si>
  <si>
    <t>IAC 701-18.49(2) &amp; (3)</t>
  </si>
  <si>
    <t>IAC 701-26.8(4)(p)</t>
  </si>
  <si>
    <t>IAC 701-18.46</t>
  </si>
  <si>
    <t>IAC 701-214.4</t>
  </si>
  <si>
    <t>IAC 701-12.18</t>
  </si>
  <si>
    <t>IAC 701-17.9(1)</t>
  </si>
  <si>
    <t>IAC 701-18.28(1) &amp; 18.28(3)</t>
  </si>
  <si>
    <t>IAC 701-18.28(2)</t>
  </si>
  <si>
    <t>IAC 701-20.12</t>
  </si>
  <si>
    <t>IAC 701-17.4, 17.9(3) &amp; 18.57(1)</t>
  </si>
  <si>
    <t>IAC 701-18.37(1)</t>
  </si>
  <si>
    <t>IAC 701-17.40</t>
  </si>
  <si>
    <t>IAC 701-17.33 &amp; 19.12</t>
  </si>
  <si>
    <t>IAC 701- 17.33 &amp; 19.12</t>
  </si>
  <si>
    <t>IAC 701-214.1</t>
  </si>
  <si>
    <t>IAC 701—230.10, 230.11, 230.12, 230.13</t>
  </si>
  <si>
    <t>IAC 701-214.3</t>
  </si>
  <si>
    <t>IAC 701-17.9(2) &amp; 18.12</t>
  </si>
  <si>
    <t>IAC 701-17.16</t>
  </si>
  <si>
    <t>IAC 701-17.31</t>
  </si>
  <si>
    <t>IAC 701-26.38</t>
  </si>
  <si>
    <t>IAC 701-17.27</t>
  </si>
  <si>
    <t>IAC 701-18.44 &amp; 18.57(4)</t>
  </si>
  <si>
    <t>IAC 701-18.48 &amp; 18.57(7)</t>
  </si>
  <si>
    <t>IAC 701-16.26(3)</t>
  </si>
  <si>
    <t>IAC 701-20.1, 20.2, 20.3, 20.4, 20.5, &amp; 20.6</t>
  </si>
  <si>
    <t>IAC 701-17.32</t>
  </si>
  <si>
    <t>IAC 701-20.1</t>
  </si>
  <si>
    <t>IAC 701-18.21</t>
  </si>
  <si>
    <t>IAC 701-17.25</t>
  </si>
  <si>
    <t>IAC 701-18.44(1)(b)(3)</t>
  </si>
  <si>
    <t>IAC 261-68.4(1)</t>
  </si>
  <si>
    <t>IAC 701- 17.19 (2) &amp; (3)</t>
  </si>
  <si>
    <t>IAC 701.103</t>
  </si>
  <si>
    <t>IAC 701-18.58</t>
  </si>
  <si>
    <t>IAC 701-18.60 &amp; 230.5</t>
  </si>
  <si>
    <t>IAC 701-18.45(7) &amp; 26.16</t>
  </si>
  <si>
    <t>IAC 701-18.52</t>
  </si>
  <si>
    <t>IAC 701-26.44</t>
  </si>
  <si>
    <t>IAC 701-26.71</t>
  </si>
  <si>
    <t>IAC 701-34.3</t>
  </si>
  <si>
    <t>IAC 701-26.74</t>
  </si>
  <si>
    <t>IAC 701-26.68(2) &amp; 701-31.5</t>
  </si>
  <si>
    <t>IAC 701-18.40</t>
  </si>
  <si>
    <t>IAC 701-26.47</t>
  </si>
  <si>
    <t>IAC 701-18.42 &amp; 231.1</t>
  </si>
  <si>
    <t xml:space="preserve"> IAC 701-17.19(1) &amp; (3)</t>
  </si>
  <si>
    <t>IAC 701-17.34</t>
  </si>
  <si>
    <t>IAC 701-18.24 &amp; 18.59</t>
  </si>
  <si>
    <t>IAC 701-18.51</t>
  </si>
  <si>
    <t>IAC 701-17.30</t>
  </si>
  <si>
    <t>IAC 701-17.39</t>
  </si>
  <si>
    <t>IAC 701-17.24</t>
  </si>
  <si>
    <t>IAC 701-18.50</t>
  </si>
  <si>
    <t>IAC 701-17.19(2) &amp; (3)</t>
  </si>
  <si>
    <t>IAC 701-214.2</t>
  </si>
  <si>
    <t>IAC 701-20.7, 20.8, &amp; 20.9</t>
  </si>
  <si>
    <t>IAC 701-17.2, 17.3, 18.29 &amp; 33.3</t>
  </si>
  <si>
    <t>IAC 701-17.3(2) &amp; 230.2</t>
  </si>
  <si>
    <t>IAC 230.3(1)</t>
  </si>
  <si>
    <t>IAC 701-33.7</t>
  </si>
  <si>
    <t>IAC 701-17.20 &amp; 231.9</t>
  </si>
  <si>
    <t>IAC 701-17.13</t>
  </si>
  <si>
    <t>IAC 701-26.2(8), 225.3, and 230.2</t>
  </si>
  <si>
    <t>IAC 701-18.45(8)</t>
  </si>
  <si>
    <t>IAC 701-18.6</t>
  </si>
  <si>
    <t>IAC 701-26.1, 701-26.71</t>
  </si>
  <si>
    <t>IAC 701-17.38 &amp; 231.16</t>
  </si>
  <si>
    <t>IAC 701-18.39</t>
  </si>
  <si>
    <t>IAC 701-17.1</t>
  </si>
  <si>
    <t>IAC 701-18.5(3)</t>
  </si>
  <si>
    <t>IAC 701-15.19(2)</t>
  </si>
  <si>
    <t>IAC 701-19.14 &amp; 26.42(4)(a)</t>
  </si>
  <si>
    <t>IAC 701-26.21</t>
  </si>
  <si>
    <t>IAC 761.400.24</t>
  </si>
  <si>
    <t>IAC 261-48.6(2)</t>
  </si>
  <si>
    <t>IAC 701-226.5</t>
  </si>
  <si>
    <t>IAC 701-31.6 &amp; 32.13</t>
  </si>
  <si>
    <t>Iowa Code 423.2(1)(b)</t>
  </si>
  <si>
    <t>IAC 701-19.5(1), 32.8 &amp; 219.5</t>
  </si>
  <si>
    <t>IAC 701-16.30</t>
  </si>
  <si>
    <t>Iowa Code 423.3(67)</t>
  </si>
  <si>
    <t>IAC 701-18.61 &amp; 231.14</t>
  </si>
  <si>
    <t>IAC 701-230.11</t>
  </si>
  <si>
    <t>IAC 701-17.9(7) &amp; 18.57(3)</t>
  </si>
  <si>
    <t>Iowa Code 423.3(6)</t>
  </si>
  <si>
    <t>IAC 701-17.9(5) &amp; 18.57(2)</t>
  </si>
  <si>
    <t>IAC 701-17.9(4)</t>
  </si>
  <si>
    <t>IAC 701-17.9(6)</t>
  </si>
  <si>
    <t>IAC 701-17.9(7)d &amp; 17.2</t>
  </si>
  <si>
    <t>Iowa Code 423.4(2)</t>
  </si>
  <si>
    <t>IAC 701-19.12</t>
  </si>
  <si>
    <t>Iowa Code 423.3(88)</t>
  </si>
  <si>
    <t>Iowa Code 423.3(33)</t>
  </si>
  <si>
    <t>Iowa Code 423.3(30)</t>
  </si>
  <si>
    <t>IAC 701-17.9(1) &amp; 17.35</t>
  </si>
  <si>
    <t>Iowa Code 423.3(9)</t>
  </si>
  <si>
    <t>IAC 701-17.26</t>
  </si>
  <si>
    <t>Iowa Code 423.3(64)</t>
  </si>
  <si>
    <t>IAC 701-17.22</t>
  </si>
  <si>
    <t>Iowa Code 423.3(65)</t>
  </si>
  <si>
    <t>IAC 18.20(5)</t>
  </si>
  <si>
    <t>Iowa Code 423.5(1)</t>
  </si>
  <si>
    <t>IAC 701-18.25(3)(b)</t>
  </si>
  <si>
    <t>Iowa Code 423.3(45)</t>
  </si>
  <si>
    <t>IAC 701-18.7 &amp; 32.7</t>
  </si>
  <si>
    <t>Iowa Code Supplement 423.6(10)</t>
  </si>
  <si>
    <t>Iowa Code Supplement 423.6(9)</t>
  </si>
  <si>
    <t xml:space="preserve">Iowa Code 423.3(46) </t>
  </si>
  <si>
    <t>IAC 701-18.33</t>
  </si>
  <si>
    <t>Iowa Code 423.3(63)</t>
  </si>
  <si>
    <t>IAC 701-17.21</t>
  </si>
  <si>
    <t>IAC 701-17.14, 18.29 &amp; 230.4</t>
  </si>
  <si>
    <t>Iowa Code 423.2(1)(a)(1)</t>
  </si>
  <si>
    <t>IAC 701-16.51(1)</t>
  </si>
  <si>
    <t>IAC 701-26.2(2) &amp; 230.3</t>
  </si>
  <si>
    <t>Iowa Code 423.3(36)</t>
  </si>
  <si>
    <t>IAC 701-17.23</t>
  </si>
  <si>
    <t>Iowa Code 423.3(41)</t>
  </si>
  <si>
    <t>IAC 701-17.18</t>
  </si>
  <si>
    <t>Iowa Code 423.3(23)</t>
  </si>
  <si>
    <t>IAC 701-17.28</t>
  </si>
  <si>
    <t>Iowa Code 423.6(11)</t>
  </si>
  <si>
    <t>IAC 701-32.6</t>
  </si>
  <si>
    <t>Iowa Code 423.2(1)(a)(4)</t>
  </si>
  <si>
    <t>IAC 701-18.25(3)(C)</t>
  </si>
  <si>
    <t>Iowa Code Supplement 423.3(90)</t>
  </si>
  <si>
    <t>Iowa Code 423.3(7)</t>
  </si>
  <si>
    <t>IAC 701-17.9(8) &amp; 18.57(5)</t>
  </si>
  <si>
    <t>Iowa Code 423.3(54)</t>
  </si>
  <si>
    <t>IAC 701-18.56</t>
  </si>
  <si>
    <t xml:space="preserve">Iowa Code 421.14
Iowa Code 423.2 </t>
  </si>
  <si>
    <t>Iowa Code 423.2 
Iowa Code 423.5</t>
  </si>
  <si>
    <t>Iowa Code 423.3(89) 
Iowa Code 423.4(6)</t>
  </si>
  <si>
    <t>Iowa Code 423.3(12) 
Iowa Code 423.3(13)</t>
  </si>
  <si>
    <t xml:space="preserve">Iowa Code 423.26 
Iowa Code 423C.3 </t>
  </si>
  <si>
    <t>Iowa Code 423.3(51) 
Iowa Code 423.6(3)</t>
  </si>
  <si>
    <t>Iowa Code 423.3(50)(51) 
Iowa Code 423.6(3)(b)</t>
  </si>
  <si>
    <t>Iowa Code 423.3(61) 
Iowa Code 423.3(7)</t>
  </si>
  <si>
    <t>Iowa Code 15.355(2) 
Iowa Code 15.331A</t>
  </si>
  <si>
    <t>Iowa Code 423D</t>
  </si>
  <si>
    <t>Iowa Code 423A.3</t>
  </si>
  <si>
    <t>Iowa Code 423.3(73) 
Iowa Code 321.105A</t>
  </si>
  <si>
    <t>IAC 801-224.4(9)</t>
  </si>
  <si>
    <t>Iowa Code 422.35 
IRC 170</t>
  </si>
  <si>
    <t>IAC 701-40.56 
IAC  701-53.6</t>
  </si>
  <si>
    <t>IAC 701-40.21 
IAC 701-53.11(7)</t>
  </si>
  <si>
    <t>IAC 701-40.21
IAC 701-53.11 
IAC 701-59.8</t>
  </si>
  <si>
    <t>IAC 701-40.56 
IAC 701-53.6</t>
  </si>
  <si>
    <t xml:space="preserve">IAC 701-40(42) 
IAC 701-701-53(17) </t>
  </si>
  <si>
    <t>IAC 701-41.2
IAC 701-40.30
IAC701-53.8(2)</t>
  </si>
  <si>
    <t xml:space="preserve">IAC 701-40.1 
IAC 701-40.79 </t>
  </si>
  <si>
    <t>IAC 701-40.81</t>
  </si>
  <si>
    <t>IAC 701-39.9
IAC 701-39.15</t>
  </si>
  <si>
    <t>IAC 701-39.1(1)(a) and(c)</t>
  </si>
  <si>
    <t xml:space="preserve">Iowa Code 15.119   
Iowa Code 15.326 - 15.336             </t>
  </si>
  <si>
    <t>Iowa Code 15.291 
Iowa Code 15.293         
Iowa Code 422.11V  
Iowa Code 422.33(25)    
Iowa Code 422.60       
Iowa Code 432.12L    
Iowa Code 533.329(n)</t>
  </si>
  <si>
    <t>Iowa Code 422.12(2)(b)</t>
  </si>
  <si>
    <t>Iowa Code 15.351-15.356
Iowa Code 422.11F
Iowa Code 422.33(15)</t>
  </si>
  <si>
    <t>Partial exemption</t>
  </si>
  <si>
    <t>Budgeted Credit</t>
  </si>
  <si>
    <t>Charitable Organization Support</t>
  </si>
  <si>
    <t>Government</t>
  </si>
  <si>
    <t>Iowa Code 433.4</t>
  </si>
  <si>
    <t>Property owned and operated by American Indian housing authorities is exempt from property tax.  An exemption agreement must be signed by the board of supervisors or the city council.</t>
  </si>
  <si>
    <t>The increase in assessed value from improvements made to barns constructed prior to 1937 is exempt from property tax.  The exemption for a barn continues as long as the structure is used for the storage of farm products or feed or for the housing of farm animals or farm equipment.</t>
  </si>
  <si>
    <t>A new cogeneration facility is subject to the assessed value provisions of section 437A.16A, but the exemptions provided in 427B.17 will be reduced by an amount found by determining the ratio that is the same proportion as the ratio of the credit allowed under 437A.16A(1) to the assessable value of the entire cogeneration facility prior to the application of any exemptions, abatements or credits.</t>
  </si>
  <si>
    <t>This exemption includes computers and equipment necessary for the maintenance and operation of a web search portal or data center business. This includes but is not limited to cooling systems, cooling towers, power infrastructure, power distribution systems, back-up power generation systems, battery systems, and racking systems. To be eligible, a data center business must meet certain requirements.</t>
  </si>
  <si>
    <t>Dwelling unit properties owned by non-profit community housing development organizations are exempt from property tax.  The dwelling units must be located in a city with a population of more than 110,000 which has a public housing authority that does not own or manage its own low-rent housing.  The non-profit community housing development organization must own and manage more than 150 units in the city.  The exemption does not extend to dwelling units located outside the city.</t>
  </si>
  <si>
    <t>Property established as a forest or fruit tree reservation is exempt from property tax.  Forest reserves must be at least two acres and have at least 200 trees per acre.  Fruit tree reserves must be between one and ten acres and have at least 40 apple trees or 70 other fruit trees per acre.  The reserve must also meet the criteria established by the Iowa Department of Natural Resources.</t>
  </si>
  <si>
    <t>The value added by any new or refitted construction or installation of a geothermal heating or cooling system, on or after July 1, 2012, on property classified as residential is exempt. The exemption is allowed for ten consecutive years.</t>
  </si>
  <si>
    <t>Property approved by the assessor is eligible for a property tax exemption for up to four years if it meets the definition of historic property, which means any of the following: (1) property in Iowa listed on the national register of historic places; (2) an historical site as defined in section 303.2; (3) property located in an area of historical significance as defined in section 303.20; (4) property located in an area designated as an area of historic significance under section 303.34; or (5) property designated an historic building or site as approved by a county or municipal landmark ordinance.</t>
  </si>
  <si>
    <t>Impoundment structures and underlying land located outside any incorporated city are exempt from property tax. To be exempt, such structures must be approved by Soil and Water Conservation District commissioners and the Iowa Department of Natural Resources.</t>
  </si>
  <si>
    <t xml:space="preserve">A city council or county board of supervisors may enact an ordinance granting partial exemption from property tax of the value added to industrial real estate as a result of new construction of industrial real estate, research service facilities, warehouses, distribution centers, and cattle facilities.  The exemption lasts for five years declining in percentage from seventy-five to fifteen over the period.  A partial exemption may also be approved.  </t>
  </si>
  <si>
    <t>The grounds and buildings of public libraries, public art galleries, and private libraries and art galleries for public use and not for private profit are exempt from property tax.</t>
  </si>
  <si>
    <t>Property owned and operated by a nonprofit organization providing low-rent housing for persons who are elderly or with physical or mental disabilities is exempt from property tax.  The exemption extends only until the original low-rent housing development mortgage on the property has been paid in full or expires.  Elderly means individuals at least 62 years of age, and persons with physical or mental disabilities means those who are unable to engage in substantial, gainful employment. The controlling nonprofit entity may serve as a general partner or managing member of a limited liability company or limited liability partnership which owns the property.</t>
  </si>
  <si>
    <t xml:space="preserve">Property used to collect methane gas or other gases produced as a by-product of waste decomposition and to convert the gas to energy is exempt from property tax.  Methane gas conversion property includes personal property, real property, improvements to real property, and machinery, equipment, and computers assessed as real property.  </t>
  </si>
  <si>
    <t>Storm shelters for manufactured home communities or mobile home parks are exempt from property tax.  If such a structure is used exclusively as a storm shelter structure, all of the structure's assessed value is exempt from tax, otherwise it is assessed at 50 percent of its value as commercial property.</t>
  </si>
  <si>
    <t>Native prairie and wetland property is exempt from property tax. To be exempt, such property cannot be used for economic gain and must be certified by the Iowa Department of Natural Resources.</t>
  </si>
  <si>
    <t>The increase in assessed value from improvements made to one-room school houses is exempt from property tax. The exemption for the school house continues as long as the structure is not used for dwelling purposes and is preserved as a one-room school house.</t>
  </si>
  <si>
    <t>Certain pollution control and recycling property are exempt from property tax, limited to the market value of such property. Claimants must be certified as eligible by the Iowa Department of Natural Resources.</t>
  </si>
  <si>
    <t>All public television station grounds and buildings not leased or otherwise used for profit are exempt from property tax.</t>
  </si>
  <si>
    <t>Real property used in the operation of a racetrack or racetrack enclosure that is owned by a city, county, state, or charitable or nonprofit entity is exempt from property tax.</t>
  </si>
  <si>
    <t>For property evaluations established for the assessment year beginning January 1, 2013,  railroad property will be assessed at 95% of its actual value. For property evaluations established for the assessment year beginning January 1, 2014 and each year after, railroad property will be assessed at 90% of its actual value.</t>
  </si>
  <si>
    <t>All grounds and buildings used or under construction by literary, scientific, charitable, benevolent, agricultural, and religious institutions and societies solely for their appropriate objects, not exceeding three hundred twenty acres in extent and not leased or otherwise used or under construction with a view to pecuniary profit are exempt from property tax. Land preservation organizations may own eligible land in each county.</t>
  </si>
  <si>
    <t>A city council or county board of supervisors may enact an ordinance granting property tax exemptions for value added as a result of new construction, reconstruction, or renovation of speculative shell buildings owned by community development organizations, for-profit entities, or not-for-profit organizations.</t>
  </si>
  <si>
    <t>In assessment year 2013, telecommunication companies received an exemption tied to and applied to each specified portion of the property's value. These are the percentages of exemptions for 2013 and 2014. In 2013, 20% on $0-$20M, 17.5% On $21M to $55M, 12.5% on $56M to $500M, &gt;$500M 10%. In 2014, 40% from $0 to $20M, 35% from $21M to $55M, 25% to $56M to $500M, and 20% &gt;$500M.</t>
  </si>
  <si>
    <t xml:space="preserve">Cities or counties may establish urban revitalization areas in order to encourage development.  The city or county may thereby exempt from property tax portions of new taxable value added to qualified property located in the urban revitalization area if the new value is the result of improvements made to the property as part of a revitalization project.  The percent and the length of time over which the exemption applies may vary.  Generally, the exemptions are for no more than ten years and may be for shorter periods at higher levels.  </t>
  </si>
  <si>
    <t>Property of any organization composed only of military veterans of any war is exempt from property tax when the property is only used by the organization and is not used for profit.</t>
  </si>
  <si>
    <t>Wildlife areas and natural conservation areas are exempt from property tax. Such areas include recreational lakes, forest covers, rivers, streams, and open prairies as designated by the county board of supervisors.  To be eligible for the exemption, the property cannot be used for economic gain and must comprise at least two acres and provide erosion control or wildlife habitat or both.</t>
  </si>
  <si>
    <t>Land used to provide wildlife habitat is exempt from property tax.  To be exempt, such property must be classified as agricultural real estate and be certified by the Iowa Department of Natural Resources.</t>
  </si>
  <si>
    <t>Rather than market value, assessment of agricultural real estate is based exclusively on consideration of productivity and net earning capacity.  The methods for determining productivity and earning capacity are applied uniformly among counties and classes of property.</t>
  </si>
  <si>
    <t>Iowa law provides for statewide limitations on annual growth in assessed property valuations.  Growth limits are set at 3 percent a year (8% for utilities) with a base of the 1978 assessment year for residential and agricultural property and 1979 for other classes of property.  Assessed valuations are rolled back to accommodate these limits and the rollback percentage is multiplied by the assessed value to obtain the taxable value of the property.  Increases in the assessment of residential and agricultural property is limited to the smaller increase in either of these two classes of property.</t>
  </si>
  <si>
    <t>For property evaluations established for the assessment year beginning January 1, 2013,  commercial and industrial property will be assessed at 95% of its actual value. For property evaluations established for the assessment year beginning January 1, 2014 and each year after, commercial and industrial property will be assessed at 90% of its actual value.</t>
  </si>
  <si>
    <t>Construction or installation of a solar energy system on agricultural, residential, commercial, or industrial property,  shall not increase the taxable value of the property for five full assessment years.</t>
  </si>
  <si>
    <t>A city council or county board of supervisors may provide for special valuation of wind energy conversion property.  The special valuation applies to the net acquisition cost of the wind energy conversion property.  The special valuation schedule is 0% for the first assessment year; 5% to 25%, for the second through the sixth year; and 30% for each subsequent year.  Public utility property may also qualify for the special valuation.  This exemption is in lieu of the five year full exclusion of value added for solar energy systems defined to include wind energy. (441.21(8)(c))</t>
  </si>
  <si>
    <t>For valuations established for the assessment year beginning January 1, 2018, the percentage of actual value as equalized by the director of revenue as provided in section 441.49 at which multiresidential property shall be assessed shall be the greater of seventy-five percent or the percentage of actual value determined by the director of revenue at which property assessed as residential property is assessed for the same assessment year under subsection 4.</t>
  </si>
  <si>
    <t>USDA</t>
  </si>
  <si>
    <t>Iowa Code 437A.16A</t>
  </si>
  <si>
    <t>Iowa Code 427.1(21a)</t>
  </si>
  <si>
    <t>Iowa Code 427C</t>
  </si>
  <si>
    <t>Iowa Code 427.1(38)</t>
  </si>
  <si>
    <t>Iowa Code 427.16</t>
  </si>
  <si>
    <t>Iowa Code 427.1(10)</t>
  </si>
  <si>
    <t>Iowa Code 427.1(20)</t>
  </si>
  <si>
    <t>Iowa Code 427B.1</t>
  </si>
  <si>
    <t>Iowa Code 427.1(7)</t>
  </si>
  <si>
    <t>Iowa Code 427.1(21)</t>
  </si>
  <si>
    <t>Iowa Code 427.1(29)</t>
  </si>
  <si>
    <t>Iowa Code 427.1(30)</t>
  </si>
  <si>
    <t>Iowa Code 427.1(23)</t>
  </si>
  <si>
    <t>Iowa Code 427.1(32)</t>
  </si>
  <si>
    <t xml:space="preserve">Iowa Code 427.1(19) </t>
  </si>
  <si>
    <t xml:space="preserve">Iowa Code 427.1(26) </t>
  </si>
  <si>
    <t>Iowa Code 99D.14(6)</t>
  </si>
  <si>
    <t>Iowa Code 427.1(8)</t>
  </si>
  <si>
    <t>Iowa Code 427.1(27)</t>
  </si>
  <si>
    <t>Iowa Code 404</t>
  </si>
  <si>
    <t>Iowa Code 427.1(5)</t>
  </si>
  <si>
    <t>Iowa Code 427.1(22)</t>
  </si>
  <si>
    <t xml:space="preserve">Iowa Code 427.1(24) </t>
  </si>
  <si>
    <t>IAC 701-70.9</t>
  </si>
  <si>
    <t>IAC 701-80.26</t>
  </si>
  <si>
    <t>IAC 701-80.19</t>
  </si>
  <si>
    <t>IAC 701-80.9</t>
  </si>
  <si>
    <t>IAC 223-47</t>
  </si>
  <si>
    <t>IAC 701-80.6</t>
  </si>
  <si>
    <t>IAC 701-80.27</t>
  </si>
  <si>
    <t>IAC 701-80.4</t>
  </si>
  <si>
    <t>IAC 701-80.12</t>
  </si>
  <si>
    <t>IAC 701-80.14</t>
  </si>
  <si>
    <t>IAC 701-80.15</t>
  </si>
  <si>
    <t>IAC 701-80.3</t>
  </si>
  <si>
    <t>IAC 701-71.11</t>
  </si>
  <si>
    <t>IAC 701-80.5</t>
  </si>
  <si>
    <t>IAC 701-80.8</t>
  </si>
  <si>
    <t>IAC 701-80.29</t>
  </si>
  <si>
    <t>IAC 571.25</t>
  </si>
  <si>
    <t>IAC 701-80.20</t>
  </si>
  <si>
    <t>IAC 701-77.4(7)</t>
  </si>
  <si>
    <t>IAC 701-80.53</t>
  </si>
  <si>
    <t xml:space="preserve">IAC 701-71.3 </t>
  </si>
  <si>
    <t>IAC 701-80.16</t>
  </si>
  <si>
    <t>IAC 701-80.17</t>
  </si>
  <si>
    <t>IAC 701-80.21</t>
  </si>
  <si>
    <t>IAC 701-80.30</t>
  </si>
  <si>
    <t>IAC 701-80.25</t>
  </si>
  <si>
    <t>IAC 701-80.7</t>
  </si>
  <si>
    <t>IAC 701-80.23</t>
  </si>
  <si>
    <t>IAC 701-80.1(3)</t>
  </si>
  <si>
    <t>IAC 701-73</t>
  </si>
  <si>
    <t>IAC 701-80.11</t>
  </si>
  <si>
    <t>IAC 701-80.1</t>
  </si>
  <si>
    <t>IAC 701-80.2</t>
  </si>
  <si>
    <t>IAC 701-80.22</t>
  </si>
  <si>
    <t>IAC 701-80.10</t>
  </si>
  <si>
    <t>IAC 701-80.13</t>
  </si>
  <si>
    <t xml:space="preserve">Iowa Code 441.21(1)(e) </t>
  </si>
  <si>
    <t>Iowa Code 426</t>
  </si>
  <si>
    <t>Iowa Code 427.1(11)</t>
  </si>
  <si>
    <t>Iowa Code 427.1(33)</t>
  </si>
  <si>
    <t>Iowa Code 368.11(3)(m)</t>
  </si>
  <si>
    <t xml:space="preserve">Iowa Code 29A.60 </t>
  </si>
  <si>
    <t>Iowa Code 427.1(31)</t>
  </si>
  <si>
    <t>Iowa Code 426C</t>
  </si>
  <si>
    <t>Iowa Code 427A.1(6)</t>
  </si>
  <si>
    <t>Iowa Code 441.21A</t>
  </si>
  <si>
    <t>Iowa Code 441.21</t>
  </si>
  <si>
    <t>Iowa Code 427B.17</t>
  </si>
  <si>
    <t>Iowa Code 427A.1(c)</t>
  </si>
  <si>
    <t>Iowa Code 425.15</t>
  </si>
  <si>
    <t>Iowa Code 425.16 through 425.40</t>
  </si>
  <si>
    <t>Iowa Code 427.1(39)</t>
  </si>
  <si>
    <t>Iowa Code 425A</t>
  </si>
  <si>
    <t>Iowa Code 427.1(4)</t>
  </si>
  <si>
    <t>Iowa Code 425</t>
  </si>
  <si>
    <t>Iowa Code 426A</t>
  </si>
  <si>
    <t>Iowa Code 427.1(34)</t>
  </si>
  <si>
    <t>Iowa Code 427.1(17)</t>
  </si>
  <si>
    <t>Iowa Code 441.21(8)(b) - 441.21(8)(d)</t>
  </si>
  <si>
    <t>Iowa Code 427B.20 through 427B.22</t>
  </si>
  <si>
    <t>Iowa Code 427B.26</t>
  </si>
  <si>
    <t>Iowa Code 441.21(13)(b)</t>
  </si>
  <si>
    <t>Iowa Code 441.21(4) 
Iowa Code441.21(5)</t>
  </si>
  <si>
    <t>Iowa Code 441.21(4) 
Iowa Code 441.21(5)</t>
  </si>
  <si>
    <t>Iowa Code 427.1(35) through 427.1(37)</t>
  </si>
  <si>
    <t>Iowa Code 423.4</t>
  </si>
  <si>
    <t xml:space="preserve">Iowa Code 2015 427.1(2) </t>
  </si>
  <si>
    <t>Internal Data</t>
  </si>
  <si>
    <t>Iowa Code 427.1(1)</t>
  </si>
  <si>
    <t>IAC 701-80.55(2)</t>
  </si>
  <si>
    <t>Iowa Code
427.1(12)</t>
  </si>
  <si>
    <t>Iowa Code 2015 427.1(14a)</t>
  </si>
  <si>
    <t>IAC (2015) 701-80.20</t>
  </si>
  <si>
    <t>The property of nursing facilities which are exempt from federal income tax under section 501(c)(3) of the Internal Revenue Code are exempt from property tax.</t>
  </si>
  <si>
    <t>None</t>
  </si>
  <si>
    <t>Public grounds including cemeteries and adjacent crematoriums are exempt from property tax.  The exemption only applies if no profits are derived from the property.</t>
  </si>
  <si>
    <t>IAC 701-80.49</t>
  </si>
  <si>
    <t>IAC 701.71.23</t>
  </si>
  <si>
    <t>Iowa Code 427.1(3)</t>
  </si>
  <si>
    <t>Iowa Code 2015 427.1(13)</t>
  </si>
  <si>
    <t>IAC (2015) 701-80.24</t>
  </si>
  <si>
    <t>Iowa Code 423.6(12), (13), (14), (15)</t>
  </si>
  <si>
    <t>Iowa Code 423.3(75), (76)</t>
  </si>
  <si>
    <t>Iowa Code 423.4(1&amp;2) 
Iowa Code 423.3(38)</t>
  </si>
  <si>
    <t>Iowa Code 423.3(6), (10)</t>
  </si>
  <si>
    <t>Iowa Code 423.1(46) Iowa Code 423.2(1)</t>
  </si>
  <si>
    <t>Iowa Code 423.2(1)(a)(2)</t>
  </si>
  <si>
    <t>Iowa Code 423.3(50) Iowa Code 423.1(55)</t>
  </si>
  <si>
    <t>Iowa Code 422.11L
Iowa Code 422.33(29)
Iowa Code 422.60(12a)
Iowa Code 533.329</t>
  </si>
  <si>
    <t>Property of the State of Iowa and the United States, with the exception of federal property subject to taxation under federal statute, is exempt from property tax. , including state university, university
of science and technology, and school lands,</t>
  </si>
  <si>
    <t xml:space="preserve">Government municipal and military property is exempt from property tax.  Such property includes property of counties, townships, cities, school corporations, levee districts, and the Iowa National Guard.  The exemption also applies to property operated by municipalities, such as sports stadiums, convention centers, and airports. </t>
  </si>
  <si>
    <t xml:space="preserve">The Agricultural Land Tax credit was established to partially offset the school tax burden borne by agricultural real estate. Current law allows a credit for any general school fund tax in excess of $5.40 per $1,000 of assessed value. Land used for agricultural or horticultural purposes in tracts of 10 acres or more is eligible.  </t>
  </si>
  <si>
    <t>City councils may provide exemption from city property taxes in annexation areas and phase in the imposition of city taxes over a maximum of ten years.  Iowa Code provides a schedule whereby city councils may exempt annexation areas from 75 percent of property taxes in the first and second years after annexation.  The amount of exemption falls to 15 percent of property taxes in the ninth and tenth years after annexation and to zero percent thereafter.  A city council may adopt an alternative schedule.</t>
  </si>
  <si>
    <t>A credit is established for  property taxed as commercial property, industrial property or railway property.  Property must be contiguous, be located within the same county, have the same property classification, be owned by the same person, and be operated by that person for a common use and purpose. Once eligibility is established then a taxpayer does not need to reapply. The funds for calendar years 2014 and 2015 are respectively $50,000,000 and $100,000,000 and are capped at $125,000,000 after calendar year 2015.</t>
  </si>
  <si>
    <t xml:space="preserve">Car wash equipment is exempt from property tax.  Such equipment includes that used in washing, waxing, drying, and vacuuming motor vehicles and point-of-sale equipment used in purchasing car wash services. </t>
  </si>
  <si>
    <t xml:space="preserve">Burial grounds, mausoleums, buildings, and equipment owned and operated by cemetery associations and used exclusively for the interment of human remains are exempt from property tax.  </t>
  </si>
  <si>
    <t>Beginning with the fiscal year beginning July  1, 2014, a county may make a claim to the Department of Revenue for an amount equal to the total amount of the commercial and industrial property tax replacement claims made by the taxing districts located in the county.</t>
  </si>
  <si>
    <t>All computers, machinery and equipment classified as industrial real estate acquired after December 31, 1993 are exempt from property tax.</t>
  </si>
  <si>
    <t>Machinery, equipment, and fixtures used in processing concrete or asphalt at a mixing facility are exempt from property tax.</t>
  </si>
  <si>
    <t xml:space="preserve">Any disabled veteran eligible for a Homestead credit who acquired the homestead property under Title 38 of the United States Code (which provides support for housing for disabled veterans) and whose household income does not exceed $35,000 may claim a credit equal to the entire amount of property tax payable on the homestead. </t>
  </si>
  <si>
    <t>This credit provides property tax relief to low-income elderly homeowners or homeowners with disabilities.  The amount of credit is based in part upon property taxes paid.</t>
  </si>
  <si>
    <t>This credit provides property tax relief to low-income elderly renters or renters with disabilities.  The amount of credit is based in part upon rent paid.</t>
  </si>
  <si>
    <t xml:space="preserve">The Family Farm Tax Credit partially offsets the school tax burden borne by agricultural real estate. Current law allows a credit for any general school fund tax in excess of $5.40 per $1,000 of assessed value.  The owner or other specified persons (e.g., the owner’s relatives) must be actively engaged in farming the land and the land must be used for agricultural or horticultural purposes.  </t>
  </si>
  <si>
    <t>The buildings and grounds of homes owned and operated by organizations of United States soldiers, sailors, or marines when used as non-profit homes for disabled veterans are exempt from property tax.</t>
  </si>
  <si>
    <t>Provides property tax relief to individuals that own and occupy a property as a homestead on July 1 of each year, declare residency in Iowa for income tax purposes, and occupy the property for at least six months each year are eligible to claim a credit against property tax. The credit is equal to the actual tax levy on the first $4,850 of actual value.  Persons in the military or nursing homes who would otherwise qualify are also eligible.</t>
  </si>
  <si>
    <t>For World War I veterans, $2,778 of taxable value and $1,852 for other veterans is exempt from property tax.  Eligible property must be owned by the veteran, spouse, or certain other relatives or a family farm corporation of which the person is a shareholder.  The claimant must be a resident of Iowa.  The exemption applies to real property and mobile homes assessed as real estate.</t>
  </si>
  <si>
    <t xml:space="preserve">The property of port authorities, when devoted to public use and not held for profit, is exempt from property tax.  </t>
  </si>
  <si>
    <t>Real property of nonprofit corporations devoted to the sale and distribution of water to rural areas for public use is exempt from property tax.</t>
  </si>
  <si>
    <t xml:space="preserve">A city council or county board of supervisors may by ordinance grant property tax credits to small business owners for payment of underground storage cleanup costs.  The credit may be for part or all of the property taxes otherwise owed. </t>
  </si>
  <si>
    <t>Multiresidential Property Rollback</t>
  </si>
  <si>
    <t>Solar Energy Systems</t>
  </si>
  <si>
    <t>Wind Energy Conversion Property</t>
  </si>
  <si>
    <t>SALES &amp; USE TAX EXPENDITURE</t>
  </si>
  <si>
    <t>Corporate Income Tax Expenditure</t>
  </si>
  <si>
    <t>Individual Income Tax Expenditure</t>
  </si>
  <si>
    <t>Claim of Right Tax Credit
(Individual Income)</t>
  </si>
  <si>
    <t>Early Childhood Development Tax Credit
(Individual Income)</t>
  </si>
  <si>
    <t>Earned Income Tax Credit
(Individual Income)</t>
  </si>
  <si>
    <t>Tuition and Textbook Tax Credit
(Individual Income)</t>
  </si>
  <si>
    <t>Volunteer Firefighter and Emergency Medical Services Personnel and Reserve Peace Officer Tax Credit
(Individual Income)</t>
  </si>
  <si>
    <t>Beginning Farmer Tax Credit
(Corporation and Individual Income)</t>
  </si>
  <si>
    <t>Biodiesel Blended Fuel Tax Credit
(Corporation and Individual Income)</t>
  </si>
  <si>
    <t>Charitable Conservation Contribution Tax Credit
(Corporation and Individual Income)</t>
  </si>
  <si>
    <t>E85 Gasoline Promotion Tax Credit
(Corporation and Individual Income)</t>
  </si>
  <si>
    <t>Ethanol Promotion Tax Credit
(Corporation and Individual Income)</t>
  </si>
  <si>
    <t>Franchise Tax Credit
(Corporation and Individual Income)</t>
  </si>
  <si>
    <t>Research Activities Tax Credit
(Corporation and Individual Income)</t>
  </si>
  <si>
    <t>School Tuition Organization Tax Credit
(Corporation and Individual Income)</t>
  </si>
  <si>
    <t>Supplemental Research Activities Tax Credit
(Corporation and Individual Income)</t>
  </si>
  <si>
    <t>Assistive Device Tax Credit
(Corporation Income)</t>
  </si>
  <si>
    <t>In determining the individual minimum tax, which is imposed to the extent that it exceeds regular tax liability, minimum taxable income is reduced by an exemption before application of the tax.  Exemption amounts are:  $17,500 for a married person filing a separate return or filing separately on the same return or for an estate or trust; $26,000 for a single person or an unmarried head of household or qualifying widow(er); $35,000 for a married couple filing a joint return.  The applicable exemption is reduced, but not below zero, by 25 percent of the amount by which the minimum taxable income of the taxpayer, determined without the exemption amount, exceeds $75,000 for a married taxpayer filing separate returns or separately on the combined return or for an estate or trust; $112,500 for a single taxpayer, unmarried head of household, or a surviving spouse; $150,000 for a married couple filing jointly.</t>
  </si>
  <si>
    <t>Disability payments to former coal miners out of the Black Lung Trust Fund are excluded from income subject to tax.  The purpose of the Black Lung Trust Fund is to provide benefits, in cooperation with the states, to coal miners who are totally disabled due to pneumoconiosis (black lung disease) and to the surviving dependents of miners whose deaths were due to such disease, and to ensure that, in the future, adequate benefits are provided to coal miners and their dependents in the event of their deaths or total disability due to pneumoconiosis.  These benefits are of the nature of workers' compensation.</t>
  </si>
  <si>
    <t xml:space="preserve">A tax credit of $20, in addition to the personal exemption or elderly credit, is allowed for a taxpayer who is blind at the end of the tax year. A nonresident taxpayer or part-year resident may deduct exemption credits as if they were residents for the entire year. </t>
  </si>
  <si>
    <t>A non-corporate taxpayer can exclude from income subject to tax 50 percent of any gain from the sale or exchange of qualified small business stock held for more than five years.  The gain eligible for the 50 percent exclusion may not exceed the greater of $10 million or 10 times the taxpayer's basis in the stock.  The remaining amount is treated as a capital gain and is fully taxable for Iowa purposes.  In order to qualify for the exclusion, the stock must be issued after August 10, 1993 and acquired by the taxpayer at its original issue (directly or through an underwriter) in exchange for money or property, or as compensation for services provided to the corporation.  A qualified small business is a domestic C corporation with aggregate gross assets that do not exceed $50 million at the date of issuance.</t>
  </si>
  <si>
    <t xml:space="preserve">When property is gifted, the tax basis for the gift equals the cost that was paid when the transferred property was first acquired by the donor plus an allowance for any gift taxes paid on the gift.  Any capital gains on the property do not have to be realized by the recipient of the gift in income subject to tax at the time of transfer.  </t>
  </si>
  <si>
    <t>A deduction from income subject to tax is provided for the amount of ordinary or capital gain realized by the taxpayer as a result of the involuntary conversion of property due to eminent domain.  If the converted property is replaced with property that is similar to, or related in use to the converted property, the amount of the capital gain shall not be subtracted until the remaining realized ordinary or capital gain is subject to federal taxation or until the time of disposition of the replacement property.</t>
  </si>
  <si>
    <t xml:space="preserve">Any gain from the sale or exchange of personal residential property is excluded from income subject to tax if, during the 5-year period ending on the date of the sale or exchange, the property has been owned and used by the taxpayer as the taxpayer’s principal residence for at least two years.  The gain cannot exceed $250,000 for single filers or $500,000 for married joint filers.  The exclusion may not be used more than once every two years.  </t>
  </si>
  <si>
    <t>Gains from sales, exchanges, or transfers of property are deducted from income subject to tax if the gains are considered to have resulted from a distressed sale transaction.  In order to be a distressed sale transaction, the transaction must involve forfeiture of an installment real estate contract, the transfer of real or personal property securing a debt to a creditor in cancellation of that debt or from the sale or exchange of property as a result of actual notice of foreclosure.  Also, the transaction must have these qualifications: (1) the forfeiture, transfer, or sale or exchange must be done to establish a positive cash flow; (2) immediately before the transaction, the taxpayer's debt to asset ratio must exceed 90%; and (3) the taxpayer's net worth at the end of the tax year must be less than $75,000.  Except where married taxpayer's live apart, their assets must be considered together for purposes of qualifying.</t>
  </si>
  <si>
    <t>See Description</t>
  </si>
  <si>
    <t xml:space="preserve">Capital gains on assets held at the owner's death are excluded from income subject to tax.  The basis of any property, real or personal, acquired from a decedent is its fair market value on the date of the decedent's death or within six months of the death.  The step-up in the heir's cost basis means that any capital gain on the asset between the date of acquisition by the decedent and the date of inheritance is exempt from income tax.  </t>
  </si>
  <si>
    <t xml:space="preserve">Up to $2,000 of the cost of a clean fuel motor vehicle up to 10,000 pounds can be excluded from income subject to tax.  The allowed exclusion is up to $5,000 of the cost of a truck or van with a gross vehicle weight above 10,000 pounds and not exceeding 26,000 pounds.  The amount allowed is up to $50,000 of the cost of a truck or van with a gross vehicle weight above 26,000 pounds or a bus with a seating capacity exceeding 20 adults.  A qualified clean fuel vehicle need not be depreciable property, but it must be acquired for use by the taxpayers, the original use must commence with the taxpayer.   A clean-fuel vehicle is one that uses natural gas, liquefied natural gas, liquefied petroleum gas, hydrogen, electricity or any other fuel that is at least 85 percent methanol, ethanol, any other alcohol, or ether.  In addition an exclusion from income subject to tax is allowed for the aggregate cost of qualified clean fuel vehicle refueling property up to $100,000 per location. </t>
  </si>
  <si>
    <t>Individuals may contribute up to $2,000 per beneficiary per year to a Coverdell Education Savings Account (ESA). Although contributions are not excludable, investment income is not subject to tax when earned and withdrawals of investment income used for qualified educational expenses prior to the beneficiary attaining age 30 are not subject to tax. Beneficiaries must be under the age of 18, unless a beneficiary is designated special needs. Eligible contributions are phased out for taxpayers with income between $190,000 and $220,000 ($95,000 and $110,000 for single filers).</t>
  </si>
  <si>
    <t>Self-employed taxpayers must pay both the employer and employee portion of Social Security and Medicare payroll taxes.  One-half of the self-employment payroll taxes, equal to the employer portion, can be deducted from income subject to tax.</t>
  </si>
  <si>
    <t>A tax credit of $40 is allowed for each dependent claimed on the return. Credits are nonrefundable, meaning claims may not exceed the computed tax. Dependent has the same meaning as provided by the Internal Revenue Code; dependents that may be claimed for the federal income tax exemption may be claimed for the Iowa credit as well. The dividing of dependent credits between spouses applies only to the number of dependents and not to the dollar amount allowed for a particular dependent.</t>
  </si>
  <si>
    <t>Taxpayers who are permanently and totally disabled and have not attained age 65 or reached mandatory retirement age associated with their prior job by the end of the tax year, can deduct from income subject to tax a maximum of $100 per week of disability payments.  In the case of a married couple where both qualify, each is eligible for an annual exclusion of up to $5,200.  There is a reduction in the exclusion, dollar for dollar to the extent that the taxpayer's federal adjusted gross income exceeds $15,000.  There is no exclusion if federal adjusted gross income exceeds $20,200 for one disabled taxpayer or $25,400 for two disabled taxpayers. Taxpayers who treat their disability income as a pension for federal tax purposes, or have done so in a prior year are not eligible to take the Iowa disability income exclusion.</t>
  </si>
  <si>
    <t>For tax years beginning on or after January 1, 2002, members of the Iowa National Guard or members of military reserve forces of the United States who are ordered to state military service or federal service or duty who receive distributions during the tax year from qualified retirement plans do not need to include those distributions a income subject to tax even if the distributions were taxable for federal income tax purposes.  In addition, the members are not subject to state penalties on the distributions even though the members may have been subject to federal penalties on the distributions for early withdrawal of benefits.  Because the distributions described above are not taxable for Iowa income tax purposes, a National Guard member or armed forces reserve member who receives a distribution from a qualified retirement plan may request that the payer of the distribution not withhold Iowa income tax from the distribution</t>
  </si>
  <si>
    <t>Expenses up to $250 paid or incurred by an eligible educator in connection with books, supplies (other than nonathletic supplies for courses of instruction in health or physical education), computer equipment (including related software and services), other equipment, and supplementary materials used by the eligible educator in the classroom can be excluded from income subject to tax.</t>
  </si>
  <si>
    <t>An exemption credit of $20, in addition to the personal or blind exemption credit, is allowed for each taxpayer who is 65 years of age on or before the first day following the end of the tax year. A nonresident taxpayer or part-year resident may deduct exemption credits as if they were residents for the entire year.</t>
  </si>
  <si>
    <t xml:space="preserve">Employees may exclude from income subject to tax any employee achievement awards of tangible personal property received from an employer in recognition of length of service or safety achievement. The exclusion equals the value of the property limited to $400 per employee during a year unless the award is part of a qualified plan award which may total up to $1,600 per employee per year.  The property must be awarded as part of a meaningful presentation and must not constitute disguised compensation.  Cash awards and gift certificates do not qualify as employee achievement awards unless de minims. </t>
  </si>
  <si>
    <t>Benefits chosen from employer cafeteria plans are excluded from income subject to tax to the extent allowed by law for the separate benefits.  Cafeteria plans are employer-sponsored benefit packages that offer employees a choice between taking cash and receiving qualified benefits, such as accident and health coverage, group term life insurance coverage, or coverage under a dependent care program.  If a participant chooses cash, it is included in income subject to tax as compensation. Qualified benefits do not include medical savings accounts or long-term care insurance coverage.</t>
  </si>
  <si>
    <t xml:space="preserve">Dependent care assistance benefits under a qualifying program up to $5,000 a year ($2,500 in the case of a married individual filing a separate return) are excluded from income subject to tax. In the case of a married couple filing a joint return, the amount excluded may not exceed the lesser of (1) the earned income of the employee or (2) the earned income of the spouse.  A special rule applies for determining the value of child care in a facility on the employer’s premises (on-site facility). Under this rule, the value of the benefit is measured by the value of services provided to employees who actually use the facility. </t>
  </si>
  <si>
    <t xml:space="preserve">Premiums paid by the employer under an insurance policy providing for replacement payments to the employee in the event he becomes sick or disabled are excluded from employee’s income subject to tax. </t>
  </si>
  <si>
    <t xml:space="preserve">Payments received by an employee for tuition, fees, books, supplies and similar items under an employer's educational assistance program are excluded from income subject to tax up to a maximum of $5,250.  The exclusion does not cover graduate teaching or research assistants who receive tuition reduction.  Excludable assistance may not include tools or supplies that the employee retains after the course or the cost of meals, lodging or transportation.  Although courses need not be job-related, courses involving sports, games, or hobbies may be covered only if they involve the employer's business or are required as part of a degree program. </t>
  </si>
  <si>
    <t>The cost of life insurance premiums paid by an employer for coverage up to $50,000 is excluded from income subject to tax provided certain nondiscrimination rules are followed.  The cost of any amount of coverage in excess of $50,000 is included in income subject to tax.</t>
  </si>
  <si>
    <t>Employer paid health insurance premiums including long-term care are deducted as a business expense by employers, and they are excluded from employee income subject to tax.  In addition amounts contributed by an employer to any medical savings account of an employee shall be treated as employer-provided coverage for medical insurance under an accident or health plan to the extent they do not exceed certain limits.</t>
  </si>
  <si>
    <t xml:space="preserve">Several miscellaneous non-cash benefits are excluded from employee's income subject to tax including:  (1) no additional cost services (free standby flights by airlines to employees), (2) qualified employee discounts, (3) working condition fringe benefits (use of company car for business purposes), (4) de minims fringe benefits (use of copy machine for personal use), (5) qualified moving expense reimbursements, and (6) value of any on-premises athletic facilities provided and operated by the employer.  These benefits may also be extended to retired and disabled former employees, to widows and widowers of deceased employees and to spouses and dependent children of employees. </t>
  </si>
  <si>
    <t xml:space="preserve">Employee parking expenses that are paid for by the employer and are received in lieu of wages are excluded from employee's income subject to tax.  The maximum amount allowed in 2010 is $230 per month.  The parking must be on or near the business location of the employer or be near a location in which the employee commutes by mass transit, carpool or in a commuter highway vehicle.  </t>
  </si>
  <si>
    <t xml:space="preserve">Transit passes, tokens, fare cards, and van pool expenses paid for by an employer and received in lieu of wages to defray an employee's commuting costs are excluded from employee's income subject to tax.  In 2010, the maximum amount of the exclusion is $125 per month.  </t>
  </si>
  <si>
    <t xml:space="preserve">Employer provided meals and lodging for the convenience of the employer are excluded from an employee's income subject to tax even though the employer's costs for these items are deductible as a business expense.  In the case of meals, the meals must be furnished on the business premises of the employer, must be provided to the employee, the employee’s spouse or dependents,  or in the case of lodging, the employee is required to accept such lodging on the business premises of his employer as a condition of his employment.  </t>
  </si>
  <si>
    <t>Veterans are no longer required to pay income tax on their retirement pay. The pay is not included as income in determining whether they need to file a return and is not included in the calculation of the Iowa Alternate Tax.</t>
  </si>
  <si>
    <t xml:space="preserve">Federal income taxes paid during the tax year may be deducted from Iowa income subject to tax.  Deductible federal income taxes include:  (1) federal income tax withheld from compensation during the tax year, (2) federal estimated tax paid at any time during the tax year, (3) any additional federal tax on a prior federal return paid during the tax year. Federal taxes to be deducted are to be reduced by any federal income tax refund received during the tax year. However, any refund that results from the following federal credits are not included in the federal refund: the Earned Income Tax Credit; the Additional Child Tax Credit; the First-time Homebuyer Credit; the Existing Homebuyer Credit; the Refundable Education Credit; and the Adoption Tax Credit </t>
  </si>
  <si>
    <t xml:space="preserve">Allowances received by federal civilian employees and Peace Corps members stationed outside the continental United States in accordance with regulations approved by the President are excluded from income subject to tax.  The allowances supplement wage income and cover expenses like rent, education and cost of travel to and from the United States. </t>
  </si>
  <si>
    <t>A qualified individual may elect to exclude from income subject to tax up to $91,500 of foreign earned income in 2010 and employer-provided housing costs. If the taxpayer does not receive a specific allowance for housing expenses, the taxpayer may deduct housing expenses that exceed sixteen percent of the maximum foreign earned income exclusion ($14,640 for tax year 2010). The amounts excluded for housing for the taxable year cannot exceed the individual’s foreign earned income for the year.  Housing costs that would be deductible except for the application of this limitation may be carried over to the next taxable year and are deductible to the extent of the limitation for that year.</t>
  </si>
  <si>
    <t>Foster parents provide under a contract with the State a home and care for children who are wards of the State.  Compensation received for this service is excluded from income subject to tax unless the payments are received for more than ten persons under age 19 or more than five over age 18.</t>
  </si>
  <si>
    <t>Taxpayers may deduct from income subject to tax amounts paid by a taxpayer for health insurance for the taxpayer, the taxpayer's spouse, and the taxpayer's dependents to the extent the amounts paid are not otherwise deductible for Iowa tax purposes. Amounts paid on a pretax basis may not be deducted. The types of insurance that are included are general medical and dental insurance, contact lens insurance, premiums paid before age 65 for medical insurance effective after the age of 65, and premiums for long-term health care services. Unlike the federal health insurance premium deduction, the Iowa health insurance deduction is not restricted to only health insurance premiums paid by self-employed taxpayers.</t>
  </si>
  <si>
    <t>The value of health insurance coverage received by including on a health insurance plan a dependent under age 25 who is not claimed on the taxpayer's federal or Iowa tax return can be deducted from income subject to tax.</t>
  </si>
  <si>
    <t>A taxpayer exclusively covered by a Health Savings Account (HSA), defined as a high deductible plan with a minimum deductible of $1,200 for self-coverage or $2,400 for family coverage, may deduct from income subject to tax contributions to the HSA. The maximum contribution in 2010 was $3,050 for self-coverage and $6,150 for family coverage. Taxpayers may exclude any amount paid or distributed out of an HSA that is used exclusively to pay for qualified medical expenses of any beneficiary named on the account. Distributions not used to pay for qualified medical expenses are includible in income subject to tax and are also subject to a ten percent penalty.</t>
  </si>
  <si>
    <t>Income payments received by individuals because they were victims of the Holocaust or income payments received by individuals who are heirs of victims of the Holocaust are excluded in the computation of net income to the extent the payments were included in the individuals’ federal adjusted gross income.  Victims of the Holocaust were victims of persecution in the World War II era for racial, ethnic or religious reasons by Nazi Germany or other Axis regime.  Holocaust victims may receive income payments for slave labor performed in the World War II era.  Income payments may also be received by Holocaust victims as reparation for assets stolen from, hidden from, or otherwise lost in the World War II era, including proceeds from insurance policies of the victims.  The World War II era includes the time of the war and the time immediately before and immediately after the war.  However, income from assets acquired with the income payments or from the sale of those assets shall not be excluded from the computation of net income.  The exemption of income payments shall only apply to the first recipient of the income payments who was either a victim of persecution by Nazi Germany or any other Axis regime or an heir of the victim of persecution.</t>
  </si>
  <si>
    <t>If utility worker performing emergency response work for an electric utility in Iowa under a mutual aid agreement between Iowa the other state the income earned in Iowa is exempt from Iowa and the utility worker is not subject to Iowa withholding</t>
  </si>
  <si>
    <t>Minimal</t>
  </si>
  <si>
    <t xml:space="preserve">The tax brackets for a given tax year equal the statutory amount (the tax year 1988 tax brackets) multiplied by a cumulative inflation factor. Each tax year, a new cumulative inflation factor is determined by multiplying the prior year’s cumulative inflation factor by the current year calculated annual inflation factor. The annual inflation factor reflects the decreased purchasing power of the dollar as a result of inflation and equals the annual percent change (but not less than zero) in the gross domestic product implicit price deflator for the second quarter of the calendar year, as determined by the Bureau of Economic Analysis. Once these calculations are performed, the results are then rounded to the nearest dollar. For tax year 2010, the highest tax bracket is $64,260 - up from $45,000 in 1988.  </t>
  </si>
  <si>
    <t>Individual taxpayers age 70 ½ or under could annually contribute to a traditional Individual Retirement Account (IRA) up to $5,000 in 2010 ($6,000 if age 50 or older) and deduct that contribution from income subject to tax. If an individual is an active participant in an employer’s retirement plan, the deduction begins to phase out for single taxpayers at $56,000 of modified income, $0 of modified income for federal married separate filers and $89,000 of modified income for married joint filers. No deduction is allowed if modified income exceeds $66,000 for single filers, $10,000 for federal married separate filers and $109,000 for married joint filers. Contributions to a Roth IRA are not deductible.</t>
  </si>
  <si>
    <t>Contributions to and grants from the Injured Veterans Grant Program are deducted from income subject to tax.  The Injured Veterans Grant Program is to provide immediate financial assistance to a veteran so that family members of the veteran may be with the veteran during the veteran’s recovery from an injury received in the line of duty in a combat zone or in a zone where the veteran was receiving hazardous duty pay after September 11, 2001.</t>
  </si>
  <si>
    <t>A taxpayer whose residence is damaged or destroyed by fire, storm, or other casualty and who must temporarily occupy another residence during the repair can exclude from income subject to tax any insurance payments received as reimbursement for living expenses during that period.  This includes a person who is denied access to a principal residence by governmental authorities because of the occurrence or threat of occurrence of a casualty. The exclusion is limited to the excess of actual living expenses incurred by the taxpayer and members of the household over the normal living expenses that they would have incurred during the period.  The exclusion covers additional costs incurred in renting suitable housing and any extraordinary expenses for transportation, food, utilities and miscellaneous items.</t>
  </si>
  <si>
    <t>An Iowa ABLE (Achieving a Better Life Experience) savings plan is created as part of the federal Tax Increase Prevention Act of 2014.  Allows states to create programs to assist individuals in saving private funds for the purpose of supporting individual with disabilities. For tax purposes the value of any interest in the trust of a decedent dying on or after July 1, 2015 is excluded from Iowa Inheritance tax.  Contributions to the fund made on or after July 1, 2015 on behalf of a designated beneficiary are deductible from the Iowa individual income tax up to a maximum amount of $3,163 allowed per beneficiary per year for purposes of the Iowa Education savings plan trust Iowa Code chapter 12D.  Any amounts refunded to a taxpayer from the cancellation of a participation agreement or that are withdrawn for purposes other than the payment of qualified disability expenses of the designated beneficiary must be included in Iowa net income to the extent they were previously deducted by the taxpayer or any other person as a contribution. Income and earnings from ABLE are exempt from Iowa individual income tax.</t>
  </si>
  <si>
    <t xml:space="preserve">Taxpayers may deduct from income subject to tax capital gains on the sale of select types of agricultural property located in Iowa. The types of property are:  (1) Real agricultural property used in a farming business in which the taxpayer materially participated for 10 years prior to the sale and which has been held for a minimum of 10 years immediately prior to its sale, (2) Cattle and horses used for breeding, draft, dairy or sporting purposes and held for 24 months by the taxpayer who received in excess of 50% of his or her gross income from farming and ranching, (3) Breeding livestock, other than cattle and horses, held for 12 months by the taxpayer who received in excess of 50% of his or her gross income from farming or ranching, (4) Timber held by the taxpayer for more than one year. </t>
  </si>
  <si>
    <t xml:space="preserve">Taxpayers may deduct from income subject to tax capital gains on the sale of select types of non-agricultural business property located in Iowa. The types of property are:  (1) Real non-agricultural property used in a business in which the taxpayer materially participated for 10 years prior to the sale and which has been held for a minimum of 10 years immediately prior to its sale, and (2) A business in which the taxpayer materially participated for 10 years and which has been owned for a minimum of 10 years immediately prior to its sale. A business includes any activity engaged in by a person with the object of gain, benefit, or advantage. The sale of a business means the sale of at least 90% of the value of all the tangible personal property or service of a business which is intangible personal property. If the sale of a business is to a lineal descendant, the requirement for material participation does not apply.  </t>
  </si>
  <si>
    <t xml:space="preserve">The Iowa educational savings plans (College Savings Iowa 529 Plan and Iowa Advisor 529 Plan) trusts were created so that individuals can contribute funds on behalf of beneficiaries in accounts administered by the State Treasurer to cover future higher education costs of the beneficiaries.  An individual can claim a deduction from income subject to tax for contributions made by that individual to the Iowa educational savings plan trust on behalf of a beneficiary or beneficiaries.  For 2010, the maximum deduction was $2,811 per beneficiary (the limit is indexed for inflation each year). </t>
  </si>
  <si>
    <t xml:space="preserve">The Iowa educational savings plan trusts (College Savings Iowa 529 Plan and Iowa Advisor 529 Plan) were created so that individuals can contribute funds on behalf of beneficiaries in accounts administered by the State treasurer to cover future higher education costs of the beneficiaries.  To the extent that interest or other earnings accrue on a beneficiary's account in the Iowa educational savings plan trust, the interest or other earnings are excluded from income subject to tax of the participant and the beneficiary. </t>
  </si>
  <si>
    <t>Taxpayers who itemize deductions may deduct from income subject to tax non-business losses arising from a fire, storm, flood, or similar cause, theft or vandalism, car, or boat and other accidents. Deductions may be taken to the extent that each loss exceeds more than $100 and to the extent that total losses claimed during the year (each reduced by the $100 limit) exceed ten percent of adjusted gross income.  Taxpayers may also deduct money held in a financial institution that was lost due to insolvency or bankruptcy of the financial institution.</t>
  </si>
  <si>
    <t xml:space="preserve">Taxpayers who itemize deductions may deduct from income subject to tax cash or in-kind contributions to qualified nonprofit, charitable organizations. Taxpayers who drove for volunteer purposes may also deduct the actual cost of the gas and oil, or 14 cents per mile driven. Taxpayers may also deduct any carryover of contributions from a prior year that could not be claimed because they exceeded certain adjusted gross income limits. Limitations on gifts are in general either 50% or 30% of adjusted gross income depending on the type of charity. Contributions of capital gains property may be subject to lower percentages of adjusted gross income.   </t>
  </si>
  <si>
    <t xml:space="preserve">Taxpayers who itemize deductions may deduct from income subject to tax certain types of interest payments including home mortgage interest paid, mortgage insurance premiums, and investment interest paid. Owner-occupants of homes may deduct interest paid on mortgage debt incurred to build, buy, or substantially improve their primary home and a second home (home acquisition debt). The mortgage interest deduction is not limited on home acquisition debt acquired on or before October 13, 1987. For purposes of the deduction, the maximum amount of mortgage debt acquired after October 13, 1987 that can be treated as home acquisition debt at any time during the year is limited to $1 million, less any home acquisition debt incurred on or before that date. Interest on up to $100,000 of debt secured by a primary or second home acquired for a purpose other than to buy, build, or improve that home (home equity debt) is also deductible. Interest paid on mortgage insurance contracts is deductible as long as adjusted gross income does not exceed $109,000 ($54,500 if married separate). If adjusted gross income exceeds $100,000 ($50,000 if married separate) the mortgage insurance premiums deduction is limited. Interest paid on money borrowed to acquire assets held as investments is also deductible.  The amount allowed as a deduction for investment interest for any taxable year cannot exceed the net investment income of the taxpayer for the taxable year. Personal interest such as interest paid on credit card balances is not deductible. </t>
  </si>
  <si>
    <t>Taxpayers who itemize deductions may deduct from income subject to tax medical and dental expenses paid during the taxable year that are not reimbursed to the extent that such expenses exceed 7.5 percent of adjusted gross income. Expenses are deductible in the year paid except advance payments are generally not deductible until the services are rendered.</t>
  </si>
  <si>
    <t>Iowa taxpayers may deduct additional miscellaneous expenses from income subject to tax even though such deductions are not allowed on the federal return. Eligible expenses include adoption expenses in excess of 3% of Iowa adjusted gross income, expenses up to $5,000 for the care of a disabled relative in the taxpayers home, and automoble mileage driven for a charitable organization of 39 cents per mile less any deduction for the same mileage taken on the federal return.</t>
  </si>
  <si>
    <t>Taxpayers who itemize deductions may deduct from income subject to tax personal property taxes, including annual vehicle registration fees and other taxes paid, including taxes paid to foreign governments.</t>
  </si>
  <si>
    <t>Taxpayers who itemize deductions may deduct from income subject to tax Iowa school district and emergency medical services (EMS) income surtaxes paid. These taxes are not Iowa State income taxes which cannot be deducted.</t>
  </si>
  <si>
    <t xml:space="preserve">Taxpayers who itemize deductions can deduct from income subject to tax State sales and use taxes paid if the taxpayer elected to deduct State sales and use taxes in lieu of State income taxes on their federal return. </t>
  </si>
  <si>
    <t xml:space="preserve">Nonresident and part-year resident taxpayers who itemized deductions may deduct from income subject to tax Income taxes paid to states other than Iowa.   </t>
  </si>
  <si>
    <t xml:space="preserve">Taxpayers who itemize deductions may deduct from income subject to tax property taxes paid on their primary and secondary residences.  </t>
  </si>
  <si>
    <t>Jury pay, defined as payment received by the taxpayer for the discharge of jury duty, can be deducted from income subject to tax if the pay was remitted to the employer because the employer paid the taxpayer regular wages for the period the individual was performing jury duty.</t>
  </si>
  <si>
    <t>An alternate tax computation is available for determining income tax liability for all low-income taxpayers except single filers. The purpose of the alternate tax is to eliminate notch effects for taxpayers with net income just above the filing threshold. For taxpayers under age 65, the taxpayer multiplies net income in excess of $13,500 by the maximum individual income tax rate, 8.98%.  For taxpayers age 65 and older, the taxpayer multiplies net income in excess of $32,000 by the maximum individual income tax rate. This tax computation is then compared to the tax on the taxpayer's taxable income based on the tax rate schedule.  The taxpayer’s tax liability is the lesser of the two tax amounts. Married separate taxpayers filing on a combined return must consider the income of both spouses in computing net income. If a married couple has a combined income below the income thresholds, neither spouse may consider this benefit if one spouse has a net operating loss and elects to carry back or carry forward the loss. The higher elderly threshold applies if at least one spouse has reached age 65 by the end of the tax year.</t>
  </si>
  <si>
    <t xml:space="preserve">Qualified individuals may deduct from income subject to tax annual contributions to a medical savings account (MSA). An Archer MSA is set up exclusively for paying the qualified medical expenses of the account holder. MSAs are available for self-employed individuals or employees only covered under an employer-sponsored high deductible health plan of a small employer. Employer contributions to MSAs (except those made through cafeteria plans) for qualified employees are excluded from reported income.  An employee may contribute to an MSA in a year only if an employer does not contribute. Distributions and earnings from an MSA to cover qualified medical expenses are excluded from income subject to tax.  </t>
  </si>
  <si>
    <t>All pay received from the federal government for military services performed by members in an active duty status of the regular armed forces (Army, Navy, Marines, Air Force and Coast Guard), armed forces military reserves, and national guard is exempt from Iowa individual income tax to the extent that the military pay was included for federal income tax purposes.</t>
  </si>
  <si>
    <t>Qualified military benefits, either cash or in-kind, generally may be excluded from income subject to tax.  Military personnel which include regular and reserve members of the Army, Navy, Marines, Air Force and Coast Guard receive many kinds of allowances and benefits for housing, subsistence, and other needs.  Included among the allowances and benefits are:  living allowances, family-related allowances, health-related benefits, education allowances, travel allowances, moving and evacuation allowances, death-related allowances and allowances for veteran's benefits, combat zone compensation and combat-related benefits, group term life insurance, premiums for survivor and retirement protection plans, mustering out payments, uniform allowances, and defense counsel. These benefits exclude pay received for Operation Iraqi Freedom, Operation Enduring Freedom, Bosnia-Herzegovina duty, death forgiveness, student loan repayments, and military disability pensions as separate estimates were done for those benefits.</t>
  </si>
  <si>
    <t>Taxpayers may exclude from income subject to tax amounts received as a pension, annuity, or similar allowance for personal injuries or sickness resulting from active service in: (1) the armed forces of any country; (2) the National Oceanic and Atmospheric Administration (NOAA) (formerly the Coast and Geodetic Survey); or (3) the United States Public Health Service (PHS).  Any amount received as a disability annuity under the provisions of section 808 of the Foreign Service Act of 1980 is also excluded. The exclusion generally is limited to amounts received for combat-related injury or illness.</t>
  </si>
  <si>
    <t xml:space="preserve">Active duty military pay received on or after November 21, 1995, by National Guard personnel and by Armed Forces Military Reserve personnel is deducted from income subject to tax to the extent the military pay was earned overseas pursuant to military orders related to peacekeeping in the Bosnia-Herzegovina area.  </t>
  </si>
  <si>
    <t xml:space="preserve">Military pay related to service pursuant to military orders related to Operation Iraqi Freedom (OIF), Operation Noble Eagle (security missions in North America) or Operation Enduring Freedom (OEF - Afghanistan) by active duty personnel in the National Guard, the Armed Forces and the Armed Forces Military Reserve is excluded from income subject to tax.  The individual does not have to be serving overseas to qualify for the exemption; any person serving under the appropriate military orders qualifies for the exemption. </t>
  </si>
  <si>
    <t>An individual's Iowa income is exempt from tax if the person's federal income tax was forgiven because the individual was killed in a combat zone, the individual was missing in action and presumed dead, or the individual was killed outside the United States due to terrorist or military action while the person was a military or civilian employee of the United States government. The tax is forgiven on the return of the year of death and on the return prior to that year.  If a person was married and filed jointly, the entire tax on the return is forgiven for both the year of death and for the prior year. If a person was married and filed separately on combined returns, the entire tax on the return is forgiven for the year of death, but only the tax attributable to the deceased is forgiven for the prior year.</t>
  </si>
  <si>
    <t>Military student loan repayments received by individuals serving on active duty in the National Guard, armed forces military reserve, or the armed forces of the United States, to the extent included in federal adjusted gross income, are excluded from income subject to tax.</t>
  </si>
  <si>
    <t>A resident whose net income is less than $9,000 for single persons or $13,500 for all other filing statuses is exempt from filing a tax return. A resident who is claimed as a dependent on another person's Iowa return does not need to file a return if their net income is less than $5,000. Nonresidents with income from Iowa sources of less than $1,000 do not need to file a return. Income from all sources, including that which is not allocable to Iowa shall be considered in this comparison and pensions and other retirement income otherwise excludable shall be considered. If a married couple has a combined income of $13,500 or less, neither spouse may consider this benefit if one spouse has a net operating loss and elects to carry back or carry forward the loss. This tax expenditure represents the impact of the minimum income filing requirements for all taxpayers up to the $9,000 / $13,500 thresholds; the estimated impact of the higher minimum filing requirements for taxpayers age 65 and older is a separate tax expenditure.</t>
  </si>
  <si>
    <t>The minimum filing requirements for residents age 65 and older are higher than for other residents. A resident age 65 and older whose net income is less than $24,000 for single persons, or $32,000 for all other filing statuses is exempt from tax. Income from all sources, including that which is not allocable to Iowa shall be considered in this comparison and pensions and other retirement income otherwise excludable shall be considered. If a married couple has a combined income of $32,000 or less, neither spouse may consider this benefit if one spouse has a net operating loss and elects to carry back or carry forward the loss. The higher requirements apply if at least one spouse has reached age 65 by the end of the tax year. This estimate reflects only the benefit of the higher filing requirements for elderly taxpayers ($24,000 single, $32,000 other filing statuses) relative to the filing requirements for other taxpayers ($9,000 single, $13,500 other filing statuses).</t>
  </si>
  <si>
    <t>For single filers, if subtracting income tax liability from net income (including any lump-sum or minimum tax and allowing exemption credits and the Tuition and Textbook credit), would produce a result of less than $9,000 ($24,000 for taxpayers age 65 or older), then the tax that is due is limited to the amount that would produce a result of after-tax income equal to $9,000 (or $24,000).  Any pension exclusion and Iowa-specific Social Security exclusion must be added to income in consideration of the $9,000 or $24,000 limits. Single filers are not eligible for the low-income alternate tax calculation.</t>
  </si>
  <si>
    <t xml:space="preserve">Cancellation of indebtedness is excluded from income subject to tax under the following four cases listed in order of priority: (1) a debt discharge in a bankruptcy action under Title 11 of the U. S. Code in which the taxpayer is under the jurisdiction of the court and the discharge is either granted by or is under a plan approved by the court, (2) a discharge when the taxpayer is insolvent outside bankruptcy, (3) a discharge of qualified farm indebtedness, and (4) a discharge of qualified real property business indebtedness.  </t>
  </si>
  <si>
    <t>An individual who is a nonresident of Iowa for the entire tax year or for part of the tax year is allowed a credit against the individual's Iowa income tax liability for the Iowa income tax on the portion of the individual's income which was earned outside Iowa while the taxpayer was a nonresident of Iowa.  This is an administrative tax credit that prevents the double taxation of non-Iowa source income.</t>
  </si>
  <si>
    <t>No gain or loss is recognized in determining income subject to tax as a result of transfers of property from an individual to a spouse or to a former spouse incident to a divorce. These transfers are treated as a gift, and the transferor’s basis for the transferred property is carried over to the transferee. In the case of a transfer to a former spouse, the transfer must occur within one year after the date on which the marriage ceased or must be related to the cessation of the marriage. This non-recognition treatment is not available for transfers to spouses or former spouses who are nonresident aliens.</t>
  </si>
  <si>
    <t xml:space="preserve">When total deductions exceed income from passive activities, the net loss is not allowed as a deduction for that year but is carried forward as a deduction from the passive activity in the next tax year. However, limits on passive activity income do not apply to oil and gas property income. </t>
  </si>
  <si>
    <t xml:space="preserve">An exemption from Iowa individual income tax is now also available for military active duty pay for members of the armed forces reserves and National Guard related to service in Operation New Dawn. </t>
  </si>
  <si>
    <t>Iowa residents are allowed an out-of-state tax credit for taxes paid to another state or foreign country on income which is also reported on the taxpayer's Iowa return.  The out-of-state tax credit is allowable only on income earned while an Iowa resident.  The credit is equal to the lesser of (1) the amount of income tax actually paid to other states/countries or (2) the calculated Iowa income tax liability times the ratio of the income taxed by other states/countries to total income. This is an administrative tax credit that prevents the double taxation of non-Iowa source income.</t>
  </si>
  <si>
    <t>Iowa residents are allowed an out-of-state tax credit for minimum taxes paid to another state or foreign country on preference items derived from sources outside of Iowa.  Part-year residents who pay minimum tax to another state or foreign country on preference items derived from sources outside Iowa are allowed an out-of state credit only to the extent that the minimum tax paid to the other state or country relates to preference items that occurred during the period the taxpayer was an Iowa resident.  Taxpayers who are nonresidents for the entire year are not allowed to take the credit.  Preference items taxed by other states/countries may be included only if they are preference items for Iowa tax purposes. The credit is equal to the lesser of (1) the amount of minimum tax actually paid to other states/countries on Iowa preference items or (2) the amount of Iowa minimum tax times the share of total preference items the preference items taxed by other states/countries represent.</t>
  </si>
  <si>
    <t>A licensed or ordained minister’s income subject to tax does not include the rental value of a home that is furnished to the minister as compensation for performing religious duties. In addition, an allowance that is paid as part of the minister’s compensation, designated as a rental allowance, and used to rent or provide a home for the minister may be excluded from income subject to tax.</t>
  </si>
  <si>
    <t xml:space="preserve">In general passive losses may not be deducted from other sources of income subject to tax. Although rental activity is treated as passive activity, special rules apply to rental real estate activities in which a taxpayer actively participates.  In the case of active participation, passive losses up to $25,000 attributable to most real estate activities may be deducted from other income. </t>
  </si>
  <si>
    <t>Interest that was previously earned on a time savings account or deposit with a savings institution and that is later forfeited because of premature withdrawals is deductible from income subject to tax in the year when the interest is forfeited</t>
  </si>
  <si>
    <t>Individual taxpayers can make tax-preferred contributions to certain types of employer provided 401(k) plans and 401(k)-type plans like 403(b) plans and the Federal government’s Thrift Savings Plan. In 2010, an employee could exclude up to $16,500 of wages from AGI under a qualified arrangement with an employer’s 401(k) plan.  Employees age 50 or over could exclude up to $22,000 in contributions. The tax on the investment income earned by 401(k)-type plans is deferred until withdrawn. Employees are allowed to make after-tax contributions to 401(k) and 401(k)-type plans. These contributions are not excluded from AGI, but the investment income of such after-tax contributions is not taxed when earned or withdrawn.</t>
  </si>
  <si>
    <t>Certain employer contributions to pension plans are excluded from an employee’s income subject to tax even though the employer can also deduct the contributions. Those contributions and any investment income earned by the pension plans is taxed when the funds are withdrawn.</t>
  </si>
  <si>
    <t>Individual taxpayers age 70 ½ or under can annually contribute to a traditional Individual Retirement Account (IRA) up to $5,000 in 2010 ($6,000 in 2010 if age 50 or older). If an individual is an active participant in an employer’s retirement plan, the deduction begins to phase out for single taxpayers at $56,000 of modified income, $0 of modified income for federal married separate filers and $89,000 of modified income for married joint filers. No deduction is allowed if modified income exceeds $66,000 for single filers, $10,000 for federal married separate filers and $109,000 for married joint filers.</t>
  </si>
  <si>
    <t xml:space="preserve">Self-employed individuals can deduct from income subject to tax contributions to their own retirement (Keogh) plans equal to 25 percent of their compensation up to a maximum of $49,000 for tax year 2010.  </t>
  </si>
  <si>
    <t xml:space="preserve">The investment income earned on tax exempt contributions into traditional Individual Retirement Accounts (IRA’s) is excluded from income subject to tax until the income is withdrawn. Investment income earned on after-tax contributions into Roth IRA’s is permanently excluded from income subject to tax. </t>
  </si>
  <si>
    <t>Investment income earned in self-employed retirement (Keogh) plans is excluded from income subject to tax in the year it is earned.  The income is subject to tax when the funds are withdrawn</t>
  </si>
  <si>
    <t xml:space="preserve">A taxpayer who is fifty-five years of age or older, disabled, or is the surviving spouse, son, daughter, mother, father, or other person with an insurable interest in an individual who would have qualified for the partial pension exclusion, is eligible to deduct from income subject to tax a portion of pension or retirement benefits. The deduction s limited to a maximum of $6,000 for an unmarried person and up to a maximum of $12,000 for a husband and wife who file a joint state income tax return, separate returns, or separately on a combined return. Pension or retirement benefits include, but are not limited to, defined benefit or defined contribution plans, annuities, individual retirement accounts, plans maintained or contributed to by an employer or maintained or contributed to by a self-employed person as an employer, and deferred compensation plans. </t>
  </si>
  <si>
    <t>Personal exemption credits may be deducted from tax, but cannot reduce the tax below $0. Personal credits vary by filing status with $40 allowed for single filers, $80 for married taxpayers filing jointly, $40 for married filing  separately on separate returns or for each spouse filing separately on combined returns, $80 for head of household, and $40 for qualifying widow(er) filers.   A married person living with a spouse at the close of the tax year, or living with a spouse at the time of the spouse’s death during the tax year, may deduct the entire married filing jointly credit.  If a couple files a separate return, each spouse may deduct the credit separately with no division of the credit in any proportion.  A nonresident taxpayer or part-year resident may deduct the full personal exemption credits.</t>
  </si>
  <si>
    <t xml:space="preserve">The amount of any damages received other than punitive damages, whether by suit or agreement and whether as lump sums or as periodic payments, on account of personal physical injuries or physical sickness is excluded from income subject to tax.  Damages for emotional distress (including the physical symptoms of emotional distress) are not excluded from income subject to tax, except to the extent of an amount paid for medical care attributable to emotional distress. </t>
  </si>
  <si>
    <t>Public assistance benefits are excluded from income subject to tax. For example, payments made by a city or state to the blind or to crime victims, payments under housing assistance programs, and payments from work training programs that are not intended as compensation are excluded from income subject to tax.</t>
  </si>
  <si>
    <t>The Department of Revenue may, when it is cost-efficient, administratively feasible, and of mutual benefit to Iowa and another state, enter into a reciprocal tax agreement with tax administration agencies of the other state.  Under this agreement, wages, salaries, commissions, tips, and earned income from other sources in Iowa by a resident of another state is exempt from Iowa income tax if the other state provides an identical exemption from its state income tax for Iowa residents working in that state. Illinois is the only state with which a reciprocal agreement was in effect.</t>
  </si>
  <si>
    <t>If a dwelling unit is used during the taxable year by the taxpayer as a residence and such dwelling unit is rented for less than 15 days during the taxable year, then the rental income is excluded from income subject to tax and the deduction of expenses related to that income is not allowed.</t>
  </si>
  <si>
    <t>Scholarships and fellowships are excluded from income subject to tax to the extent that they pay for tuition and course-related expenses of the grantee. These amounts include tuition, fees, books, supplies, and equipment required for the student’s education. Tuition reductions below the graduate level for employees of educational institutions and their families are excluded from income subject to tax.  If a student is a graduate student and engaged in teaching or research for the employing institution, tuition reductions are also excluded from income subject to tax.</t>
  </si>
  <si>
    <t>Effective for tax years beginning on or after January 1, 2010, any amount of Segal AmeriCorps Education Award reported as income on the federal income tax return can be deducted from income subject to tax. The Segal AmeriCorps Education Award is available to individuals who complete a year of service in the AmeriCorps program. The education award can be used to pay education costs at institutions of higher learning, for educational training, or to repay qualified student loans.</t>
  </si>
  <si>
    <t>A portion of Social Security benefits, including railroad retirement benefits, are subject to federal tax but exempt from Iowa tax. Provisional income equals AGI without Social Security benefits, adding back the deductions for student loan interest, tuition and fees and domestic production activities, plus one-half of Social Security benefits received, all tax exempt interest, and any tax-free fringe benefits. For taxpayers with provisional income below $25,000 ($32,000 if married joint and $0 if filing married separate), all Social Security benefits are exempt from federal tax. For taxpayers with provisional income between $25,000 and $34,000 ($32,000 and $44,000 if married joint), taxable Social Security benefits equal the lesser of 50 percent of the taxpayer’s Social Security benefits or 50 percent of the taxpayer’s provisional income minus $25,000 ($32,000 if married joint and $0 if filing married separate). For taxpayers with provisional income in excess of $34,000 ($44,000 if married joint and $0 if filing married separate), up to 85 percent of the taxpayer’s Social Security benefits may be subject to tax. For Iowa tax purposes only, up to 50 percent of the taxpayer’s Social Security benefits may be taxable regardless of provisional income; unlike federal where taxpayers with provisional income in excess of $34,000 ($44,000 if married joint and $0 if filing married separate), may be taxed on up to 85 percent of the taxpayer’s Social Security benefits. This tax expenditure is one part of the estimate of preferential taxation of Social Security benefits. The other parts are the Social Security Benefits federal exemption and the Social Security Benefits Iowa phase-out.</t>
  </si>
  <si>
    <t>A portion of Social Security benefits, including railroad retirement benefits, are exempt from federal tax. In general, if Social Security benefits are subject to federal tax, taxable benefits is the lesser of a percentage of the received benefits or a percentage of the amount by which provisional income exceeds a certain exemption amount. The benefits exempt from federal tax are also exempt from Iowa tax. Provisional income equals AGI without Social Security benefits, adding back the deductions for student loan interest, tuition and fees and domestic production activities, plus one-half of Social Security benefits received, all tax exempt interest, and any tax-free fringe benefits. For taxpayers with provisional income below $25,000 ($32,000 if married joint and $0 if filing married separate), all Social Security benefits are exempt from federal tax. For taxpayers with provisional income between $25,000 and $34,000 ($32,000 and $44,000 if married joint), taxable Social Security benefits equals the lesser of 50 percent of the taxpayer’s Social Security benefits or 50 percent of the taxpayer’s provisional income minus $25,000 ($32,000 if married joint and $0 if filing married separate). For taxpayers with provisional income in excess of $34,000 ($44,000 if married joint and $0 if filing married separate), up to 85 percent of the taxpayer’s Social Security benefits may be subject to tax. This tax expenditure is one part of the estimate of preferential taxation of Social Security benefits. The other parts are tax expenditures for the difference between federal law and Iowa law on Social Security taxation and the Iowa Social Security benefits phase-out</t>
  </si>
  <si>
    <t xml:space="preserve">Income arising from the discharge of qualified farm indebtedness owed to an unrelated lender, including a federal, state, or local government or agency, or instrumentality thereof, may be excluded from a taxpayer's income subject to tax if certain requirements are met. The debt must be incurred directly in connection with the operation by the taxpayer of the trade or business of farming.  Also, this relief applies only if at least 50% of the taxpayer's aggregate gross receipts for the three tax years preceding the tax year in which the discharge of indebtedness occurs is attributable to farming.  The discharge of debt income is excluded only to the extent that the implicit income from the debt discharge is offset or absorbed by tax attributes, such as net operating losses or capital losses, and the adjusted bases of qualified property.  For example, the purchase price, or cost basis, of land purchased using farm debt which is discharged must be reduced by the amount of discharged debt, resulting in a higher taxable gain if the land is later sold at a profit. </t>
  </si>
  <si>
    <t>Taxpayers are allowed to deduct from income subject to tax a standard deduction which varies by filing status. In 1989, the standard deduction amounts were set at $3,030 for a married couple filing jointly, a qualifying widow(er) or unmarried head of household and $1,230 for a married person filing separately or a single person. Alternatively, taxpayers may choose to itemize deductions.</t>
  </si>
  <si>
    <t>Taxpayers may deduct from income subject to tax up to $2,500 of interest paid on an education loan from income subject to tax.  In tax year 2010, the deduction was phased out for taxpayers with modified adjusted gross income between $120,000 and $150,000 for married joint filers ($60,000 and $55,000 for unmarried filers).</t>
  </si>
  <si>
    <t>A taxpayer whose income subject to tax includes gains or losses from a distressed sale may limit tax liability to net worth immediately before the distressed sale for the tax year in which the distressed sale occurred.  A distressed sale is the forfeiture of an installment real estate contract, the transfer of real or personal property securing a debt to a creditor in cancellation of that debt, or the sale or exchange of property as a result of actual notice of foreclosure.</t>
  </si>
  <si>
    <t xml:space="preserve">A taxpayer, while living, may subtract from income subject to tax up to $10,000 in unreimbursed expenses that were incurred relating to the taxpayer’s donation of all or part of a liver, pancreas, kidney, intestine, lung or bone marrow to another human being for immediate human organ transplantation.  The taxpayer can claim this deduction only once and only in the year in which the transplant occurred.  The unreimbursed expenses must not be compensated by insurance to qualify.  The unreimbursed expenses which are eligible for the deduction include travel expenses, lodging expenses and lost wages.  If the deduction is claimed for travel expenses and lodging expenses, these expenses cannot also be claimed as an itemized deduction for medical expenses under Section 213(d) of the Internal Revenue Code for Iowa tax purposes.  The deduction for lost wages does not include any sick pay or vacation pay reimbursed by an employer. </t>
  </si>
  <si>
    <t>Supplemental assistance payments which are received by individuals providing unskilled in-home health care services to a member of the caregiver's family can be deducted from income subject to tax to the extent that the individual caregiver is not a licensed health care professional.  For purposes of this deduction a member of the caregiver's family includes a spouse, parent, step-parent, child, stepchild, brother, stepbrother, sister, stepsister, lineal ancestor, such as a grandparent, and lineal descendant, such as a grandchild.  Licensed health care professionals that are not eligible for this exemption include medical doctors, doctors of osteopathy, physician assistants, psychologists, podiatrists, chiropractors, physical therapists, occupational therapists, nurses, dentists, dental hygienists, optometrists, speech pathologists and audiologists.</t>
  </si>
  <si>
    <t>A utility customer can exclude from income subject to tax the value of any subsidy provided (directly or indirectly) by a public utility to a non-business customer for the purchase or installation of any energy conservation measure.</t>
  </si>
  <si>
    <t>Due to passage of the Patient Protection and Affordable Care Act of 2010, the value of health insurance for nonqualified dependents is no longer subject to federal income tax. In addition, nonqualified dependents for federal tax purposes include children age 19 through 26. The change for federal purposes became effective during the middle of the 2010 tax year, so there were some amounts that were still subject to federal income tax for the 2010 tax year that were not subject to Iowa income tax. Iowa will now allow the same treatment that is allowed for federal tax purposes starting with the 2011 tax year. Therefore, there is no need for a separate provision in Iowa law to allow for this exclusion starting with the 2011 tax year.</t>
  </si>
  <si>
    <t>Payments of benefits under any law administered by the Veterans Administration are exclued from the recipient’s income subject to tax, including G.I. Bill benefits.</t>
  </si>
  <si>
    <t xml:space="preserve">Funds paid out from the Iowa Veterans Trust Fund to Iowans are deducted from income subject to tax.  Beginning in December 2007, interest from this fund has been available to provide relief for Iowa veterans and their families. The funds are to be used for unemployment or underemployment assistance due to service-related causes, assistance with vision, hearing, dental care, durable medical equipment, and prescription drugs; counseling and substance abuse services; housing repair; and transitional housing in an emergency. Trust fund expenditures are approved through the Iowa Veterans Commission. These funds cannot be used if a veteran could receive the same services through another source.  </t>
  </si>
  <si>
    <t>Model</t>
  </si>
  <si>
    <t>Effective for tax years beginning on or after January 1, 2007, a taxpayer may deduct from income subject to tax certain victim compensation payments to the extent this income was included in federal adjusted gross income. Payments that can be excluded  include the following: Victim compensation awards paid under the Crime Victim Compensation Program administered by the Department of Justice; victim restitution payments received by a taxpayer during the tax year in accordance with Iowa Code chapter 910 or 915; and damages awarded by a court in a civil action filed by a victim against an offender.</t>
  </si>
  <si>
    <t xml:space="preserve">Benefits received by an employee under a workers’ compensation act providing compensation to employees for personal injuries or sickness incurred in the course of employment are excluded from income subject to tax. The exclusion also applies to benefits paid under a workers’ compensation act to the survivor or survivors of an employee who died of injuries incurred in the course of employment. </t>
  </si>
  <si>
    <t>Workers compensation insurance premiums paid by employers and deducted as a business expense are excluded from the employee's income subject to tax.</t>
  </si>
  <si>
    <t xml:space="preserve">Accounting and bookkeeping services are not listed as an enumerated taxable service; these services are implicitly exempt from sales and use tax.  </t>
  </si>
  <si>
    <t>Sales of adjuvants, surfactants and certain other products which directly enhance the effects of fertilizer, limestone, herbicide, pesticide and insecticide used in agricultural production are exempt from sales and use tax.  The impact of this exemption is included in estimates for Agricultural Chemicals and Commercial Fertilizer and Lime.</t>
  </si>
  <si>
    <t>Admissions to amusements, fairs and athletic events of elementary and secondary educational institutions are exempt from sales and use tax.</t>
  </si>
  <si>
    <t>Sales of envelopes which are used to contain advertising are exempt from sales and use tax.  Envelopes which are not primarily used for advertising are taxable.</t>
  </si>
  <si>
    <t xml:space="preserve">Sales of advertising material to any person in Iowa if that person, or any agent of that person, will, after the sale, send that advertising material outside of Iowa and the subsequent sole use of that material will be outside the state are exempt from sales and use tax.  Advertising material is tangible personal property limited to: brochures, catalogs, leaflets, fliers, order forms, return envelopes, and any similar items which will be used to promote sales of property or services.  </t>
  </si>
  <si>
    <t>To the extent advertising agencies, artists and designers act as agents of their clients in acquiring tangible personal property, they are neither purchasers of the property with respect to the supplier nor sellers of the property with respect to their principals. Purchases made on behalf of a client are taxable at the time of original sales and are not subject to sales and use tax when transferred to the client.</t>
  </si>
  <si>
    <t xml:space="preserve">This estimate includes:
•An undetermined portion of Adjuvants and Surfactants
Sales of herbicides, pesticides, insecticides which are to be used in disease, weed, or insect control or health promotion of plants or livestock produced as part of agricultural production for market are exempt from sales and use tax.  All forms of inoculation, whether for promotion of better growth and healthier plants or for prevention or cure of mildew of plants or disease of seeds and bulbs, are intended for the same general purpose. Herbicide means any substance intended to prevent, destroy, or retard the growth of plants including fungi. The term shall include preemergence, postemergence, lay-by, pasture, defoliant, desiccant herbicides and fungicides. Pesticide means any substance which is used to kill rodents or smaller vermin, other than insects, such as nematodes, spiders, or bacteria, including a disinfectant. Insecticide means any substance used to kill insects. Any substance used merely to repel insects is not an insecticide. </t>
  </si>
  <si>
    <t>The sale or installation of drainage tile which is to be used in disease control, weed control, or the health promotion of plants or livestock produced as part of agricultural production for market is exempt from sales and use tax.  The materials used to install the drainage tile are also exempt.  Included among these materials are: tile intakes, outlet pipes and guards, aluminum and gabion structures, erosion control fabric, water control structures and miscellaneous tile fittings.</t>
  </si>
  <si>
    <t>The sale of feed for any form of animal life when the product of the animals constitutes food for human consumption and the sale of food or medication used in disease control or health promotion of livestock produced as part of agricultural production for market are exempt from the sales and use tax.  Sales tax shall apply on feed sold for consumption by pets.   "Feed" includes vitamins, minerals, other nutritional food supplements, and hormones sold to promote the growth of livestock.  This estimate does not include feed for sales for farm deer and bison.</t>
  </si>
  <si>
    <t>Neither sales nor use tax applies to the sale of feed or feed supplements and additives when used for consumption by farm deer or bison.</t>
  </si>
  <si>
    <t>Containers, labels, cartons, pallets, packing cases, wrapping, baling wire, twine, bags, bottles, shipping cases, or other similar articles or receptacles sold for use in agricultural, livestock or dairy production are exempt from the sales and use tax.  The exemption also applies to the producers of ornamental, flowering, or vegetable plants in commercial greenhouses or other places which sell such items in the ordinary course of business.</t>
  </si>
  <si>
    <t>Aircraft exempt from use tax include those used: 1. in scheduled interstate Federal Aviation Administration certified air carrier operations and 2. by an aircraft dealer who rents or leases the aircraft; if the aircraft is kept in the inventory of the dealer, the dealer reserves the right to regain possession if a buyer is found and the renter or lessee understands the arrangement.</t>
  </si>
  <si>
    <t>Sales or rental of tangible personal property permanently affixed to certain aircraft as a component part of that aircraft or for rendering, furnishing or performing of services in connection with the repair, remodeling or maintenance of certain aircraft (including aircraft engines and component materials or parts) are exempt from sales and use tax.  "Aircraft" is any contrivance known which is designed for navigation of or flight in the air and is used in a scheduled interstate Federal Aviation Administration certified air carrier operation or is used in a nonscheduled interstate Federal Aviation Administration certified air carrier operation conducted under 14 CFR ch. 1, pt 135.</t>
  </si>
  <si>
    <t xml:space="preserve">Architectural and engineering services are not listed as enumerated as taxable services; these services are implicitly exempt from the sales and use tax.  </t>
  </si>
  <si>
    <t>Fees charged by financial institutions to a non-customer that are imposed for point of sale, service charge, or access to an automated teller machine (ATM) are exempt from sales and use tax.  Financial institutions are defined as any bank, savings and loan association or credit union incorporated under the provisions of any state or federal law or any corporation licensed as an industrial loan company under chapter 536A, as well as any affiliate of a bank, savings and loan association, credit union, or industrial loan company.</t>
  </si>
  <si>
    <t>Sales of certain automotive fluids to a retailer who will install the automotive fluid in or apply the automotive fluid to a motor vehicle and the installation or application is done while the retailer is providing a taxable enumerated service such as automotive lubrication or the automotive fluid is installed in or applied to a motor vehicle which the retailer intends to sell and the sale of which will be subject to use tax are exempt from sales and use tax.  Examples of automotive fluids include: motor oil and other automobile lubricants; hydraulic, brake, and transmission fluids; sealants, undercoatings, antifreeze and gasoline additives.</t>
  </si>
  <si>
    <t>Sales and use tax shall not apply to beverage container deposits. On all carbonated and alcoholic beverages, consumers pay a five-cent deposit when purchasing the beverage container and receive a five-cent refund when returning the container to a store or redemption center.</t>
  </si>
  <si>
    <t xml:space="preserve">A biodiesel producer engaged in the manufacturing of biodiesel for use in biodiesel blended fuel who has registered with the United States EPA is eligible for a sales and use tax refund calculated by multiplying a designated rate by the total number of gallons of biodiesel produced by the biodiesel producer in this state during each quarter of a calendar year. The designated rate in 2015 was two cents. The refund is limited to the first 25 million gallons of biodiesel produced at each facility. The program is scheduled to expire on January 1, 2025.  </t>
  </si>
  <si>
    <t>Sales of agricultural breeding livestock are exempt from sales and use tax.  Livestock means domestic animals which are raised on a farm as a source of food or clothing, including cattle, sheep, hogs and goats, ostriches, rheas, emus, fish and other aquaculture animals.  Livestock does not include horses, mules, draft animals, mink and other non-domesticated animals even if raised in captivity for food or clothing, any animal raised for racing, cats, dogs, and other pets.  The sale of agricultural livestock is exempt from sales and use tax only if the purchaser intends to use the livestock primarily for breeding at the time of purchase.</t>
  </si>
  <si>
    <t>Withdrawal of tangible personal property from inventory of a retailer who is a builder, contractor, subcontractor or owner of building materials, supplies, or equipment used in the performance of construction contracts outside Iowa is not a sale of tangible personal property and is not a taxable event.  The use of tangible personal property such as building materials, supplies, or equipment by a manufacturer in the performance by the manufacturer or its subcontractor of construction outside of Iowa is not a taxable event.</t>
  </si>
  <si>
    <t>The sales of coins, currency or bullion are exempt from sales and use tax. Bullion means bars, ingots, commemorative medallions of gold, silver, platinum, palladium, or a combination of these where the value of the metal depends on its content and not the form. Coins or currency means a coin or currency made of gold, silver, or other metal or paper which is or has been used as legal tender.</t>
  </si>
  <si>
    <t>Sales of otherwise taxable tangible personal property or services that are on a casual basis are generally exempt from sales and use tax.  In order to be casual (1) the sale of tangible goods or taxable services must be of a nonrecurring nature, and (2) the seller must not be engaged in the for-profit business of selling tangible goods or services at the time of the sale or the sale is outside the seller’s regular course of business.  If the sales are recurring, the sales may qualify as a casual sale if all of the following criteria apply: (1) the owner of the business is the only person performing the services, (2) the owner of the business is a full-time student, and (3) total gross receipts from the activities do not exceed $5,000 for the calendar year.  Casual sales of vehicles subject to registration, vehicles subject only to the issuance of a certificate of title, and aircraft are not exempt. Sales of capital assets, such as equipment, machinery and furnishings which are not sold out of inventory are casual sales as long as they do not occur more than twice in 12 months.</t>
  </si>
  <si>
    <t xml:space="preserve">When a business sells all or substantially all of the tangible personal property held or used in the course of the trade or business for which businesses are required to hold a sales tax permit, the sale is considered a casual sale and is exempt from sales and use tax if: (1) the trade or business is transferred to another person and (2) the transferee engages in a similar trade or business.  The trade or business transferred refers to the place where the business is located since each retail business collecting tax must have a separate permit for each location.    </t>
  </si>
  <si>
    <t>Purchases of items of clothing or footwear designed to be worn on or about the human body are exempt from sales and use tax if the sale price of an item is less than one hundred dollars and the sale of the item takes place during the period beginning at 12:01 a.m. on the first Friday in August and ending at midnight on the following Saturday. Sales of accessories such as jewelry, handbags, and similar items and of special clothing or footwear primarily designed for athletic activity or protective use and not normally worn except when used for the athletic activity or protective use for which it is designed are excluded from the exemption. Rentals of clothing and footwear are also excluded from the exemption.  .</t>
  </si>
  <si>
    <t>Cold storage services are not listed as an enumerated taxable service; these services are implicitly exempt from sales and use tax.</t>
  </si>
  <si>
    <t>The sales price of all goods, wares, or merchandise sold, or of services furnished, which are used in the fulfillment of a written construction contract for the original construction, additions, or modifications of a building or structure to be used as or as a part of a collaborative educational facility is exempt from the sales and use tax. The sole purpose of the building or structure must be to provide facilities for a regional academy under a collaborative of public and private educational institutions that includes a community college that provide education to students. The owner of the facility may make application to the Department for a refund.</t>
  </si>
  <si>
    <t>Sales by commercial amusement enterprises which contract to furnish a show for a fixed fee are exempt from sales and use tax.  For example, the fee charged by a performer to a venue is not taxable, but any admissions to see the performance are taxable.</t>
  </si>
  <si>
    <t>The sales or rental of computers are exempt from sales and use tax if such items are any of the following: (1) directly and primarily used in processing by a manufacturer; (2) directly and primarily used in research and development of new products or processes of processing; (3) computers used in processing or storage of data or information by an insurance company, financial institution, or commercial enterprise.</t>
  </si>
  <si>
    <t>Commercial fertilizer and agricultural limestone sales are exempt from the sales and use tax if the purchaser utilizes the fertilizer or limestone for the health promotion of plants which are produced as part of agricultural production for market.  Plant hormones are considered to be commercial fertilizer.  Agricultural production includes the production of flowering, ornamental, or vegetable plants in commercial greenhouses or otherwise and production from aquaculture.</t>
  </si>
  <si>
    <t>The sale of special fuel for diesel engines used in commercial watercraft on rivers bordering Iowa is exempt from sales and use tax, even if no fuel tax has been imposed and paid, providing the seller delivers the fuel to the owner's watercraft while it is afloat.</t>
  </si>
  <si>
    <t>The gross receipts from sales or rental of tangible personal property and enumerated services performed for, furnished or rendered to a Community Action Agency and used for the purposes of a Community Action Agency, as defined in Iowa Code section 216A.93, are exempt from sales and use tax.</t>
  </si>
  <si>
    <t>The purchase of some types of construction equipment is exempt from the sales and use tax. The sales price for these purchases is subject to an excise tax of five percent. Therefore, the tax expenditure reflects the one percent differential between the excise tax rate and the sales and use tax rate.</t>
  </si>
  <si>
    <t>Nonprofit rural water districts organized under Iowa Code 504A are eligible for a refund of sales and use taxes paid on building materials, supplies, and equipment used in the performance of a construction contract.  Contractors, subcontractors and builders who enter into written construction contracts with eligible rural water districts are required to remit sales and use tax on building materials, supplies, and equipment.</t>
  </si>
  <si>
    <t>Designated tax-exempt entities awarding construction contracts on or after January 1, 2003 may issue special exemption certificates exempting contractors and subcontractors from paying sales and use tax for materials used in the construction project.  This exemption is taken at the point of sale where the materials are purchased.  If the project is a rural water district or in an economic development area a claim for a refund must be presented to the Department of Revenue and are estimated separately.</t>
  </si>
  <si>
    <t>The sale or rental of core-making, mold-making, and sand-handling equipment is exempt from sales and use tax, including replacement parts, directly and primarily used in the mold-making process by a foundry.  The furnishing of the design and installation, including electrical and electronic installation, of core-making, mold-making, and sand- handling equipment used directly and primarily in the mold-making process by a foundry is exempted from sales and use tax.  Fuel, electricity, and steam consumed by core-making, mold-making, and sand-handling equipment used directly and primarily in the mold-making process by a foundry is also exempt, but is included in the Processing Power and Fuel estimate.</t>
  </si>
  <si>
    <t>If title to or possession of tangible personal property or ownership of services is transferred from one corporation to another pursuant to a statutory merger, the transfer is not  subject to sales and use tax if all of the following circumstances exist: (1) the merger is pursuant to statute (for example, Iowa Code section 490.1106); (2) by the terms of that statute, the title or possession of property or services transferred passes from a merging corporation to a surviving corporation and not for any consideration; and (3) the merging corporation is extinguished and dissolved the moment the merger occurs and, as a result of this dissolution, cannot receive any benefit from the merger.</t>
  </si>
  <si>
    <t>Certain sales are exempt from sales and use tax if made by the Iowa Department of Cultural Affairs on the premises of property under control of the department and at the State Capitol.  The department may sell mementos and other items relating to Iowa history and historic sites on the premises under their control.</t>
  </si>
  <si>
    <t>A business that qualifies as a web search portal business or a data center that has a physical location in Iowa and that meets specific criteria may obtain an exemption from sales and use tax on specific purchases that are used in the operation and maintenance of the web search portal business. This exemption from sales and use tax also applies to the affiliates of a qualifying web search portal business.</t>
  </si>
  <si>
    <t>Charges for returning tangible personal property after the agreed-upon date which are true demurrage charges payable to the owner of a chartered ship in respect of failure to load or discharge the ship within the time agreed supported by a written agreement do not constitute taxable sales and the charges are exempt from sales and use tax.</t>
  </si>
  <si>
    <t>Receipts for services performed in Dentists offices in the State of Iowa.</t>
  </si>
  <si>
    <t>Sales of domesticated fowl are exempt from sales and use tax. Domesticated fowl include any domesticated bird raised as a source of food, either eggs or meat, whether sold to a person engaged in agricultural production or not.  Domesticated fowl include, but are not limited to, chickens, ducks, turkeys, pigeons, ostriches, rheas, and emus.  Sales of such animals for racing or as pets are not exempt.</t>
  </si>
  <si>
    <t>The renting of sleeping rooms in dormitories and in memorial unions at all universities and colleges located in the state of Iowa is exempt from the hotel and motel excise tax. In addition, these rentals are implicitly exempt from the sales and use tax.</t>
  </si>
  <si>
    <t>Sales of draft horses, when purchased for use as a draft horse, are exempt from the Iowa sales and use tax.  Horses commonly known as Clydesdale, Belgian, Shire, and Percheron are included as well as others which are shown to be used as draft horses.  Horses are used as draft horses when they are used to pull a load.  The load does not have to be commercial in nature.</t>
  </si>
  <si>
    <t>The E911 emergency telephone service surcharge is not included in the taxable sales of telephone service and thus is not subject to sales and use tax</t>
  </si>
  <si>
    <t>The sale of electricity to water companies with property assessed under sections 428.24, 428.26 and 428.28 are exempt from sales and use tax to the extent that the electricity is used solely to pump water from wells or rivers.</t>
  </si>
  <si>
    <t>Sales by private employment agencies for services rendered for placing a person in employment where the person's principal place of employment is to be located outside the state of Iowa is exempt from sales tax and use tax.</t>
  </si>
  <si>
    <t>This estimate includes:
•	Installation of New Industrial Machinery
The sale or rental of machinery, equipment, and computers used by a manufacturer in processing is exempt from sales and use tax.  The sale or rental of a computer used in the processing or storage of data by an insurance company, financial institution, or commercial enterprise is also exempt.  A commercial enterprise includes businesses and manufacturers operated for profit, and includes centers for data processing services for insurance companies, financial institutions, other businesses, and manufacturers, but excludes professions, occupations, and nonprofit organizations.  Occupation means the principal business of an individual and includes the business of farming.</t>
  </si>
  <si>
    <t>Sales of inert gases to be used in the manufacturing process are exempt from sales and use tax.  Only sales of inert gases are eligible for the exemption.  Argon, helium, hydrogen, neon, nitrogen, carbon dioxide, krypton, xenon and radon are nonexclusive examples of inert gases. These sales are exempt only if the gas is purchased by a manufacturer for use in processing.</t>
  </si>
  <si>
    <t>Sales from the services of designing or installing new industrial machinery or equipment are exempt from sales and use tax.  The enumerated services of electrical or electronic installation are included in the exemption.  To qualify for the exemption, the sale or rental of the machinery or equipment involved must be exempt.  The machinery or equipment must be "new".  "New" means never having been used or consumed by anyone.  The charges for design or installation must be separately identified and stated.  A "computer" is not considered to be machinery or equipment for this exemption.  This estimate is included in the Industrial Machinery, Equipment, and Computers estimate.</t>
  </si>
  <si>
    <t>The sale of property or of services performed on property which the retailer sends or delivers to a point outside of Iowa are exempt from sales and use tax as long as the property is not returned to Iowa, except in the course of interstate commerce or transportation.  If physical possession of the property occurs in the state of Iowa by the purchaser, consumer, or their agent, the exemption no longer applies.</t>
  </si>
  <si>
    <t>The sale or rental of irrigation equipment, whether installed above or below ground, to a contractor or farmer is exempt from sales and use tax if the equipment will be primarily used in agricultural operations.</t>
  </si>
  <si>
    <t>A Raceway Facility Tax Rebate is established under Iowa Code 423.4. The Department of Revenue will transfer sales and use tax receipts collected and remitted by retailers at a qualifying raceway facility into the fund. The owner/operator of a qualifying raceway may apply to the Department for a rebate of sales tax imposed and collected at the raceway facility and sales and use taxes on tangible person property and service used in one project. The total amount of rebates must not exceed the lesser of 25% of project costs as determined by the Department or $2 M dollars.</t>
  </si>
  <si>
    <t>Receipts for the service of laboratory testing on animals are exempt from sales and use tax.</t>
  </si>
  <si>
    <t>Receipts for the service of laboratory testing on humans are exempt from sales and use tax.</t>
  </si>
  <si>
    <t>The Department of Revenue shall not attempt to collect delinquent sales or use tax on a transaction involving the furnishing of lawn care, landscaping, or tree trimming and removal services which occurred more than five years prior to the date of an audit. The date of an audit is the date the Department presents notification that the person is being contacted for an audit.</t>
  </si>
  <si>
    <t xml:space="preserve">Legal services are not listed as an enumerated taxable service; these services are implicitly exempt from sales and use tax.  </t>
  </si>
  <si>
    <t>The sales price of mementos and other items relating to Iowa history and historic sites, the general assembly, and the state capitol, sold by the legislative services agency and its legislative information office on the premises of property under the control of the legislative council, at the state capitol, and on other state property.  The legislative services agency is not a retailer under this chapter and the sale of items or provision of services by the legislative services agency is not a retail sale under this chapter and is exempt from the sales and use tax.</t>
  </si>
  <si>
    <t>Consumers who have recently purchased vehicles which are returned to a dealership or manufacturer under the State’s Lemon Law may be eligible to receive a refund of use tax or fee for new registration paid. A vehicle may qualify under the Lemon Law if one or more of the following conditions have been met: (1) the vehicle has been in the shop three or more times for the same problem and the problem still exists; (2) the vehicle has been in the shop one time by reason of a defect likely to cause death or substantial bodily injury and the problem still exists; or (3) the vehicle has been out of service for any number of problems 20 or more days, and a problem still exists. The problem or defect has to render the vehicle unfit, unreliable, or unsafe for ordinary use or significantly diminish the value of the vehicle, and has to have occurred during the Lemon Law rights period. The Department of Revenue shall refund to a manufacturer any use tax or fee for new registration which the manufacturer refunded to the consumer once the manufacturer provides a written request for a refund and evidence that the use tax or fee for new registration was paid when the vehicle was purchased and that the manufacturer refunded the use tax or fee for new registration to the consumer. Note: This tax expenditure represents a claim against the motor vehicle excise tax levied on vehicles subject to registration which are exempt from the sales and use tax.</t>
  </si>
  <si>
    <t>Sales of livestock ear tags by a nonprofit organization, the income of which is exempt from federal taxation under Section 501(c)(6) of the Internal Revenue Code, are exempt from sales and use tax if the proceeds of those sales are used in bovine research programs selected or approved by the nonprofit organization.</t>
  </si>
  <si>
    <t>Sales of wood chips, sawdust, hay, straw, paper or other materials used for bedding in the production of agricultural livestock or fowl are exempt from sales and use tax.</t>
  </si>
  <si>
    <t>The sale of lodging furnished to the guests of a religious institution if the property is tax-exempt and the purpose of renting is to provide a place for a religious retreat or function and not a place for transient guests generally is exempt from the hotel and motel excise tax and the sales and use tax.</t>
  </si>
  <si>
    <t>Aircraft rentals for more than 60 days are exempt from the sales and use tax.</t>
  </si>
  <si>
    <t>Sales from the leasing of any vehicle subject to registration for a gross weight of 13 tons or less is exempt from sales and use tax and the automobile rental tax if the written lease is for more than 60 days and if the lessor, at the time of the signing of the lease, is licensed under Iowa Code 321F.  Use tax may be imposed upon certain motor vehicle leases for a period of 12 months or more. Note: The estimate includes both the exemption from the six percent state sales and use tax and the five percent automobile rental tax.</t>
  </si>
  <si>
    <t>The renting of all rooms by the same person for a period of more than 31 consecutive days is exempt from the sales and use tax and the hotel and motel excise tax.  Rooms include but are not limited to sleeping rooms, banquet rooms, or conference rooms in any hotel, motel, inn, public lodging house, rooming or tourist court, or in any place where sleeping accommodations are furnished to transient guests, whether with or without meals.</t>
  </si>
  <si>
    <t>Sales of lottery tickets or shares of a lottery game are exempt from sales and use tax.</t>
  </si>
  <si>
    <t>The sale of massage therapy services provided by massage therapists licensed under Iowa Code 152C is exempt from sales and use tax.</t>
  </si>
  <si>
    <t>Medical services are not listed as an enumerated taxable service; these services are thus nontaxable. Medical services purchased under government health i.e. Medicare or Medicaid services care are not subject to sales and use tax and are considered in a separate estimate.</t>
  </si>
  <si>
    <t>Medical services purchased under government health i.e. Medicare or Medicaid services care are not subject to sales and use tax.</t>
  </si>
  <si>
    <t>40% of the gross receipts of sales of modular homes is exempt from sales and use tax. A modular home is any structure, built in a factory, made to be used as a place for human habitation which cannot be attached or towed behind a motor vehicle and which does not have permanently attached to its body or frame any wheels or axles.</t>
  </si>
  <si>
    <t>The gross receipts from the sale of newspapers, free newspapers and shoppers’ guides are exempt from sales and use tax.  A newspaper is a periodical, published at short, stated and regular intervals, usually daily or weekly.  It is printed on newsprint with news ink.  The format of a newspaper is that of sheets folded loosely together without stapling.</t>
  </si>
  <si>
    <t>Sales of goods or services to community health centers as defined in 42 USCA section 254c and to migrant health centers defined in 42 USCA section 254b are exempt from sales and use tax.  The exemption does not apply to tax paid on the purchase of building materials by a contractor which are used in the construction, remodeling or reconditioning of a facility used or to be used by any of these health centers.</t>
  </si>
  <si>
    <t xml:space="preserve">The sale or rental of tangible personal property or the performance of services for any freestanding nonprofit hospice facility for use in a hospice program is exempt from the sales and use tax.  A hospice program is any program operated by a public agency, a private organization, or a subdivision of either, which is primarily engaged in providing care to terminally ill individuals.    </t>
  </si>
  <si>
    <t>Sales of tangible personal property to or of services furnished for a nonprofit hospital licensed under Iowa Code 135B are exempt if the property or service purchased is used in the operation of the hospital.    Hospital means a place devoted primarily to the maintenance and operation of facilities for the diagnosis, treatment, or care over a period exceeding 24 hours of two or more unrelated individuals suffering from illness, injury or a medical condition.  Also included in the definition are institutions, places, buildings or agencies providing accommodations for aged or infirm persons requiring or receiving chronic or convalescent care. A hospital is not entitled to claim a refund for tax paid by a contractor on the sale or use of tangible personal property or the performance of services in the fulfillment of a written construction contract with the hospital.</t>
  </si>
  <si>
    <t>Sales, including rent and services, to nonprofit legal aid organizations are exempt from sales and use tax.</t>
  </si>
  <si>
    <t>Sales of tangible personal property to or services rendered, furnished or performed for a statewide, nonprofit organ procurement organization are exempt from sales and use tax.  An organ procurement organization performs or coordinates the activities of retrieving, preserving or transplanting organs, maintains a system of locating prospective recipients for available organs, is registered with the United Network for Organ Sharing, and is designated by the United States Secretary of Health and Human Services.</t>
  </si>
  <si>
    <t>Sales of goods, wares, merchandise, or services to a nonprofit private art center located in Iowa which are used in the operations of the art center are exempt from sales and use tax.  An art center is defined as a structure that displays aesthetic objects which are the product of the conscious use of skill and creative imagination.  The art center must be open to the public on a regular basis and its staff must be available to answer questions regarding the collection.</t>
  </si>
  <si>
    <t>Sales of goods, wares, merchandise, or services to any nonprofit private educational institution in Iowa are exempt from sales and use tax if used for educational purposes.  A nonprofit private educational institution consists of a school, college, or university with students, faculty, and an established curriculum, a group of qualifying organizations acting in concert, or libraries.</t>
  </si>
  <si>
    <t>Sales of goods, wares, merchandise or services to nonprofit private museums are exempt from the sales and use tax if they are used for educational, scientific, historic preservation, or aesthetic purpose.  A museum is an institution organized for educational, scientific, historical preservation, or aesthetic purposes which is predominately devoted to the care and exhibition of a collection of objects in a room, building, or locale.  This collection must be open to the public on a regular basis and its staff must be available to answer questions regarding the collection.  Eligible museums include art galleries, historical museums, museums of natural history, and museums devoted to one particular subject or one person.</t>
  </si>
  <si>
    <t xml:space="preserve">Sales of tangible personal property to a nonprofit organization organized for the purpose of lending the tangible personal property to the general public on a nonprofit rental basis are exempt from sales and use tax.  The exemption is applicable to tangible personal property only and not to taxable services.   </t>
  </si>
  <si>
    <t xml:space="preserve">Purchases of tangible personal property or services by nonprofit treatment facilities are exempt from sales and use tax. Nonprofit treatment facilities include facilities providing residential care and intermediate care for persons with an intellectual disability and residential care for persons with mental illness; residential facilities for foster care children, not only children with intellectual disabilities; rehabilitation facilities that provide services to persons with disabilities and adult day care services; community mental health centers; and substance abuse treatment or prevention programs that receive block grant funding from the Iowa Department of Public Health. The exemption does not apply to the purchase of building materials by a contractor for use in the construction, remodeling or reconditioning of a facility used or to be used by any of those exempt facilities.  </t>
  </si>
  <si>
    <t>The furnishing of any contracted on–line service is exempt from sales and use tax if the information is made available through a computer server.  The exemption applies to all contracted on–line services, as long as they provide access to information through a computer server.</t>
  </si>
  <si>
    <t>The sales of residential warranty contracts regulated under Iowa Code Chapter 523C are exempt from sales and use tax.  The sales of the service contracts are not taxable, but the sales of any taxable services performed for the providers of residential service contracts are subject to tax.  A residential service contract is a contract or agreement between a residential customer and a service company which undertakes, for a predetermined fee and for a specified period of time, to maintain, repair, or replace all or any part of the structural components, appliances, or electrical, plumbing, heating, cooling, or air-conditioning systems of residential property containing not more than four dwelling units.</t>
  </si>
  <si>
    <t>To prevent disclosure of taxpayer information, estimates of some sales and use tax expenditures are not presented separately. These items are aggregated to allow for an accurate presentation of all tax expenditures while protecting taxpayer confidentiality. This item includes: Racetrack Pilot Refund Program, and Knoxville Racetrack Refunds</t>
  </si>
  <si>
    <t>The sales of property which is a container, label, carton, pallet, packing case, wrapping paper, twine, bag, bottle, shipping case, or other similar article or receptacle is exempt from sales and use tax when sold to retailers or manufacturers for the purpose of packaging or facilitating the transportation of tangible personal property sold at retail or transferred in association with the maintenance or repair of fabric or clothing.</t>
  </si>
  <si>
    <t>All taxable mobile homes or manufactured housing are subject to use tax in an amount equal to 20 percent of the mobile home's or manufactured housing's purchase price (80 percent of the home's or housing's purchase price is exempt from use tax).  In arriving at the purchase price upon which the use tax is to be computed, the trade-in allowance is a reduction in the purchase price if (1) the property traded for the mobile home or manufactured housing is a type of property normally sold in the regular course of business of the retailer selling the home or housing and (2) the retailer intends ultimately to sell the traded property at retail or to use the traded property in the manufacturing of a like item.</t>
  </si>
  <si>
    <t>Sales of prepaid merchandise cards other than prepaid telephone calling cards are not sales of tangible personal property and thus are exempt from the sales and use tax. When a purchaser uses a prepaid merchandise card to purchase taxable tangible personal property or taxable services, sales tax is computed on the sales price at the time of the sale and deducted from the prepaid amount remaining on the merchandise card.</t>
  </si>
  <si>
    <t>The sale or rental of prescription drugs, durable medical equipment, mobility enhancing equipment, prosthetic devices, and other medical devices intended for human use or consumption is exempt from sales and use tax.  Where drug means a compound, substance, or preparation, and any component of a compound, substance, or preparation, other than food and food ingredients, dietary supplements, or alcoholic beverages and mobility enhancing equipment means equipment, including repair and replacement parts, but does not include durable medical equipment.  Other medical device means equipment or a supply that is not a drug, durable medical equipment, mobility enhancing equipment, or prosthetic device.</t>
  </si>
  <si>
    <t>The sale of preserve whitetail is exempt from sale and use tax if the sale occurred between July 1, 2005, and December 31, 2015 after which preserve whitetail deer are defined as livestock.</t>
  </si>
  <si>
    <t>A use tax is not imposed on any mobile home or manufactured housing if the tax has been previously imposed pursuant to Iowa Code 2001 section 423.2 and has been paid.  In order for the exemption to be allowed, the purchaser of the mobile home or manufactured housing has the responsibility to provide the county treasurer with documentation verifying that the Iowa use tax was previously paid.</t>
  </si>
  <si>
    <t>Sales to a printer or publisher of an enumerated list of products that are generally expendable tools and supplies used to complete a finished product for sale at retail are exempt from sales and use tax. A printer means a business engaged in printing that completes a finished product for ultimate sale at retail or that completes a printed packaging material used to package a product for ultimate sale at retail. Printer does not mean a business printing materials for consumption or not for resale.  A publisher means a business that owns the right to produce, market, and distribute printed literature and information for ultimate sale at retail.</t>
  </si>
  <si>
    <t>Sales of tangible personal property which is to be given as prizes to players in social and charitable games of skill, games of chance, raffles, and bingo games as defined in and lawful under Iowa Code chapter 99B are exempt from sales and use tax.  A gift certificate is not tangible personal property.  If a person wins a gift certificate as a prize at the time the person redeems the gift certificate any tax due is payable.</t>
  </si>
  <si>
    <t>Chemicals, solvents, sorbents, and reagents directly used and consumed, dissipated, or depleted in processing tangible personal property intended to be sold ultimately at retail shall be exempt from sales and use tax.  A catalyst is considered to be a chemical, solvent, sorbent or reagent.  The chemical, solvent, sorbent, or reagent need not become an integral or component part of the processed tangible personal property.  This estimate includes chemicals, solvents, sorbents and reagents directly used and consumed, dissipated or depleted in the processing of free newspapers and shoppers guides, as the distribution of these papers is considered a retail sale.</t>
  </si>
  <si>
    <t>The sales price of electricity or steam when purchased and used in the processing of tangible personal property intended to be sold ultimately at retail and any fuel which is consumed in creating power, heat, or steam for processing or for generating electric current are exempt from sales and use tax.  This does not include heat for heating buildings, whether for manufacturing, processing, warehousing, or office space.  Sales of electricity and other fuels used for lighting, ventilation, or to enable storage after the manufacturing process are also not exempt.  This estimate excludes fuels used in agriculture.</t>
  </si>
  <si>
    <t>Any taxable service is used in processing only if the service is used in any operation which subjects raw material to some special treatment which changes, by artificial or natural means, the form, context, or condition of the raw material and results in a change of the raw material into marketable tangible personal property intended to be sold ultimately at retail.</t>
  </si>
  <si>
    <t>Carbon dioxide in a liquid, solid, or gaseous form, or taxable services primarily used in the performance of processing food products are exempt from sales and use tax.  An expanded definition of processing is allowed to manufacturers of food products for human consumption including the activities of:  (1) Treatment of material that changes its form, context, or condition in order to produce a marketable food product for human consumption; (2) Maintenance of quality or integrity of the food product and the maintenance or the changing of temperature levels necessary to avoid spoilage or to hold the food in marketable condition; (3) Maintenance of necessary environmental conditions; (4) Sanitation and quality control; (5) Formation of packaging; (6) Placement into shipping containers;  and (7) Movement of product until shipment from the building of manufacturer. Fuel, electricity, and steam consumed is also exempt, but is included in the Processing Power and Fuel estimate.</t>
  </si>
  <si>
    <t>Vulcanizing, recapping, and retreading are considered the sale of tangible personal property instead of services which extends the processing exemption to their inputs.  Thus chemicals, solvents, sorbents, and reagents directly used and consumed, dissipated, or depleted in vulcanizing, recapping, and retreading are exempt from sales and use tax.  Fuel, electricity, and steam consumed in the vulcanizing, recapping, and retreading process is also exempt, but is included in the Processing Power and Fuel estimate.</t>
  </si>
  <si>
    <t>Tangible personal property sold for processing is exempt from sales and use tax.  Tangible personal property is sold for processing only when it is intended that the property will, by means of fabrication, compounding, manufacturing, or germination, become an integral part of other tangible personal property intended to be sold ultimately at retail; or for generating electric current; or the property is a chemical, solvent, sorbent, or reagent, which is directly used and is consumed, dissipated, or depleted in processing tangible personal property which is intended to be sold at retail or consumed in the maintenance or repair of fabric or clothing and which may not become a component or integral part of the finished product.</t>
  </si>
  <si>
    <t xml:space="preserve">Tangible personal property which by means of fabrication, compounding, or manufacturing becomes an integral part of vehicles commonly known as motor trucks, truck tractors, road tractors, trailers, and semi trailers is exempt from sales and use tax if the vehicle is manufactured for lease and is actually leased to a lessee for use outside the state of Iowa and the subsequent sole use in Iowa is in interstate commerce or interstate transportation.  </t>
  </si>
  <si>
    <t xml:space="preserve">The owner or operator of an automobile racetrack facility may apply for a rebate of sales and use tax imposed and collected by retailers on the sales of any goods, wares, merchandise, or services to purchasers at the racetrack facility.  The sales and use tax rebate rate is 5 percent. </t>
  </si>
  <si>
    <t>Sales of raffle tickets for a raffle licensed pursuant to Iowa Code section 99B.5 conducted at fairs by the sponsor of the fair or by a qualified organization are exempt from sales and use tax.</t>
  </si>
  <si>
    <t>The sales of raffle tickets are exempt from the sales and use tax if the raffle provides for educational scholarships and is conducted by a qualified organization representing veterans.</t>
  </si>
  <si>
    <t>Sales of tangible personal property used as railroad rolling stock for transporting persons or property along with related materials and parts are exempt from sales and use tax.  Railroad rolling stock is that portion of railroad property that is incapable of being affixed or annexed on any one place and that is intended for movement on rails to transport persons or property whether for hire or not for hire.  Locomotives, railroad cars, and materials and parts used are exempt.  This exemption includes maintenance-of-way equipment which is used to transport persons or property. Fuel and lubricants used in railroad rolling stock are materials used in railroad rolling stock and their sales are exempt.  Enumerated services are not railroad rolling stock and are not exempt.</t>
  </si>
  <si>
    <t>Sales of tangible personal property or the sale, furnishing or services of electrical energy, natural or artificial gas, or communication services are exempt from sales and use tax if made to another state or political subdivision of another state if the other state provides a similar reciprocal exemption for this state and political subdivisions of this state.</t>
  </si>
  <si>
    <t>Sales of services to a retailer to recondition or repair tangible personal property are exempt from sales and use tax if the property is normally sold in the regular course of the retailer's business and is held for sale by the retailer.  For example, Company A owns a retail appliance store and contracts with Company B to repair a refrigerator that Company A is going to resell.  Company B’s repair services are tax exempt to Company A because Company A is regularly engaged in selling refrigerators and will offer the refrigerator for sale when it is repaired.</t>
  </si>
  <si>
    <t>Sales or rentals of machinery, equipment, or computers directly and primarily used in the recycling or reprocessing of waste products are exempt from sales and use tax. Machinery or equipment eligible include compactors, balers, crushers, grinders, cutters, or shears.  Recycling or reprocessing begins when waste or material, which would otherwise become waste, is collected or separated.  The end of recycling or reprocessing is when waste or a material which would otherwise become waste is in the form of raw material in which it will be used in manufacturing or in the form of a product which will be sold for use other than as a raw material in manufacturing.</t>
  </si>
  <si>
    <t>A relief agency may apply to the Director of the Department of Revenue for a refund of the amount of sales or use tax paid upon purchases of any goods, wares, merchandise, or services and used for free distribution to the poor and needy. Persons are determined to be poor and needy when their incomes and resources are at or below the poverty level based upon federal guidelines.</t>
  </si>
  <si>
    <t>Sales from the rental of films, video and audio tapes or discs, records, photos, copy, scripts, or other media used for the purpose of transmitting that which can be seen, heard or read is exempt from sales and use tax if the lessee imposes a charge for the viewing or rental of the media with that charge subject to Iowa sales and use tax, or the lessee broadcasts the contents of the media for public viewing or listening.  Sales of motion picture films, video and audio tapes or discs and records or any other media, which can be seen, heard, or read are exempt if the sales from the ultimate leasing or renting of the media are subject to Iowa sales and use tax.</t>
  </si>
  <si>
    <t>Sale of tangible personal property or taxable services or for resale of tangible personal property in connection with the furnishing of taxable services are exempt from sales and use tax.  This excludes sales of machinery, equipment, attachments, and replacement parts specially enumerated in subsection 37 and used in the manner described in subsection 37 or the purchase of tangible personal property, the leasing or rental of which is exempted from tax by subsection 49.</t>
  </si>
  <si>
    <t>Residential sewer and refuse services are not listed as an enumerated taxable service; these services are implicitly exempt from sales and use tax.  Solid waste collection and disposal services for nonresidential commercial operations are taxable.</t>
  </si>
  <si>
    <t>The sale or furnishing of metered gas, electricity, and fuel, including propane and heating oil, to residential customers which is used to provide energy for residential dwellings and units of apartment and condominium complexes used for human occupancy is exempt from sales and use tax.</t>
  </si>
  <si>
    <t xml:space="preserve">In general, sales made by a city or county are exempt from sales tax.  The exemption does not apply to sales from furnishing or service of gas, electricity, water, heat and communication services rendered, furnished or performed by a county or city.  Sales of fees for participating in any athletic sports by counties and cities are taxable.  Also, sales from a county or municipality furnishing sewage service or solid waste collection and disposal service to nonresidential commercial operations are taxable. </t>
  </si>
  <si>
    <t>Sales of tangible property or services rendered, furnished or performed by the state fair organized under Iowa Code chapter 173 or a county, district or fair society organized under Iowa Code chapter 174 are exempt from sales and use tax.  This exemption does not apply to individuals, entities, or others that sell or provide services at the state, county, district fair or fair societies.</t>
  </si>
  <si>
    <t>Gross receipts from the sale or rental of tangible personal property or services in which the profits are used by or donated to a qualifying nonprofit entity for educational, religious, or charitable activities are exempt from sales and use tax. This exemption does not apply to the gross receipts from games of skill, games of chance, raffles, and bingo games. Educational means any of the following: the acquisition of knowledge tending to develop and train the individual, an activity that has as its primary purpose to educate by teaching, an activity that has as its primary objective to give educational instruction, an activity for which the process is not merely incidental, or an activity where the purpose is systematic instruction.  Religious purpose includes all forms of belief in the existence of superior beings or things capable of exercising power over the human race.  It also includes the use of property by a religious society or by a body of persons as a place for public worship.  Charitable refers to almost anything that tends to promote well-doing and well-being for public good or public welfare with no pecuniary profit inuring to the one performing the service or the giving of gifts by persons kindly disposed toward others, without obligation.</t>
  </si>
  <si>
    <t>Self-pay washers and dryers are now exempt from sales and use tax.</t>
  </si>
  <si>
    <t>Any ship, barge or other waterborne vessel is exempt from sales and use tax if the vessel’s use is primarily for the transportation of property or cargo for hire on the rivers bordering this state.  The exemption extends to tangible personal property used as material in the construction of or as a part for the repair of any exempt ship, barge, or waterborne vessel.  Use must be on a river or rivers bordering Iowa, not on any river or rivers bounded on both banks by Iowa territory.</t>
  </si>
  <si>
    <t>Slaughter and meat processing services are not listed as an enumerated taxable service; these services are implicitly exempt from sales and use tax.</t>
  </si>
  <si>
    <t>If the optional service or warranty contract is a computer software maintenance or support service contract and there is no separately stated fee for the taxable personal property or for the nontaxable service, the sales or use tax imposed by this subsection shall be imposed on fifty percent of the sales price from the sale of such contract.  If the contract provides for technical support services only, no tax shall be imposed under this subsection.</t>
  </si>
  <si>
    <t>The sales price of solar energy equipment is exempted from Iowa sales and use tax.  Solar energy equipment is defined as equipment that is primarily used to collect and convert incident solar radiation into thermal, mechanical or electrical energy, or equipment that is primarily used to transform such converted solar energy to a storage point or to a point of use.</t>
  </si>
  <si>
    <t>Toys purchased by a nonprofit organization that is exempt from federal income tax under section 501 of the Internal Revenue Code are exempt from sales and use tax if these purchases are from donations collected by the nonprofit organizations and distributed to children at no cost.</t>
  </si>
  <si>
    <t>When tangible personal property is traded toward the purchase price of other tangible personal property, the gross receipts are only the portion of the purchase price which is payable in money to the retailer if two of three conditions are met:  (a) the tangible personal property is traded to a retailer, and the property traded is the type normally sold in the regular course of the retailer's business; and (b) the tangible personal property traded to the retailer is intended by the retailer to be ultimately sold at retail; or (c ) the tangible personal property traded to a retailer is intended to be used by the retailer or another in the remanufacturing of a like item.</t>
  </si>
  <si>
    <t>Sales of the service rendered, furnished, or performed by specialized flying implements of husbandry used for agricultural aerial spraying are exempt from sales and use tax. This estimate is included in Air Charters Transportation Services.</t>
  </si>
  <si>
    <t>Transportation services, including the transportation of people, and delivery charges are exempt from sales and use tax when they are separately contracted in writing. If no written contract exists, the charges are not subject to sales and use tax if the bill itemizes the charges. The exemption does not apply to the services of transporting electrical energy or natural gas or to the rental of recreational vehicles or boats.  Chartered air services are not included in the estimate.</t>
  </si>
  <si>
    <t>This estimate includes:
•Agricultural Aerial Spraying Transportation Services
Sales price of services furnished by specialized flying implements of husbandry used for agricultural aerial spraying and aerial commercial and chartered transportation services are exempt from sales and use tax.</t>
  </si>
  <si>
    <t>The purchase of vehicles subject to registration or subject only to the issuance of a certificate of title and sales of aircraft are exempt from the sales and use tax. These purchases are subject to a one-time new registration fee of five percent, and these collections are deposited in the Road Use Tax Fund. The tax expenditure thus represents the entire sales and use taxes collected if vehicles subject to registration were subject to the sales and use tax instead of the one-time registration fee.</t>
  </si>
  <si>
    <t>Sales of water used as drinking water for livestock or poultry products for market are exempt from the sales and use tax.  Sales of water used in the production of plants are also exempt.</t>
  </si>
  <si>
    <t>The sales of tangible personal property used to convert wind energy to electrical energy or the gross receipts from the sale of materials used to manufacture, install, or construct property used to convert wind energy to electrical energy are exempt from sales and use tax.  This property is any device which converts wind energy to usable electrical energy including, but not limited to, wind chargers, windmills, wind turbines, pad mount transformers, substations, power lines, and tower equipment.</t>
  </si>
  <si>
    <t xml:space="preserve">Businesses can claim a refund for the sales and use taxes paid for gas, electricity, water, or sewer utility services, goods, wares, or merchandise, or on services rendered, furnished, or performed to or for a contractor or subcontractor and used in the fulfillment of a written contract relating to the construction or equipping of a housing project up to the awarded amount. The Iowa Economic Development Authority (IEDA) must approve the business' proposed project prior to project initiation and the business must receive an award for the sale and use tax refund from IEDA. The purpose of the Workforce Housing Tax Incentives Program is to assist the development of workforce housing in Iowa communities by providing incentives for housing projects that are targeted at middle-income households and that focus on the redevelopment or repurposing of existing structures. This program was created effective July 1, 2014, replacing the Housing Enterprise Zone program. </t>
  </si>
  <si>
    <t xml:space="preserve">The sale or rental of central office equipment or transmission equipment is exempt from sales and use tax if it is primarily used by local exchange carriers and competitive local exchange service providers; franchised cable television operators, mutual companies, municipal utilities, cooperatives, and companies furnishing communications services; long distance companies; or commercial mobile radio services in the furnishing of telecommunications services on a commercial basis. </t>
  </si>
  <si>
    <t xml:space="preserve">Construction services are not listed as an enumerated taxable service; these services are thus nontaxable.  </t>
  </si>
  <si>
    <t>Debt counseling services are not listed as an enumerated taxable service; these services are thus nontaxable.</t>
  </si>
  <si>
    <t>Environmental testing services performed at a laboratory, in the field, or by a mobile testing service are exempt from the sales and use tax. Environmental testing means the physical or chemical analysis of soil, water, wastewater, air, or solid waste performed in order to ascertain the presence of environmental contamination or degradation.</t>
  </si>
  <si>
    <t xml:space="preserve">Marina services are not listed as an enumerated taxable service; these services are thus nontaxable.  </t>
  </si>
  <si>
    <t xml:space="preserve">Services performed on a vessel are exempt from sales and use tax if all of the following conditions apply: 1) The vessel is a licensed vessel under the laws of the United States Coast Guard; 2) The service is used to repair or restore a defect in the vessel; 3) The vessel is engaged in interstate commerce and will continue in interstate commerce once the repairs or restoration is completed; and 4) The vessel is in navigable water that borders a boundary in Iowa. </t>
  </si>
  <si>
    <t xml:space="preserve">Tax return preparation services are not listed as an enumerated taxable service; these services are thus nontaxable.  </t>
  </si>
  <si>
    <t xml:space="preserve">Travel agency services are not listed as an enumerated taxable service; these services are thus nontaxable.  </t>
  </si>
  <si>
    <t xml:space="preserve">Veterinary services are not an enumerated taxable service and thus are not subject to sales and use tax. The sales of food, drugs, medicines, bandages, dressings, serums, and tonics used in treating livestock are also exempt from sales and use tax. </t>
  </si>
  <si>
    <t>Veterinary services are not an enumerated taxable service and thus are not subject to sales and use tax. The exemption does not apply to food, drugs, medicines, bandages, dressings, serums, and tonics used in the treatment of pets or animals for hobby purposes or any sales of tangible property or enumerated service that are not part of professional veterinary services, such as pet grooming.</t>
  </si>
  <si>
    <t>Economic Census</t>
  </si>
  <si>
    <t>Comparative State Data</t>
  </si>
  <si>
    <t>Other Federal Data</t>
  </si>
  <si>
    <t>Industry Data</t>
  </si>
  <si>
    <t>Unable to Disclose</t>
  </si>
  <si>
    <t>A state-wide excavation notification center was established by Iowa Code Section 480.3.  According to Iowa Code, an excavator is required to contact the notification center and provide notice of a planned excavation.  The notification center has established a toll-free telephone number to allow excavators to provide this notice.  The notification center upon receiving notice from the excavator, shall immediately transmit the information to each person owning or operating an underground facility including, but not limited to public, private, and municipal utilities.  Services rendered, furnished, or performed by the excavation notification center or by the vendor providing the services are not subject to sales tax.</t>
  </si>
  <si>
    <t xml:space="preserve">The sale or rental of farm machinery and equipment and replacement parts, including auxiliary attachments which improve the performance, safety, operation, or efficiency of the machinery and equipment, is exempt from the sales and use tax if the machinery and equipment is used directly and primarily in production of agricultural products including flowering, ornamental or vegetable plants.  The machinery and equipment must be self-propelled implements or implements customarily drawn or attached to self-propelled implements. Any replacement part must be essential to any repair or reconstruction necessary to the farm machinery or equipment use in the production of agricultural products.  No machinery subject to vehicle registration qualifies. </t>
  </si>
  <si>
    <t xml:space="preserve">The sale or rental of farm machinery and equipment and replacement parts, including auxiliary attachments which improve the performance, safety, operation, or efficiency of the machinery and equipment are exempt from the sales and use tax.  The machinery or equipment must be directly and primarily used in livestock or dairy production, in aquaculture production, or in the production of flowering, ornamental or vegetable plants. Any replacement part must be essential to any repair or reconstruction necessary to the use of the machinery. Machinery and equipment that are self-propelled or customarily drawn or attached to self-propelled implements are considered in Farm Machinery – Self Propelled.  </t>
  </si>
  <si>
    <t>Sales of entry fees at a place of amusement, fair or athletic event are not subject to sales and use tax when the sales of tickets or admissions charges for observing the activity are taxable.  A fee includes, but is not limited to, entry fees, registration fees, or other charges made by the operator or sponsor of a game or other form of amusement for the right to participate in a game or amusement.  Game or other form of amusement includes, but is not limited to, events such as golf tournaments, bowling tournaments, car races, motorcycle races, bridge tournaments, rodeos, animal shows, fishing contests, balloon races, and trap shoots.</t>
  </si>
  <si>
    <t xml:space="preserve">Fishing and hunting guide services are not listed as an enumerated taxable service; these services are implicitly exempt from sales and use tax.  </t>
  </si>
  <si>
    <t xml:space="preserve">The lease or rental of tangible personal property is exempt from sales and use tax when used by a manufacturer to produce marketable food products for human consumption.  This includes but is not limited to the treatment of material to change its form, context, or condition in order to produce the food product, maintenance of quality or integrity of the food product, changing or maintenance of temperature levels necessary to avoid spoilage or to hold the food product in marketable condition, maintenance of environmental conditions necessary for the safe or efficient use of machinery and material used to produce the food product, sanitation and quality control activities, formation of packaging, placement into shipping containers, and movement of the material or food product until shipment from the building of manufacture.  </t>
  </si>
  <si>
    <t>Sales of all foods for human consumption which are purchased with Supplemental Nutrition Assistance Program (SNAP) benefits are exempt from sales and use tax.</t>
  </si>
  <si>
    <t>Sales of food and beverages for human consumption made by certain organizations that promote Iowa products and any other food or beverage sold by the organization in conjunction with the promoted Iowa product are exempt from sales and use tax.  The organization must be (1) nonprofit and (2) organized to principally promote a food or beverage product for human consumption that is produced, grown or raised in Iowa.</t>
  </si>
  <si>
    <t>Sales of food for human consumption are exempt from sales and use tax if those food items are eligible for purchase under the Supplemental Nutrition Assistance Program (SNAP) administered by the United States Department of Agriculture. Food purchased with Supplemental Nutrition Assistance Program benefits are considered in a separate estimate.</t>
  </si>
  <si>
    <t>A business that qualifies as a Information Technology Facility that has a physical location in Iowa and that meets specific criteria may obtain an exemption from sales and use tax on specific purchases that are used in the operation and maintenance of the web search portal business. This exemption from sales and use tax also applies to the affiliates of a qualifying web search portal business. The impact of this exemption is included in estimate for processing fuel and power</t>
  </si>
  <si>
    <t>Sales of fuel, gas, electricity, water and heat consumed in implements of husbandry are exempt from sales and use tax.  An implement of husbandry is defined to mean any tool, equipment, or machine necessary to the carrying on of the business of agricultural production and without which that work could not be done.  An airplane or helicopter designed for and used primarily in spraying or dusting of plants which are raised as part of agricultural production for market is an implement of husbandry.  The sale of fuel used in milk coolers and milking machines, stationary irrigation equipment, implements used to handle feed, grain and hay and to provide water for livestock is also exempt from sales and use tax.</t>
  </si>
  <si>
    <t>Fuel used for any purpose for the privilege of operating motor vehicles in the state is exempt from the sales and use tax when it is subject to the excise tax which is applied before the sale is made to the consumer. Note: This estimate assumes the sales and use tax would apply to the final price of gasoline and diesel, including state and federal excise taxes.</t>
  </si>
  <si>
    <t>Sales of fuel used  for heating or cooling greenhouses, buildings or parts of buildings used for production of flowering, ornamental, or vegetable plants intended for sale are exempt from sales tax and use tax.</t>
  </si>
  <si>
    <t>The sale of fuel used to provide heat or cooling for livestock buildings is exempt from sales and use tax.  Fuel includes electricity and livestock includes domesticated fowl.</t>
  </si>
  <si>
    <t>Sales of fuel used in cultivation of agricultural products by aquaculture are exempt from sales and use tax.</t>
  </si>
  <si>
    <t>The sale of fuel, including electricity, used in grain drying is exempt from sales and use tax.</t>
  </si>
  <si>
    <t>Certain goods sold and services performed by funeral homes are exempt from the sales and use tax.</t>
  </si>
  <si>
    <t>Sales by licensees authorized to operate excursion gambling boats for (1) charges for admission to excursion gambling boats and (2) gross receipts from gambling games authorized by the state racing and gaming commission and conducted on excursion gambling boats are exempt from sales and use tax.</t>
  </si>
  <si>
    <t>Governmental units, including the Department of Transportation, may apply for refunds of sales and use tax paid by construction contractors for materials used in projects that are to be used by those applying for the refund.  The contractors, subcontractors and builders who enter into contracts with the listed contractees are required to remit sales tax on building  materials, supplies, and equipment to their suppliers or to pay a corresponding use tax.</t>
  </si>
  <si>
    <t xml:space="preserve">The sale or rental of grain dryers and any replacement part for grain dryers used directly and primarily in agricultural production are exempt from the sales and use tax. </t>
  </si>
  <si>
    <t>The sales price from the sale of building materials, supplies, goods, wares, or merchandise are exempt from sales and use tax when they are sold to a nonprofit Iowa affiliate of a nonprofit international organization whose primary activity is the promotion of the construction, remodeling, or rehabilitation of one-family or two-family dwellings for use by low-income families and where the building materials, supplies, goods, wares, or merchandise are used in the construction, remodeling or rehabilitation of such dwellings.</t>
  </si>
  <si>
    <t>Businesses can claim a refund under the High Quality Job Program for the sales and use taxes paid for gas, electricity, water, or sewer utility services, goods, wares, or merchandise, or on services rendered, furnished, or performed to or for a contractor or subcontractor and used in the fulfillment of a written contract relating to the construction or equipping of a facility of the approved business. Taxes attributable to intangible property and furniture and furnishings shall not be refunded.   The Iowa Economic Development Authority (IEDA) must approve the business' proposed project prior to project initiation and the business must receive an award for the sale and use tax refund from IEDA. The amount of tax incentives awarded is dependent on the number of jobs created and the qualifying investment made and the refund paid cannot exceed the award.</t>
  </si>
  <si>
    <t>Sales of tangible personal property and services to a nonprofit corporation which is a home and community-based service provider certified to offer Medicaid waiver services by the Iowa Department of Human Services are exempt from the sales and use tax. Exempt providers are any of the following:  (1) health and disability waiver service providers, (2) hospice providers, (3) elderly waiver service providers, (4) AIDS/HIV waiver service providers, (5) Federally qualified health centers, (6) intellectual disabilities waiver service providers, or (7) brain injury waiver service providers.</t>
  </si>
  <si>
    <t>The renting of any lodging is exempt from the sales and use tax. The sales price for the renting of lodging for 31 or fewer consecutive days is subject to an excise tax of five percent. This excise tax is deposited into the General Fund. Therefore, the tax expenditure reflects the one percent differential between the excise tax rate and the sales and use tax rate on lodging of 31 or fewer consecutive days.</t>
  </si>
  <si>
    <t>Iowa Code 2015 427.1(6)</t>
  </si>
  <si>
    <t xml:space="preserve">Individual resident shareholders of S-corporations which conduct business within and without Iowa can claim the S-Corporation Apportionment Tax Credit.  The nonrefundable credit is structured so that the S-corporation is taxed on the greater of income attributable to Iowa under the single sales factor or actual distributions by the S-corporation less federal income tax.  The intent is to treat S-corporations similar to C-corporations who are entitled to apportion income within and without Iowa. The credits may not be sold or traded. </t>
  </si>
  <si>
    <t xml:space="preserve">Data Source </t>
  </si>
  <si>
    <t>Table 2. Top Five Tax Expenditures by Tax Type</t>
  </si>
  <si>
    <t>Adoption Tax Credit
(Individual Income)</t>
  </si>
  <si>
    <t>Child and Dependent Care Tax Credit
(Individual Income)</t>
  </si>
  <si>
    <t>Renewable Chemical Production Tax Credit Program
(Corporation Income)</t>
  </si>
  <si>
    <t>Endow Iowa Tax Credit
(Various tax types)</t>
  </si>
  <si>
    <t>Enterprise Zone Housing Investment Tax Credit
(Various tax types)</t>
  </si>
  <si>
    <t>High Quality Jobs Program - Investment Tax Credit
(Various tax types)</t>
  </si>
  <si>
    <t>Iowa Alternative Minimum Tax Credit
(Various tax types)</t>
  </si>
  <si>
    <t>Redevelopment Tax Credit
(Various tax types)</t>
  </si>
  <si>
    <t>Renewable Energy Tax Credit
(Various tax types)</t>
  </si>
  <si>
    <t>Solar Energy System Tax Credit
(Various tax types)</t>
  </si>
  <si>
    <t>Third Party Developer Tax Credit
(Various tax types)</t>
  </si>
  <si>
    <t>Angel Investor Tax Credit FKA Venture Capital Tax Credit - Qualifying Business
(Various tax types)</t>
  </si>
  <si>
    <t>Wind Energy Production Tax Credit
(Various tax types)</t>
  </si>
  <si>
    <t>Workforce Housing Tax Incentive Program
(Various tax types)</t>
  </si>
  <si>
    <t>Targeted Jobs Withholding Tax Credit
(Individual Income)</t>
  </si>
  <si>
    <t>Tax Expenditure Estimate for Tax Year 2020</t>
  </si>
  <si>
    <t>N/A</t>
  </si>
  <si>
    <t>Agriculture Support</t>
  </si>
  <si>
    <t>Education Support</t>
  </si>
  <si>
    <t>Inputs for Transportation</t>
  </si>
  <si>
    <t>Administrative</t>
  </si>
  <si>
    <t>Inputs for Manufacturing</t>
  </si>
  <si>
    <t>Natural Resources Support</t>
  </si>
  <si>
    <t>Family Support</t>
  </si>
  <si>
    <t>Community Development Support</t>
  </si>
  <si>
    <t>Tax Credit Expenditure 
(Tax Type)</t>
  </si>
  <si>
    <t>Property Tax Expenditure</t>
  </si>
  <si>
    <t>American Indian Housing Authority Property</t>
  </si>
  <si>
    <t>Barn Preservation</t>
  </si>
  <si>
    <t>Cogeneration Replacement Tax Clarification</t>
  </si>
  <si>
    <t>Data Center and Web Search Portal Property</t>
  </si>
  <si>
    <t>Dwelling Unit Property Owned by Community Housing Development Organization</t>
  </si>
  <si>
    <t>Forest and Fruit-Tree Reservations</t>
  </si>
  <si>
    <t>Geothermal System Property</t>
  </si>
  <si>
    <t>Historic Property Rehabilitation</t>
  </si>
  <si>
    <t>Impoundment Structures</t>
  </si>
  <si>
    <t>Industrial Property, Research-Service Facilities, Warehouses, Distribution Centers &amp; Cattle Facilities</t>
  </si>
  <si>
    <t>Libraries and Art Galleries</t>
  </si>
  <si>
    <t>Low-Rent Housing for the Elderly and Persons with Disabilities</t>
  </si>
  <si>
    <t>Methane Gas Conversion Property</t>
  </si>
  <si>
    <t>Mobile Home Park Storm Shelter</t>
  </si>
  <si>
    <t>Native Prairie and Wetlands</t>
  </si>
  <si>
    <t>One-Room Schoolhouse Preservation</t>
  </si>
  <si>
    <t>Pollution Control and Recycling Property</t>
  </si>
  <si>
    <t>Public Television Station</t>
  </si>
  <si>
    <t>Racetracks</t>
  </si>
  <si>
    <t>Railroad Property Tax Rollback</t>
  </si>
  <si>
    <t>Religious, Literary, and Charitable Societies' Property</t>
  </si>
  <si>
    <t>Speculative Shell Buildings</t>
  </si>
  <si>
    <t>Telecommunication Company Property</t>
  </si>
  <si>
    <t>Urban Revitalization</t>
  </si>
  <si>
    <t>War Veterans' Associations</t>
  </si>
  <si>
    <t>Wildlife Areas or Natural Conservation</t>
  </si>
  <si>
    <t>Wildlife Habitat</t>
  </si>
  <si>
    <t>Homes for Soldiers</t>
  </si>
  <si>
    <t>Individual Income Tax Expenditures Estimates for Tax Year 2020</t>
  </si>
  <si>
    <t>Corporate Income Tax Expenditures Estimates for Tax Year 2020</t>
  </si>
  <si>
    <t>Tax Credits Tax Expenditures Estimates for Tax Year 2020</t>
  </si>
  <si>
    <t>Sales and Use Tax Tax Expenditures Estimates for Tax Year 2020</t>
  </si>
  <si>
    <t>Iowa Code 423.3(92), (93), (95)</t>
  </si>
  <si>
    <t>Iowa Code 423.3 (95)</t>
  </si>
  <si>
    <t>Reduction in Taxable Property Value</t>
  </si>
  <si>
    <t>Cemetery Associations</t>
  </si>
  <si>
    <t>minimal</t>
  </si>
  <si>
    <t>Enterprise Zone - Investment Tax Credit (Various tax types)</t>
  </si>
  <si>
    <t>Geothermal Tax Credit (Individual Income)</t>
  </si>
  <si>
    <t>Geothermal Heat Pump Tax Credit (Individual Income)</t>
  </si>
  <si>
    <t>Innovation Fund Tax Credit (Various tax types)</t>
  </si>
  <si>
    <t>Iowa Code 422.3(5) 
Iowa Code 422.9  
IRC Code 164(a)(1)</t>
  </si>
  <si>
    <t>Iowa Code Citation*</t>
  </si>
  <si>
    <t>Iowa Code 422.3(5) 
Iowa Code 422.7 
IRC 62(a)(2)(D) 
IRC 62(d)(1)</t>
  </si>
  <si>
    <t>Iowa Code 422.7(31A) and (31B)</t>
  </si>
  <si>
    <t>Iowa Code 422.7(29)(a)  
IRC 105(b) 
IRC 152(f)(1)</t>
  </si>
  <si>
    <t>Data Source**</t>
  </si>
  <si>
    <t>Ranking</t>
  </si>
  <si>
    <t xml:space="preserve">Community Development Support </t>
  </si>
  <si>
    <t xml:space="preserve">Low-Income Support </t>
  </si>
  <si>
    <t>The following classes of property shall not be taxed: Agricultural produce. Growing agricultural and horticultural crops except commercial orchards and vineyards. Eligible agricultural and horticultural crops include Christmas trees, bedding plants, berries and other nursery crops.</t>
  </si>
  <si>
    <t>Internal</t>
  </si>
  <si>
    <t>VA</t>
  </si>
  <si>
    <t>Iowa Code 423.3(50)</t>
  </si>
  <si>
    <t>Federal Reserve</t>
  </si>
  <si>
    <t>Fuel Tax Credit</t>
  </si>
  <si>
    <t>422.110</t>
  </si>
  <si>
    <t>701 IAC 42.9</t>
  </si>
  <si>
    <t>An income tax credit is allowed for the amount of Iowa fuel tax paid relating to purchases for off-road use made by individuals and corporations. The State also offers taxpayers the option of claiming refunds for fuel tax on exempt purchases. If a taxpayer has filed a fuel tax refund claim during the tax year, the Fuel Tax Credit cannot be claimed. However, the Fuel Tax Credit is not available for casualty losses, transport diversions, pumping credits, off-loading procedures, blending errors, idle time, power takeoffs, ready mix, solid waste, reefer units, export by distributors, or tax overpaid on blended fuel. A refund can be claimed for those reasons alongside the Fuel Tax Credit.</t>
  </si>
  <si>
    <t>**Data Source: JCT=Joint Committee on Taxation (federal government)</t>
  </si>
  <si>
    <t>Iowa Administrative Code Citation*</t>
  </si>
  <si>
    <t>*Iowa Code and Administrative Code Citation: 2021 Code, unless otherwise stated</t>
  </si>
  <si>
    <t>Economic Census,
Industry Data</t>
  </si>
  <si>
    <t>The sale of engraving, photography, retouching, printing and binding services are considered sales of tangible personal property instead of services.  This extends the processing exemption so that it applies to them.  Thus, sales of chemicals, solvents, sorbents, and reagents directly used and consumed, dissipated or depleted in engraving, photography, retouching, printing and binding are exempt from sale and use tax. The estimate for this service is part of the expenditure items and services used in processing</t>
  </si>
  <si>
    <t>Industrial Machinery, Equipment and Computers</t>
  </si>
  <si>
    <t>Environmental Support</t>
  </si>
  <si>
    <t>Individual Benefit</t>
  </si>
  <si>
    <t>Government Support</t>
  </si>
  <si>
    <t>Retirement Support</t>
  </si>
  <si>
    <t>Military/Veterans' Support</t>
  </si>
  <si>
    <t xml:space="preserve"> Education Support</t>
  </si>
  <si>
    <t>Federal data</t>
  </si>
  <si>
    <t>USDA; Internal Data</t>
  </si>
  <si>
    <t>All personal and real property held and used for armory or military purposes is exempt from property tax. Included with Municipal and Military Property.</t>
  </si>
  <si>
    <t>See description</t>
  </si>
  <si>
    <t>Fairgrounds that are owned by a county or fair board are exempt from property tax. Included with Municipal and Military Property.</t>
  </si>
  <si>
    <t>Publicly-owned fire company property is exempt from property tax.  Such property includes buildings and grounds used exclusively for keeping fire engines and firefighting equipment. Included with Municipal and Military Property.</t>
  </si>
  <si>
    <t>Government property that is entered and located, or purchased from the State of Iowa, is exempt from property tax in the year of the entry, location, or purchase. Included with Municipal and Military Property.</t>
  </si>
  <si>
    <t>Public airports are exempt from property tax. Tax exemption estimate is included in Government Properties estimate. Included with Municipal and Military Property.</t>
  </si>
  <si>
    <t>Internal data</t>
  </si>
  <si>
    <t>Internal Data, 
Industry Data</t>
  </si>
  <si>
    <t xml:space="preserve">The IRC citation means that the tax expenditure is tied to federal law under the Internal Revenue Code (IRC). The total impact of federal conformity cannot always be quantified, however, and the “federal” designation in the tax expenditure category is not meant to imply capture of all revenue impacts that result from conformity with the IRC. For purposes of this study the impact of federal conformity is not addressed. </t>
  </si>
  <si>
    <t>Expenditure Tax Type</t>
  </si>
  <si>
    <t xml:space="preserve">Impact </t>
  </si>
  <si>
    <t>($ Millions)</t>
  </si>
  <si>
    <t xml:space="preserve">Individual Income Tax </t>
  </si>
  <si>
    <t xml:space="preserve">Corporate Income Tax </t>
  </si>
  <si>
    <t>Sales and Use Tax</t>
  </si>
  <si>
    <t>Tax Credits (Multiple tax types)</t>
  </si>
  <si>
    <t>Total Impact to General Fund</t>
  </si>
  <si>
    <t>Property Tax (Impact to Local Governments)</t>
  </si>
  <si>
    <t>Other Tax</t>
  </si>
  <si>
    <t>Total Revenue Payable to General Fund</t>
  </si>
  <si>
    <t>Property Tax Revenue Payable to Local Governments</t>
  </si>
  <si>
    <t>Net Revenue</t>
  </si>
  <si>
    <t>and Local Governments</t>
  </si>
  <si>
    <t xml:space="preserve">Tax Type Payable to General Fund </t>
  </si>
  <si>
    <t>Net Tax Revenue by Tax Type, Tax Year 2020</t>
  </si>
  <si>
    <t>State of Iowa Tax Receipts and Refunds</t>
  </si>
  <si>
    <t>State of Iowa Property Taxes by Class of Property</t>
  </si>
  <si>
    <t>Sources:</t>
  </si>
  <si>
    <t>Source: IDR estimated expenditures by tax type, derived from internal models, federal data, and historical IDR data.</t>
  </si>
  <si>
    <t>Estimated Tax Expenditures by Tax Type, Tax Year 2020</t>
  </si>
  <si>
    <t xml:space="preserve">Indexation of the Tax Brackets </t>
  </si>
  <si>
    <t xml:space="preserve">Pension Contributions and Earnings in Employer Plans </t>
  </si>
  <si>
    <t xml:space="preserve">Fifty Percent Deduction of Federal Tax </t>
  </si>
  <si>
    <t xml:space="preserve">Foreign Dividends </t>
  </si>
  <si>
    <t xml:space="preserve">Tax Free Like-Kind of Exchanges </t>
  </si>
  <si>
    <t xml:space="preserve">Corporate Charitable Contributions </t>
  </si>
  <si>
    <t xml:space="preserve">Research Activities Tax Credit </t>
  </si>
  <si>
    <t xml:space="preserve">Earned Income Tax Credit </t>
  </si>
  <si>
    <t xml:space="preserve">S-Corporation Apportionment Tax Credit </t>
  </si>
  <si>
    <t xml:space="preserve">Resale of Tangible Personal Property </t>
  </si>
  <si>
    <t xml:space="preserve">Medical Services </t>
  </si>
  <si>
    <t xml:space="preserve">Gambling Boat Games and Admissions </t>
  </si>
  <si>
    <t xml:space="preserve">Construction Services </t>
  </si>
  <si>
    <t xml:space="preserve">Food Sales for Human Consumption </t>
  </si>
  <si>
    <t>Iowa Industrial New Jobs (260E) Withholding Tax Credit</t>
  </si>
  <si>
    <t xml:space="preserve">Pension Contributions and Earnings in 401(k) Plans </t>
  </si>
  <si>
    <t xml:space="preserve">Federal Deductibility </t>
  </si>
  <si>
    <t>Expenditure Name</t>
  </si>
  <si>
    <t>Individual Income Tax</t>
  </si>
  <si>
    <t>Corporate Income Tax</t>
  </si>
  <si>
    <t>Tax Credits</t>
  </si>
  <si>
    <t xml:space="preserve">Sales and Use Taxes </t>
  </si>
  <si>
    <t xml:space="preserve"> Property Taxes </t>
  </si>
  <si>
    <t>* Estimates generally pertain to tax year 2020. Tax Credits may be applicable to more than one tax type.</t>
  </si>
  <si>
    <r>
      <t>The sales price of tangible personal property is exempt from the sales and use tax if the substance of the transaction is delivered to the purchaser digitally, electronically, by way of cable, microwaves, satellites, radio waves, or fiber optics.</t>
    </r>
    <r>
      <rPr>
        <sz val="10"/>
        <color rgb="FFFF0000"/>
        <rFont val="Arial"/>
        <family val="2"/>
      </rPr>
      <t xml:space="preserve"> </t>
    </r>
    <r>
      <rPr>
        <sz val="10"/>
        <rFont val="Arial"/>
        <family val="2"/>
      </rPr>
      <t xml:space="preserve">Services are now taxable. </t>
    </r>
  </si>
  <si>
    <t>Historic Preservation and Cultural and Entertainment District Tax Credit</t>
  </si>
  <si>
    <t>Iowa Code 15.332</t>
  </si>
  <si>
    <t>IAC 261-58.4(2)</t>
  </si>
  <si>
    <t xml:space="preserve">A city, county, or partnership of government entities may exempt the value added by property improvements related to new jobs created by the location or expansion of an eligible business from property tax under the High Quality Jobs Program.  The exemption may be for up to twenty years beginning the year the improvements are first assessed for taxation and the exemption applies to all taxing districts in which the real property is located. </t>
  </si>
  <si>
    <t>High Quality Jobs Program (HQJP) Local Property Tax Exemption</t>
  </si>
  <si>
    <t>2020 Iowa Tax Expenditures Study</t>
  </si>
  <si>
    <t>Property Tax</t>
  </si>
  <si>
    <t>Tax Expenditure Tables Data Fields</t>
  </si>
  <si>
    <t>[1] IRC references are shown for information only. The impact of conformity with the IRC is not factored into the tax expenditure estimates.</t>
  </si>
  <si>
    <t>Expenditure name (and tax type)</t>
  </si>
  <si>
    <t>Iowa Code Citation</t>
  </si>
  <si>
    <t>Iowa Administrative Code Citation</t>
  </si>
  <si>
    <t>Reduction in Taxable Property Value 
(For Property Tax Only)</t>
  </si>
  <si>
    <t>Broad group of expenditure purpose. See full list, starting on page 5 in text.</t>
  </si>
  <si>
    <t xml:space="preserve">Chapter and section from Iowa Code containing the expenditure. Iowa Code citations are from the 2021 Code, unless otherwise specified. If IRS conformity is a factor in the expenditure, then the Internal Revenue Code (IRC) chapter is also listed.[1] </t>
  </si>
  <si>
    <t>Chapter and section from Iowa Administrative Code containing the rules used to administer the expenditure. Iowa Administrative Code citations are from the 2021 Code, unless otherwise specified.</t>
  </si>
  <si>
    <t>Details about the expenditure, as taken from Iowa Code.</t>
  </si>
  <si>
    <t>Estimated reduction in General Fund taxes collected as a result of the exemption, credit, or deduction; rounded to the nearest one hundred thousand. Entry is listed as “Minimal” if significantly under $100,000.</t>
  </si>
  <si>
    <t>Estimated change in the assessment of property values as a result of an exemption or credit, rounded to the nearest $100,000.</t>
  </si>
  <si>
    <t>Name of the tax expenditure. If multiple tax types are involved, the applicable tax base is cited. This pertains to the Tax Credit expenditures table (Table 5).</t>
  </si>
  <si>
    <t>Means by which the tax expenditure is applied against the taxable item: Exclusion, Exemption, Partial Exemption, Credit, Deduction, Indexation, and Refund.</t>
  </si>
  <si>
    <t>Iowa Code 422.5(2)(b)(2)</t>
  </si>
  <si>
    <r>
      <rPr>
        <strike/>
        <sz val="10"/>
        <rFont val="Arial"/>
        <family val="2"/>
      </rPr>
      <t xml:space="preserve">IAC 701-40.3 </t>
    </r>
    <r>
      <rPr>
        <sz val="10"/>
        <rFont val="Arial"/>
        <family val="2"/>
      </rPr>
      <t xml:space="preserve">
IAC 701-53.6</t>
    </r>
  </si>
  <si>
    <r>
      <t xml:space="preserve">Iowa Code 422.7(2) 
</t>
    </r>
    <r>
      <rPr>
        <strike/>
        <sz val="10"/>
        <rFont val="Arial"/>
        <family val="2"/>
      </rPr>
      <t xml:space="preserve">Iowa Code 422.35 </t>
    </r>
  </si>
  <si>
    <r>
      <rPr>
        <strike/>
        <sz val="10"/>
        <rFont val="Arial"/>
        <family val="2"/>
      </rPr>
      <t xml:space="preserve">IAC 701-59.9 </t>
    </r>
    <r>
      <rPr>
        <sz val="10"/>
        <rFont val="Arial"/>
        <family val="2"/>
      </rPr>
      <t xml:space="preserve">
IAC 701-40.9 
</t>
    </r>
    <r>
      <rPr>
        <strike/>
        <sz val="10"/>
        <rFont val="Arial"/>
        <family val="2"/>
      </rPr>
      <t>IAC 701-53.10</t>
    </r>
  </si>
  <si>
    <r>
      <rPr>
        <strike/>
        <sz val="10"/>
        <rFont val="Arial"/>
        <family val="2"/>
      </rPr>
      <t xml:space="preserve">IAC 701-59.8
</t>
    </r>
    <r>
      <rPr>
        <sz val="10"/>
        <color rgb="FFFF0000"/>
        <rFont val="Arial"/>
        <family val="2"/>
      </rPr>
      <t>701-45.4?</t>
    </r>
  </si>
  <si>
    <t>Iowa Code 422.7(49)  
IRC 1033(a)(b)</t>
  </si>
  <si>
    <t>IAC 701-40.69</t>
  </si>
  <si>
    <r>
      <t xml:space="preserve">Iowa Code 422.7(5)
</t>
    </r>
    <r>
      <rPr>
        <sz val="10"/>
        <color rgb="FFFF0000"/>
        <rFont val="Arial"/>
        <family val="2"/>
      </rPr>
      <t>IRC 105(d)</t>
    </r>
  </si>
  <si>
    <t xml:space="preserve">Iowa Code 422.7(36) </t>
  </si>
  <si>
    <t>Iowa Code 422.3(5) 
Iowa Code 422.7(15)
IRC 57(a)1, 611, 612, 613, 
613A</t>
  </si>
  <si>
    <t>The standard deduction amounts established in 1989 are multiplied by the current cumulative inflation factor. Each tax year, a new cumulative inflation factor is determined by multiplying the prior year’s cumulative inflation factor by a newly calculated annual inflation factor.  The annual standard deduction inflation factor reflects the decreased purchasing power of the dollar as a result of inflation and equals the annual percent change (but not less than zero) in the gross domestic product implicit price deflator for the second quarter of the calendar year, as determined by the Bureau of Economic Analysis. Once these calculations are performed, the results are then rounded to the nearest ten dollars. For tax year 2020, the standard deduction amount was $5,210 for a married couple filing jointly, a qualifying widow(er) or unmarried head of household and $2,110 for a married person filing separately or a single person.</t>
  </si>
  <si>
    <t>minimal or N/A?</t>
  </si>
  <si>
    <t>Iowa Code 422.7(26) 
IRC 168.1-5</t>
  </si>
  <si>
    <t xml:space="preserve">Iowa Code 422.7(12)(a)(1-3) </t>
  </si>
  <si>
    <r>
      <t xml:space="preserve">Iowa Code 422.7(8) 
</t>
    </r>
    <r>
      <rPr>
        <sz val="10"/>
        <rFont val="Arial"/>
        <family val="2"/>
      </rPr>
      <t>IRC 51(a)</t>
    </r>
  </si>
  <si>
    <r>
      <t xml:space="preserve">Iowa Code 422.7(9) 
</t>
    </r>
    <r>
      <rPr>
        <sz val="10"/>
        <rFont val="Arial"/>
        <family val="2"/>
      </rPr>
      <t>IRC 40</t>
    </r>
  </si>
  <si>
    <t xml:space="preserve">IAC 701-40.9
IAC 701-41.2 </t>
  </si>
  <si>
    <t xml:space="preserve">Iowa Code 422.3(5) 
Iowa Code 422.7 
IRC 74, 132(e) </t>
  </si>
  <si>
    <t xml:space="preserve">Iowa Code 422.35(6A) </t>
  </si>
  <si>
    <t xml:space="preserve">Iowa Code 422.35(6) </t>
  </si>
  <si>
    <t>Iowa Code 422.35(7)  
IRC 40</t>
  </si>
  <si>
    <t xml:space="preserve">Iowa Code 422.35 </t>
  </si>
  <si>
    <t>Iowa Code 422.35(10) 
IRC 57(a)1, 611 through 613A</t>
  </si>
  <si>
    <t>Iowa Code 422.35(16) 
IRC 168.1-5</t>
  </si>
  <si>
    <t xml:space="preserve">Iowa Code 422.35(6)(a)(1-3) </t>
  </si>
  <si>
    <t>Iowa Code 422.35(5) 
IRC 51(a)</t>
  </si>
  <si>
    <t>IAC 701-53.10(2)</t>
  </si>
  <si>
    <r>
      <t xml:space="preserve">IAC 701-59.9 
</t>
    </r>
    <r>
      <rPr>
        <sz val="10"/>
        <rFont val="Arial"/>
        <family val="2"/>
      </rPr>
      <t>IAC 701-53.10</t>
    </r>
  </si>
  <si>
    <t>IAC 701-53.6</t>
  </si>
  <si>
    <t>IAC 701-53.8(2)</t>
  </si>
  <si>
    <t xml:space="preserve">IAC 701-53.17 </t>
  </si>
  <si>
    <r>
      <t xml:space="preserve">IAC 701-42.36 
</t>
    </r>
    <r>
      <rPr>
        <strike/>
        <sz val="10"/>
        <rFont val="Arial"/>
        <family val="2"/>
      </rPr>
      <t>IAC 701-53.6</t>
    </r>
  </si>
  <si>
    <t>IAC 40.38(1)</t>
  </si>
  <si>
    <t>Iowa Code 422.33</t>
  </si>
  <si>
    <t>Iowa Code 422.3(5) 
IRC 501(c)(12)</t>
  </si>
  <si>
    <r>
      <t xml:space="preserve">Iowa Code 422.3(5) 
</t>
    </r>
    <r>
      <rPr>
        <sz val="10"/>
        <rFont val="Arial"/>
        <family val="2"/>
      </rPr>
      <t>IRC 409</t>
    </r>
  </si>
  <si>
    <t>Iowa Code 16.75</t>
  </si>
  <si>
    <t xml:space="preserve">IAC 701-42.36 </t>
  </si>
  <si>
    <t>Iowa Code 422.3(5) 
IRC 611 through 613A</t>
  </si>
  <si>
    <t>Iowa Code 422.3(5) 
IRC 1042(g)</t>
  </si>
  <si>
    <r>
      <t xml:space="preserve">Iowa Code 422.3(5) </t>
    </r>
    <r>
      <rPr>
        <strike/>
        <sz val="10"/>
        <rFont val="Arial"/>
        <family val="2"/>
      </rPr>
      <t xml:space="preserve">
</t>
    </r>
    <r>
      <rPr>
        <sz val="10"/>
        <rFont val="Arial"/>
        <family val="2"/>
      </rPr>
      <t>IRC 1035</t>
    </r>
  </si>
  <si>
    <r>
      <t xml:space="preserve">Iowa Code 422.3(5) </t>
    </r>
    <r>
      <rPr>
        <strike/>
        <sz val="10"/>
        <color rgb="FFFF0000"/>
        <rFont val="Arial"/>
        <family val="2"/>
      </rPr>
      <t xml:space="preserve">
</t>
    </r>
    <r>
      <rPr>
        <sz val="10"/>
        <rFont val="Arial"/>
        <family val="2"/>
      </rPr>
      <t>IRC 1031</t>
    </r>
  </si>
  <si>
    <t>Iowa Code 422.11M    
Iowa Code 422.33(22)</t>
  </si>
  <si>
    <t xml:space="preserve">An Accelerated Career Education Withholding Tax Credit is awarded to Iowa businesses who contract with Iowa's community colleges to sponsor training spots for potential employees.  Participating businesses divert to the community college for up to five years withholding taxes equal to 10 percent of the hiring wage that the business would pay to an individual that completes the programs' requirements.  The business also provides a 20 percent match of the program costs pro-rated by the percentage of seats sponsored.  To be eligible for the program a business must be engaged in interstate or intrastate commerce for the purpose of manufacturing, processing, or assembling products; construction; conducting research and development; or providing services in interstate or intrastate commerce.  The credit had a cap of $6 million for fiscal year 2010, dropping to $5.4 million for fiscal year 2011 and thereafter.  </t>
  </si>
  <si>
    <t>Credit equals expenses paid or incurred for the adoption in Iowa up to $5,000. Any credit that exceeds the taxpayer's liability is refundable. The Iowa itemized deduction is still available for expenses not claimed under the credit.</t>
  </si>
  <si>
    <t>Accelerated Career Education Withholding Tax Credit
(Withholding)</t>
  </si>
  <si>
    <t xml:space="preserve">A nonrefundable Angel Investor Tax Credit is awarded to investors making equity investments into a qualifying business or community-based seed capital fund approved by the Iowa Economic Development Authority. The 25 percent credit is focused on angel investors who make investments in start-up companies. The credits may not be sold or traded. </t>
  </si>
  <si>
    <t>A refundable Assistive Device Tax Credit is available to taxpayers who operate a small business and purchase, rent or modify an assistive device or make workplace modifications for an individual with a disability who is employed or will be employed by the small business. The credit is limited to 50 percent of the first $5,000 paid for the device or modification. There have been no awards made under this program since 2006.</t>
  </si>
  <si>
    <t xml:space="preserve">A nonrefundable Agricultural Assets Transfer Tax Credit is awarded for agricultural assets that are subject to a lease or rental agreement.  The renter must qualify as a beginning farmer as defined in Code section 175.12.  The lease must be for a term of at least two years, but not more than five years.  The tax credit equals 5 percent of the amount paid to the taxpayer under the agreement or 15 percent of the amount paid to the taxpayer from crops or animals sold under an agreement in which the payment is exclusively made from the sale of crops or animals. The program has a $12 million fiscal year cap.  The credits may not be sold or traded. </t>
  </si>
  <si>
    <t xml:space="preserve">A refundable Biodiesel Blended Fuel Tax Credit is available to retail dealers who sell biodiesel blended fuel through motor fuel pumps during the tax year. The credit is equal to $0.035 to $0.055 per gallon of biodiesel blended fuel sold, depending on the proportion of biofuel in biodiesel blended gallons.  </t>
  </si>
  <si>
    <t>E15 Plus Gasoline Promotion Tax Credit
(Corporation and Individual Income)</t>
  </si>
  <si>
    <t xml:space="preserve">A refundable E85 Gasoline Promotion Tax Credit is available to retail dealers of gasoline who sell E85 gasoline through motor fuel pumps during the tax year. The credit was equal to $0.16 per gallon of E85 sold during 2020.  </t>
  </si>
  <si>
    <t xml:space="preserve">This credit is available to individual taxpayers who qualify for the
federal earned income tax credit. The credit is equal to 15 percent of the federal earned income tax credit for tax years 2014 and beyond. The federal credit amount varies by income, marital status and number of dependents claimed. Earned income includes wages, salaries, tips, other compensation and net earnings from self-employment. Nonresidents and part-year residents are allowed the same earned income credits as resident taxpayers if they have Iowa-source income.  The credit is refundable, meaning a claim may exceed computed tax. </t>
  </si>
  <si>
    <t>Iowa Code 15E.305  
Iowa Code 422.11H  
Iowa Code 422.33(14)   
Iowa Code 422.60(7)   
Iowa Code 432.12D   
Iowa Code 533.329(I)</t>
  </si>
  <si>
    <t>A nonrefundable Endow Iowa Tax Credit is awarded, equal to 25 percent of a taxpayer’s endowment gift (up to 5 percent of aggregate annual limit, or $300,000, for a single taxpayer) to a qualified community foundation.  The gift must be for a permanent endowment fund established to benefit a charitable cause in Iowa. The gift amount cannot be claimed as a charitable contribution itemized deduction for Iowa income tax purposes. The credit is limited to $6 million plus a percentage of the tax imposed on the adjusted gross receipts from gambling games in accordance with Section 99F.11 (3) Code of Iowa.  The credits may not be sold or traded.</t>
  </si>
  <si>
    <t xml:space="preserve">(2013 Code)   
Iowa Code 422.11F(2)        
Iowa Code 422.33(12)(b)        </t>
  </si>
  <si>
    <t>An Investment Tax Credit of up to 10 percent of the new investment in machinery and equipment, land, buildings, and improvements to existing buildings. This tax credit may be carried forward for up to seven years. For Enterprise Zone projects approved on or after July 1, 2005, the investment tax credit must be amortized over a five year period.
This program was repealed effective July 1, 2014. Expenditure estimates are based on amounts still eligible to be claimed based on carryforward provisions.</t>
  </si>
  <si>
    <t xml:space="preserve">(2013 Code)
Iowa Code 15.119     
Iowa Code 15E.191-15E.196          
Iowa Code 15E.197    
Iowa Code 15.333   
Iowa Code 422.10(5)     
Iowa Code 422.11F(2)     
Iowa Code 422.33(5)(f)     
Iowa Code 422.33(12)(b)        
Iowa Code 533.329(e) </t>
  </si>
  <si>
    <t>A nonrefundable Housing Investment Tax Credit is awarded to encourage investment in Iowa’s economically distressed area. The credit is equal to ten percent of investment directly related to the building or rehabilitating of single-family homes or multiple dwelling units in an area designated as an Enterprise Zone by the Economic Development Authority. The eligible Housing Investment Tax Credit cannot exceed 10 percent of $140,000 for each home or individual unit in a multiple dwelling unit building.The credits can be transferred. 
This program was repealed effective July 1, 2014. Expenditure estimates are based on amounts still eligible to be claimed based on carryforward provisions.</t>
  </si>
  <si>
    <t>A refundable Ethanol Promotion Tax Credit was available to retail dealers of ethanol blended gasoline who met the required biofuel distribution threshold.  The amount of the tax credit was based on the amount of pure ethanol gallons sold. For example, 10 gallons of E10 equals one gallon of pure ethanol. This program was repealed effective January 1, 2021.</t>
  </si>
  <si>
    <t>Farm to Food Donation Tax Credit
(Individual Income)</t>
  </si>
  <si>
    <t>Credit is availbale to taxpayer who produces a food commodity and donates it to an Iowa Food Bank or an Iowa emergency feeding organization. The food must not be damaged and meet requirements for donated food pursuant to the Federal Emergency Food Assistance Program.  The credit is 15% of the value of the food commodities or $5,000 whichever is less. The donation for which a tax credit is received is not allowed to be taken as an itemized deduction and any credit in excess of tax liability is not refundable. Any credit in excess of tax liability may be carried forward for five years.</t>
  </si>
  <si>
    <t>A Geothermal Heat Pump Tax Credit is available for individual income tax equal to 20 percent of the federal residential energy efficient property tax credit allowed for geothermal heat pumps provided in section 25D(a)(5) of the Internal Revenue Code for residential property located in Iowa. The federal credit is claimed on federal 5695, Residential Energy Credits. The credit was available between tax years 2012 and 2016. The Geothermal Heat Pump Tax Credit was reenacted for calendar years 2019 through 2023, but was capped at $1 million on a calendar year basis and thus became an awarded credit for tax years beginning on or after January 1, 2019.</t>
  </si>
  <si>
    <t>Iowa Code 422.10A (2017)</t>
  </si>
  <si>
    <t>The tax credit equal to 10% of qualified geothermal expenditures was available for installations completed in 2017 and 2018. Expenditure estimates are based on amounts still eligible to be claimed based on carryforward provisions.</t>
  </si>
  <si>
    <t xml:space="preserve">A nonrefundable Investment Tax Credit is awarded by the Economic Development Authority to businesses who complete an agreement to create or expand their business and/or create jobs in Iowa. The amount of the credit is generally no more than ten percent of the business’ investment. The credits may not be sold or traded. </t>
  </si>
  <si>
    <t>Historic Preservation Tax Credit
(Various tax types)</t>
  </si>
  <si>
    <t xml:space="preserve">A refundable Historic Preservation Tax Credit is awarded for 25 percent of the qualified costs of rehabilitation of eligible property in Iowa.  To qualify, the property or district must be designated as historically significant.  Barns constructed before 1937 are also eligible.  For commercial property, rehabilitation costs must equal at least 50 percent of the value of the property prior to rehabilitation excluding the land.  For residential property or barns, rehabilitation costs must equal at least the lesser of $25,000 or 25 percent of the property’s market value prior to rehabilitation excluding the land.  For housing, rehabilitation costs used to calculate the credit are capped at $100,000 per unit. The credit cap is $45 million in tax year 2020.  This is the only refundable tax credit that is transferable. </t>
  </si>
  <si>
    <t>A 25 percent tax credit is allowed for investments in an innovation fund certified by the Iowa Economic Development Authority (IEDA). The certified Innovation Funds make investments in promising early-stage companies that have a principal place of business in the state of Iowa. Innovative businesses can include, but are not limited to, businesses engaged in advanced manufacturing, biosciences and information technology. No new funds can be certified after June 30, 2023.</t>
  </si>
  <si>
    <t xml:space="preserve">
IAC 701-42.10   
IAC 701-52.5      
IAC 701-58.5</t>
  </si>
  <si>
    <t>Iowa New Jobs (260E) Income Tax Credit
(Corporation and Individual Income)</t>
  </si>
  <si>
    <t>A nonrefundable Iowa New Jobs Training (260E) Income Tax Credit is equal to 6 percent of the taxable wages which the employer is required to contribute to the state unemployment compensation fund for each new job created under the program.  The credits are available to businesses that enter into a 260E agreement with Iowa Community Colleges and increase employment by more than 10 percent.  The credits may not be sold or traded.</t>
  </si>
  <si>
    <t>Iowa New Jobs (260E) Supplemental Withholding Tax Credit
(Individual Income)</t>
  </si>
  <si>
    <t>An Iowa New Jobs Training (260E) Supplemental Withholding Tax Credit is available to businesses with a 260E agreement with an Iowa community college to create new positions through new employee training and who have an Enterprise Zone award from Economic Development Authority. The business diverts an additional 1.5 percent of gross payroll from the Iowa State withholding taxes generated by the new positions to the community college.  The credits may not be sold or traded.</t>
  </si>
  <si>
    <t>Iowa  New Jobs (260E) Withholding Tax Credit
(Individual Income)</t>
  </si>
  <si>
    <t>An Iowa New Jobs Training (260E) Withholding Tax Credit is available to assist businesses that create new positions through new employee training. The tax credits are available to businesses that enter into a 260E agreement with an Iowa community college to participate in training.  The business diverts 1.5 percent of gross payroll from the Iowa State withholding taxes generated by the new positions to the community college.  The credits may not be sold or traded.</t>
  </si>
  <si>
    <t>The nonrefundable Redevelopment Tax Credit is available to taxpayers that invest in redeveloping a Brownfield or grayfield site.  A Brownfield site is defined as an abandoned, idled, or underutilized industrial or commercial facility where expansion or redevelopment is complicated by real or perceived environmental contamination. A grayfield site is defined as a property that has been developed and has infrastructure in place but the property’s current use is outdated or prevents a better or more efficient use of the property. The amount of the tax credit is contingent upon the completion of the project and the submission of a project audit performed by an independent certified public account licensed in Iowa. The tax credit program cap was $10 million for fiscal years 2013 through 2021. The credits can be transferred.</t>
  </si>
  <si>
    <t>A Renewable Chemical Production Tax Credit is available to eligible businesses that apply to the Economic Development Authority (EDA) for the credit. The tax credit is equal to $0.05 per pound of renewable chemicals produced from biomass feedstock in this state. A business shall not receive a tax credit for renewable chemicals produced before the date the business first qualified as an “eligible business”. An eligible business must enter into an agreement with EDA to receive a tax credit award. For fiscal years 2020 and earlier, EDA may issue up to $10 million in Renewable Chemical Production Tax Credits per fiscal year. The credit is available for renewable chemicals produced on or after January 1, 2017, and on or before December 31, 2026.</t>
  </si>
  <si>
    <t>S Corporation Apportionment Tax Credit
(Individual Income)</t>
  </si>
  <si>
    <t>The nonrefundable School Tuition Organization Tax Credit is available to taxpayers who make a voluntary contribution to a school tuition organization (STO). The amount of the credit was equal to 65 percent of the contribution made to an STO in tax years 2020 and earlier. In tax year 2020, there was a cap of $15 million for the STO Tax Credit. The credits may not be sold or transfered.</t>
  </si>
  <si>
    <t>Credit equals 50% of the federal credit available for solar energy systems installed on residential properties, limited to $5,000. Credit equals 50% of the federal credit for solar energy systems installed on business properties and is limited to $20,000. Awards are capped at $5 million per year with $1 million reserved for residential installations. If the dollars are not all used, the amount left will roll over to the next year and increase the amounts of credits available. Taxpayers must submit an application to the Department for each individual installation in order to receive a credit for that installation.</t>
  </si>
  <si>
    <t>A refundable Supplemental Research Activities Tax Credit is awarded to taxpayers who have been approved by the Economic Development Authority under the Enterprise Zone Program and the High Quality Jobs Program. Depending on their agreement with the Economic Development Authority, taxpayers could claim a Supplemental credit up to the amount of Research Activities Tax Credit claimed.</t>
  </si>
  <si>
    <t xml:space="preserve">A refundable Third Party Sales Tax Credit is available to third-party developers involved in High Quality Jobs Program projects. The developer must submit completed forms to the Economic Development Authority for approval of the credit. </t>
  </si>
  <si>
    <r>
      <t>The Tuition and Textbook Tax Credit is equal to 25% of up to</t>
    </r>
    <r>
      <rPr>
        <sz val="10"/>
        <color rgb="FFFF0000"/>
        <rFont val="Arial"/>
        <family val="2"/>
      </rPr>
      <t xml:space="preserve"> </t>
    </r>
    <r>
      <rPr>
        <sz val="10"/>
        <color theme="1"/>
        <rFont val="Arial"/>
        <family val="2"/>
      </rPr>
      <t>$2,000</t>
    </r>
    <r>
      <rPr>
        <sz val="10"/>
        <color rgb="FFFF0000"/>
        <rFont val="Arial"/>
        <family val="2"/>
      </rPr>
      <t xml:space="preserve"> </t>
    </r>
    <r>
      <rPr>
        <sz val="10"/>
        <rFont val="Arial"/>
        <family val="2"/>
      </rPr>
      <t xml:space="preserve">of qualifying expenditures per dependent in grades kindergarten through grade 12 at an accredited Iowa nonprofit school adhering to the provisions of the United States Civil Rights Act of 1964 can be claimed. Tuition and textbook expenses relating to the teaching of subjects legally and commonly taught in public schools, as well as certain expenses for extracurricular activities qualify for the credit. Tuition charges for classes for religious instruction and expenses relating to home schooling do not qualify.  If the tuition covers all charges including religious instruction, the tuition must be prorated to allow consideration of only classes for subjects legally and commonly taught in public schools in Iowa. </t>
    </r>
  </si>
  <si>
    <r>
      <rPr>
        <sz val="10"/>
        <color theme="1"/>
        <rFont val="Arial"/>
        <family val="2"/>
      </rPr>
      <t>$250 credit available for volunteer firefighters, emergency medical service providers, and reserve peace</t>
    </r>
    <r>
      <rPr>
        <sz val="10"/>
        <rFont val="Arial"/>
        <family val="2"/>
      </rPr>
      <t xml:space="preserve"> officers. If none of  these work the entire year they can still get a credit prorated by months served.</t>
    </r>
  </si>
  <si>
    <t>Sales to any tax-certifying or tax-levying body of the State of Iowa or governmental subdivision are exempt from sales and use tax. This exemption includes regional transit systems, the State Board of Regents, Iowa Department of Human Services, Iowa Department of Transportation, and all divisions, boards, commissions, agencies or instrumentalities of the state, federal, county, or municipal government which have no earnings going to the benefit of an equity investor or stockholder. The exemption does not include sales in connection with the operation of any municipally-owned public utility engaged in selling gas, electricity, pay television service, or heat to the general public or providing sewage service or solid waste collection and disposal service to a county or municipality on behalf of nonresidential commercial operations located within the county or municipality. The exemption does not apply to contractors, who deal with agencies, instrumentalities, or other entities of government.</t>
  </si>
  <si>
    <r>
      <t xml:space="preserve">Iowa Code 175.12
Iowa Code 175.17 
Iowa Code 422.7(19) 
</t>
    </r>
    <r>
      <rPr>
        <sz val="10"/>
        <rFont val="Arial"/>
        <family val="2"/>
      </rPr>
      <t>Iowa Code 16.75</t>
    </r>
  </si>
  <si>
    <t>Tax Type</t>
  </si>
  <si>
    <t>Individual Income</t>
  </si>
  <si>
    <t>Corporate Income</t>
  </si>
  <si>
    <t>Sales and Use</t>
  </si>
  <si>
    <t>Tax Expenditures Not Estimated</t>
  </si>
  <si>
    <t>Tax Expenditure</t>
  </si>
  <si>
    <t>Expenditure Count</t>
  </si>
  <si>
    <t>Expenditure</t>
  </si>
  <si>
    <t>Count</t>
  </si>
  <si>
    <t xml:space="preserve">Primary source of data for estimating the expenditure. Sources cited include “Internal,” meaning the estimates are based on Iowa Department of Revenue data; “Model,” meaning estimates are based on a combination of IDR data and other sources such as Federal data or industry data; and “JCT Tax Expenditure,” where estimates are based on data from the Joint Committee on Taxation, a legislative body of the US Congress. Other sources may be “Industry Data,” “Comparative State Data,” and federal data such as the economic census from the US Census Bureau, and data from the US Department of Agriculture (USDA). In cases where the expenditure could not be separately estimated and is included in the estimate for another expenditure, that is indicated in the source column as “See Description.” </t>
  </si>
  <si>
    <t>Executive Summary Tables</t>
  </si>
  <si>
    <t>Top 5 Expenditures by Tax Type</t>
  </si>
  <si>
    <t>Property Tax Expenditures Estimates for Fiscal Year 2020</t>
  </si>
  <si>
    <t>---</t>
  </si>
  <si>
    <t>Estimated Amount ($ Millions)</t>
  </si>
  <si>
    <t>Expenditure Estimate 
($ millions)</t>
  </si>
  <si>
    <t>Table 1a. Tax Expenditure Estimates by Category 
General Fund Impact Only*</t>
  </si>
  <si>
    <r>
      <t>Resale of Tangible Personal Property</t>
    </r>
    <r>
      <rPr>
        <vertAlign val="superscript"/>
        <sz val="10"/>
        <color theme="1"/>
        <rFont val="Arial"/>
        <family val="2"/>
      </rPr>
      <t>1</t>
    </r>
  </si>
  <si>
    <r>
      <t>Agricultural Feed</t>
    </r>
    <r>
      <rPr>
        <vertAlign val="superscript"/>
        <sz val="10"/>
        <rFont val="Arial"/>
        <family val="2"/>
      </rPr>
      <t>1</t>
    </r>
  </si>
  <si>
    <r>
      <t>Agricultural Drainage Tile</t>
    </r>
    <r>
      <rPr>
        <vertAlign val="superscript"/>
        <sz val="10"/>
        <rFont val="Arial"/>
        <family val="2"/>
      </rPr>
      <t>1</t>
    </r>
    <r>
      <rPr>
        <sz val="10"/>
        <rFont val="Arial"/>
        <family val="2"/>
      </rPr>
      <t xml:space="preserve"> </t>
    </r>
  </si>
  <si>
    <t>*General Fund estimates generally pertain to tax year 2020. 
**Tax type:</t>
  </si>
  <si>
    <t xml:space="preserve"> 1 Sales and Use</t>
  </si>
  <si>
    <t xml:space="preserve"> 2 Individual Income Tax</t>
  </si>
  <si>
    <t xml:space="preserve"> 3 Individual and Corporate Income Tax</t>
  </si>
  <si>
    <t>**Tax type is property tax.</t>
  </si>
  <si>
    <r>
      <t>Products Used in Processing</t>
    </r>
    <r>
      <rPr>
        <vertAlign val="superscript"/>
        <sz val="10"/>
        <color rgb="FF000000"/>
        <rFont val="Arial"/>
        <family val="2"/>
      </rPr>
      <t>1</t>
    </r>
  </si>
  <si>
    <r>
      <t xml:space="preserve">Gambling Boat Games and Admissions </t>
    </r>
    <r>
      <rPr>
        <vertAlign val="superscript"/>
        <sz val="10"/>
        <rFont val="Arial"/>
        <family val="2"/>
      </rPr>
      <t>1</t>
    </r>
  </si>
  <si>
    <r>
      <t>Nonprofit Hospitals</t>
    </r>
    <r>
      <rPr>
        <vertAlign val="superscript"/>
        <sz val="10"/>
        <color rgb="FF000000"/>
        <rFont val="Arial"/>
        <family val="2"/>
      </rPr>
      <t>1</t>
    </r>
  </si>
  <si>
    <r>
      <t>Historic Preservation Tax Credit</t>
    </r>
    <r>
      <rPr>
        <vertAlign val="superscript"/>
        <sz val="10"/>
        <rFont val="Arial"/>
        <family val="2"/>
      </rPr>
      <t>2</t>
    </r>
  </si>
  <si>
    <r>
      <t>Medical Services</t>
    </r>
    <r>
      <rPr>
        <vertAlign val="superscript"/>
        <sz val="10"/>
        <color rgb="FF000000"/>
        <rFont val="Arial"/>
        <family val="2"/>
      </rPr>
      <t>1</t>
    </r>
  </si>
  <si>
    <r>
      <t>Tuition and Textbook Tax Credit</t>
    </r>
    <r>
      <rPr>
        <vertAlign val="superscript"/>
        <sz val="10"/>
        <color rgb="FF000000"/>
        <rFont val="Arial"/>
        <family val="2"/>
      </rPr>
      <t>2</t>
    </r>
  </si>
  <si>
    <r>
      <t>Geothermal Heat Pump Tax Credit</t>
    </r>
    <r>
      <rPr>
        <vertAlign val="superscript"/>
        <sz val="10"/>
        <rFont val="Arial"/>
        <family val="2"/>
      </rPr>
      <t>2</t>
    </r>
  </si>
  <si>
    <r>
      <t>Earned Income Tax Credit</t>
    </r>
    <r>
      <rPr>
        <vertAlign val="superscript"/>
        <sz val="10"/>
        <rFont val="Arial"/>
        <family val="2"/>
      </rPr>
      <t>2</t>
    </r>
  </si>
  <si>
    <r>
      <t>Tax Levying or Certifying Bodies In Iowa</t>
    </r>
    <r>
      <rPr>
        <vertAlign val="superscript"/>
        <sz val="10"/>
        <rFont val="Arial"/>
        <family val="2"/>
      </rPr>
      <t>1</t>
    </r>
  </si>
  <si>
    <r>
      <t>Itemized Deduction for Interest Paid</t>
    </r>
    <r>
      <rPr>
        <vertAlign val="superscript"/>
        <sz val="10"/>
        <rFont val="Arial"/>
        <family val="2"/>
      </rPr>
      <t>2</t>
    </r>
  </si>
  <si>
    <r>
      <t>Railroad Rolling Stock</t>
    </r>
    <r>
      <rPr>
        <vertAlign val="superscript"/>
        <sz val="10"/>
        <color rgb="FF000000"/>
        <rFont val="Arial"/>
        <family val="2"/>
      </rPr>
      <t>1</t>
    </r>
  </si>
  <si>
    <r>
      <t>Military Disability Pensions</t>
    </r>
    <r>
      <rPr>
        <vertAlign val="superscript"/>
        <sz val="10"/>
        <rFont val="Arial"/>
        <family val="2"/>
      </rPr>
      <t>2</t>
    </r>
  </si>
  <si>
    <r>
      <t>Charitable Conservation Contribution Tax Credit</t>
    </r>
    <r>
      <rPr>
        <vertAlign val="superscript"/>
        <sz val="10"/>
        <rFont val="Arial"/>
        <family val="2"/>
      </rPr>
      <t>3</t>
    </r>
  </si>
  <si>
    <r>
      <t>Pension Contributions and Earnings in Employer Plans</t>
    </r>
    <r>
      <rPr>
        <vertAlign val="superscript"/>
        <sz val="10"/>
        <rFont val="Arial"/>
        <family val="2"/>
      </rPr>
      <t>2</t>
    </r>
  </si>
  <si>
    <t>Top Tax Expenditure Item**</t>
  </si>
  <si>
    <t>Table 1b. Tax Expenditure Estimates by Category
Local Government Impact Only*</t>
  </si>
  <si>
    <t xml:space="preserve">*Local government estimates pertain to 2018 property assessments, with expenditures realized in fiscal year 2020. </t>
  </si>
  <si>
    <t>Tax Expenditure Estimates by Category, General Fund Impact Only</t>
  </si>
  <si>
    <t>Tax Expenditure Estimates by Category, Local Governments Impact Only</t>
  </si>
  <si>
    <t>1b</t>
  </si>
  <si>
    <t>1a</t>
  </si>
  <si>
    <t>Table Name</t>
  </si>
  <si>
    <t>Total</t>
  </si>
  <si>
    <t>List of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</si>
</sst>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quot;$&quot;#,##0.0_);[Red]\(&quot;$&quot;#,##0.0\)"/>
    <numFmt numFmtId="167" formatCode="_(&quot;$&quot;* #,##0.0_);_(&quot;$&quot;* \(#,##0.0\);_(&quot;$&quot;* &quot;-&quot;??_);_(@_)"/>
    <numFmt numFmtId="168" formatCode="_(&quot;$&quot;* #,##0_);_(&quot;$&quot;* \(#,##0\);_(&quot;$&quot;* &quot;-&quot;??_);_(@_)"/>
    <numFmt numFmtId="169" formatCode="_(* #,##0.0_);_(* \(#,##0.0\);_(* &quot;-&quot;??_);_(@_)"/>
  </numFmts>
  <fonts count="30"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sz val="10"/>
      <color indexed="8"/>
      <name val="Arial"/>
      <family val="2"/>
    </font>
    <font>
      <sz val="11"/>
      <name val="Arial"/>
      <family val="2"/>
    </font>
    <font>
      <sz val="10"/>
      <color theme="1"/>
      <name val="Arial"/>
      <family val="2"/>
    </font>
    <font>
      <sz val="11"/>
      <color theme="1"/>
      <name val="Arial"/>
      <family val="2"/>
    </font>
    <font>
      <u/>
      <sz val="11"/>
      <color theme="10"/>
      <name val="Calibri"/>
      <family val="2"/>
      <scheme val="minor"/>
    </font>
    <font>
      <sz val="11"/>
      <name val="Calibri"/>
      <family val="2"/>
      <scheme val="minor"/>
    </font>
    <font>
      <b/>
      <sz val="10"/>
      <color theme="0"/>
      <name val="Arial"/>
      <family val="2"/>
    </font>
    <font>
      <b/>
      <sz val="11"/>
      <color theme="1"/>
      <name val="Arial"/>
      <family val="2"/>
    </font>
    <font>
      <b/>
      <sz val="11"/>
      <name val="Arial"/>
      <family val="2"/>
    </font>
    <font>
      <u/>
      <sz val="11"/>
      <color theme="10"/>
      <name val="Arial"/>
      <family val="2"/>
    </font>
    <font>
      <sz val="10"/>
      <color rgb="FFFF0000"/>
      <name val="Arial"/>
      <family val="2"/>
    </font>
    <font>
      <strike/>
      <sz val="10"/>
      <color rgb="FFFF0000"/>
      <name val="Arial"/>
      <family val="2"/>
    </font>
    <font>
      <strike/>
      <sz val="10"/>
      <name val="Arial"/>
      <family val="2"/>
    </font>
    <font>
      <b/>
      <sz val="12"/>
      <color theme="1"/>
      <name val="Arial"/>
      <family val="2"/>
    </font>
    <font>
      <b/>
      <sz val="16"/>
      <color theme="1"/>
      <name val="Arial"/>
      <family val="2"/>
    </font>
    <font>
      <sz val="12"/>
      <color theme="1"/>
      <name val="Arial"/>
      <family val="2"/>
    </font>
    <font>
      <sz val="10"/>
      <color theme="1"/>
      <name val="Calibri"/>
      <family val="2"/>
      <scheme val="minor"/>
    </font>
    <font>
      <u/>
      <sz val="10"/>
      <color theme="10"/>
      <name val="Calibri"/>
      <family val="2"/>
      <scheme val="minor"/>
    </font>
    <font>
      <b/>
      <sz val="10"/>
      <name val="Arial"/>
      <family val="2"/>
    </font>
    <font>
      <sz val="10"/>
      <color rgb="FF000000"/>
      <name val="Arial"/>
      <family val="2"/>
    </font>
    <font>
      <u/>
      <sz val="10"/>
      <color theme="10"/>
      <name val="Arial"/>
      <family val="2"/>
    </font>
    <font>
      <u/>
      <sz val="12"/>
      <color theme="10"/>
      <name val="Arial"/>
      <family val="2"/>
    </font>
    <font>
      <vertAlign val="superscript"/>
      <sz val="10"/>
      <color theme="1"/>
      <name val="Arial"/>
      <family val="2"/>
    </font>
    <font>
      <vertAlign val="superscript"/>
      <sz val="10"/>
      <name val="Arial"/>
      <family val="2"/>
    </font>
    <font>
      <vertAlign val="superscript"/>
      <sz val="10"/>
      <color rgb="FF000000"/>
      <name val="Arial"/>
      <family val="2"/>
    </font>
    <font>
      <sz val="12"/>
      <name val="Arial"/>
      <family val="2"/>
    </font>
  </fonts>
  <fills count="3">
    <fill>
      <patternFill patternType="none"/>
    </fill>
    <fill>
      <patternFill patternType="gray125"/>
    </fill>
    <fill>
      <patternFill patternType="solid">
        <fgColor theme="1"/>
        <bgColor theme="1"/>
      </patternFill>
    </fill>
  </fills>
  <borders count="59">
    <border>
      <left/>
      <right/>
      <top/>
      <bottom/>
      <diagonal/>
    </border>
    <border>
      <left style="thin">
        <color auto="1"/>
      </left>
      <right style="thin">
        <color auto="1"/>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auto="1"/>
      </right>
      <top/>
      <bottom style="thin">
        <color theme="0"/>
      </bottom>
      <diagonal/>
    </border>
    <border>
      <left style="thin">
        <color indexed="64"/>
      </left>
      <right style="thin">
        <color auto="1"/>
      </right>
      <top/>
      <bottom/>
      <diagonal/>
    </border>
    <border>
      <left/>
      <right/>
      <top/>
      <bottom style="thin">
        <color indexed="64"/>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right/>
      <top style="thin">
        <color auto="1"/>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theme="0"/>
      </bottom>
      <diagonal/>
    </border>
    <border>
      <left style="thin">
        <color theme="0"/>
      </left>
      <right style="thin">
        <color theme="0"/>
      </right>
      <top/>
      <bottom/>
      <diagonal/>
    </border>
    <border>
      <left style="thin">
        <color auto="1"/>
      </left>
      <right style="thin">
        <color auto="1"/>
      </right>
      <top/>
      <bottom style="thin">
        <color indexed="64"/>
      </bottom>
      <diagonal/>
    </border>
    <border>
      <left/>
      <right/>
      <top style="thin">
        <color theme="0"/>
      </top>
      <bottom style="thin">
        <color theme="0"/>
      </bottom>
      <diagonal/>
    </border>
    <border>
      <left style="thin">
        <color indexed="64"/>
      </left>
      <right/>
      <top style="thin">
        <color theme="0"/>
      </top>
      <bottom style="thin">
        <color theme="0"/>
      </bottom>
      <diagonal/>
    </border>
    <border>
      <left/>
      <right style="thin">
        <color theme="0"/>
      </right>
      <top/>
      <bottom style="thin">
        <color theme="0"/>
      </bottom>
      <diagonal/>
    </border>
    <border>
      <left style="thin">
        <color indexed="64"/>
      </left>
      <right style="thin">
        <color theme="0"/>
      </right>
      <top style="thin">
        <color theme="0"/>
      </top>
      <bottom style="thin">
        <color theme="0"/>
      </bottom>
      <diagonal/>
    </border>
    <border>
      <left/>
      <right style="thin">
        <color theme="1"/>
      </right>
      <top style="thin">
        <color auto="1"/>
      </top>
      <bottom style="thin">
        <color indexed="64"/>
      </bottom>
      <diagonal/>
    </border>
    <border>
      <left style="thin">
        <color theme="1"/>
      </left>
      <right/>
      <top style="thin">
        <color theme="1"/>
      </top>
      <bottom/>
      <diagonal/>
    </border>
    <border>
      <left/>
      <right/>
      <top style="thin">
        <color theme="1"/>
      </top>
      <bottom/>
      <diagonal/>
    </border>
    <border>
      <left style="thin">
        <color theme="1"/>
      </left>
      <right/>
      <top style="thin">
        <color auto="1"/>
      </top>
      <bottom style="thin">
        <color auto="1"/>
      </bottom>
      <diagonal/>
    </border>
    <border>
      <left/>
      <right style="thin">
        <color theme="1"/>
      </right>
      <top style="thin">
        <color theme="1"/>
      </top>
      <bottom/>
      <diagonal/>
    </border>
    <border>
      <left/>
      <right style="thin">
        <color theme="1"/>
      </right>
      <top style="thin">
        <color auto="1"/>
      </top>
      <bottom/>
      <diagonal/>
    </border>
    <border>
      <left style="thin">
        <color theme="1"/>
      </left>
      <right/>
      <top style="thin">
        <color auto="1"/>
      </top>
      <bottom/>
      <diagonal/>
    </border>
    <border>
      <left/>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theme="0"/>
      </left>
      <right/>
      <top style="thin">
        <color theme="0"/>
      </top>
      <bottom style="medium">
        <color indexed="64"/>
      </bottom>
      <diagonal/>
    </border>
    <border>
      <left/>
      <right/>
      <top style="thin">
        <color theme="0"/>
      </top>
      <bottom/>
      <diagonal/>
    </border>
    <border>
      <left style="thin">
        <color theme="0"/>
      </left>
      <right style="thin">
        <color theme="0"/>
      </right>
      <top style="thin">
        <color indexed="64"/>
      </top>
      <bottom/>
      <diagonal/>
    </border>
    <border>
      <left/>
      <right style="thin">
        <color theme="0"/>
      </right>
      <top style="thin">
        <color theme="0"/>
      </top>
      <bottom style="thin">
        <color theme="0"/>
      </bottom>
      <diagonal/>
    </border>
    <border>
      <left style="thin">
        <color theme="0"/>
      </left>
      <right/>
      <top style="thin">
        <color theme="0"/>
      </top>
      <bottom/>
      <diagonal/>
    </border>
    <border>
      <left style="thin">
        <color theme="0"/>
      </left>
      <right/>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indexed="64"/>
      </bottom>
      <diagonal/>
    </border>
    <border>
      <left style="thin">
        <color theme="0"/>
      </left>
      <right style="thin">
        <color theme="0"/>
      </right>
      <top style="medium">
        <color indexed="64"/>
      </top>
      <bottom style="thin">
        <color theme="0"/>
      </bottom>
      <diagonal/>
    </border>
    <border>
      <left style="thin">
        <color theme="0"/>
      </left>
      <right style="thin">
        <color auto="1"/>
      </right>
      <top style="thin">
        <color theme="0"/>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top/>
      <bottom/>
      <diagonal/>
    </border>
    <border>
      <left style="thin">
        <color theme="1"/>
      </left>
      <right/>
      <top style="thin">
        <color auto="1"/>
      </top>
      <bottom style="thin">
        <color theme="1"/>
      </bottom>
      <diagonal/>
    </border>
    <border>
      <left/>
      <right/>
      <top style="thin">
        <color auto="1"/>
      </top>
      <bottom style="thin">
        <color theme="1"/>
      </bottom>
      <diagonal/>
    </border>
    <border>
      <left/>
      <right style="thin">
        <color theme="1"/>
      </right>
      <top style="thin">
        <color auto="1"/>
      </top>
      <bottom style="thin">
        <color theme="1"/>
      </bottom>
      <diagonal/>
    </border>
    <border>
      <left/>
      <right style="thin">
        <color theme="0"/>
      </right>
      <top/>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0" fontId="2" fillId="0" borderId="0"/>
    <xf numFmtId="0" fontId="1" fillId="0" borderId="0"/>
    <xf numFmtId="0" fontId="4" fillId="0" borderId="0"/>
    <xf numFmtId="0" fontId="2" fillId="0" borderId="0"/>
    <xf numFmtId="0" fontId="8" fillId="0" borderId="0" applyNumberFormat="0" applyFill="0" applyBorder="0" applyAlignment="0" applyProtection="0"/>
    <xf numFmtId="44" fontId="2" fillId="0" borderId="0" applyFont="0" applyFill="0" applyBorder="0" applyAlignment="0" applyProtection="0"/>
    <xf numFmtId="44" fontId="1" fillId="0" borderId="0" applyFont="0" applyFill="0" applyBorder="0" applyAlignment="0" applyProtection="0"/>
  </cellStyleXfs>
  <cellXfs count="308">
    <xf numFmtId="0" fontId="0" fillId="0" borderId="0" xfId="0"/>
    <xf numFmtId="0" fontId="8" fillId="0" borderId="0" xfId="6" applyAlignment="1">
      <alignment vertical="center"/>
    </xf>
    <xf numFmtId="0" fontId="8" fillId="0" borderId="0" xfId="6" applyAlignment="1">
      <alignment horizontal="left" vertical="center" indent="1"/>
    </xf>
    <xf numFmtId="0" fontId="9" fillId="0" borderId="0" xfId="6" applyFont="1" applyAlignment="1">
      <alignment horizontal="right" vertical="center"/>
    </xf>
    <xf numFmtId="0" fontId="2" fillId="0" borderId="0" xfId="2" applyFont="1" applyFill="1" applyBorder="1" applyAlignment="1">
      <alignment vertical="center"/>
    </xf>
    <xf numFmtId="0" fontId="2" fillId="0" borderId="0" xfId="2" applyNumberFormat="1" applyFont="1" applyFill="1" applyBorder="1" applyAlignment="1">
      <alignment vertical="center" wrapText="1"/>
    </xf>
    <xf numFmtId="0" fontId="2" fillId="0" borderId="0" xfId="2" applyFont="1" applyFill="1" applyBorder="1" applyAlignment="1">
      <alignment vertical="center" wrapText="1"/>
    </xf>
    <xf numFmtId="0" fontId="2" fillId="0" borderId="0" xfId="0" applyFont="1" applyBorder="1" applyAlignment="1">
      <alignment vertical="center" wrapText="1"/>
    </xf>
    <xf numFmtId="0" fontId="6" fillId="0" borderId="0" xfId="0" applyFont="1"/>
    <xf numFmtId="0" fontId="6" fillId="0" borderId="0" xfId="0" applyFont="1" applyAlignment="1">
      <alignment vertical="center"/>
    </xf>
    <xf numFmtId="0" fontId="2" fillId="0" borderId="0" xfId="3" applyNumberFormat="1" applyFont="1" applyFill="1" applyBorder="1" applyAlignment="1" applyProtection="1">
      <alignment vertical="center" wrapText="1"/>
    </xf>
    <xf numFmtId="0" fontId="2" fillId="0" borderId="0" xfId="5" applyFont="1" applyFill="1" applyBorder="1" applyAlignment="1">
      <alignment horizontal="left" vertical="center" wrapText="1"/>
    </xf>
    <xf numFmtId="0" fontId="2" fillId="0" borderId="0" xfId="4" applyFont="1" applyFill="1" applyBorder="1" applyAlignment="1">
      <alignment horizontal="left" vertical="center"/>
    </xf>
    <xf numFmtId="0" fontId="2" fillId="0" borderId="0" xfId="0" applyNumberFormat="1" applyFont="1" applyAlignment="1">
      <alignment vertical="center" wrapText="1"/>
    </xf>
    <xf numFmtId="0" fontId="3"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164" fontId="2" fillId="0" borderId="0" xfId="0" applyNumberFormat="1" applyFont="1" applyAlignment="1">
      <alignment vertical="center" wrapText="1"/>
    </xf>
    <xf numFmtId="0" fontId="2" fillId="0" borderId="0" xfId="0" applyFont="1"/>
    <xf numFmtId="0" fontId="2" fillId="0" borderId="0" xfId="3" applyFont="1" applyFill="1" applyBorder="1" applyAlignment="1" applyProtection="1">
      <alignment vertical="center" wrapText="1"/>
    </xf>
    <xf numFmtId="0" fontId="2" fillId="0" borderId="0" xfId="3" applyNumberFormat="1" applyFont="1" applyFill="1" applyBorder="1" applyAlignment="1">
      <alignment vertical="center" wrapText="1"/>
    </xf>
    <xf numFmtId="164" fontId="2" fillId="0" borderId="0" xfId="0" applyNumberFormat="1" applyFont="1" applyBorder="1" applyAlignment="1">
      <alignment vertical="center"/>
    </xf>
    <xf numFmtId="0" fontId="2" fillId="0" borderId="0" xfId="0" applyFont="1" applyBorder="1" applyAlignment="1">
      <alignment vertical="center"/>
    </xf>
    <xf numFmtId="0" fontId="2" fillId="0" borderId="0" xfId="0" applyFont="1" applyAlignment="1">
      <alignment wrapText="1"/>
    </xf>
    <xf numFmtId="0" fontId="2" fillId="0" borderId="0" xfId="0" applyFont="1" applyAlignment="1"/>
    <xf numFmtId="0" fontId="10" fillId="0" borderId="0" xfId="0" applyFont="1" applyAlignment="1">
      <alignment horizontal="center" vertical="center"/>
    </xf>
    <xf numFmtId="0" fontId="2" fillId="0" borderId="7" xfId="0" applyNumberFormat="1" applyFont="1" applyBorder="1" applyAlignment="1">
      <alignment vertical="center" wrapText="1"/>
    </xf>
    <xf numFmtId="0" fontId="2" fillId="0" borderId="9" xfId="0" applyNumberFormat="1" applyFont="1" applyBorder="1" applyAlignment="1">
      <alignment vertical="center" wrapText="1"/>
    </xf>
    <xf numFmtId="0" fontId="2" fillId="0" borderId="7" xfId="0" applyFont="1" applyBorder="1" applyAlignment="1">
      <alignment vertical="center" wrapText="1"/>
    </xf>
    <xf numFmtId="164" fontId="2" fillId="0" borderId="7" xfId="0" applyNumberFormat="1" applyFont="1" applyBorder="1" applyAlignment="1">
      <alignment vertical="center" wrapText="1"/>
    </xf>
    <xf numFmtId="0" fontId="2" fillId="0" borderId="7" xfId="0" applyFont="1" applyBorder="1" applyAlignment="1">
      <alignment vertical="center"/>
    </xf>
    <xf numFmtId="0" fontId="2" fillId="0" borderId="9" xfId="0" applyFont="1" applyBorder="1" applyAlignment="1">
      <alignment vertical="center" wrapText="1"/>
    </xf>
    <xf numFmtId="0" fontId="2" fillId="0" borderId="9" xfId="0" applyFont="1" applyBorder="1" applyAlignment="1">
      <alignment vertical="center"/>
    </xf>
    <xf numFmtId="0" fontId="10" fillId="0" borderId="0" xfId="0" applyFont="1" applyAlignment="1">
      <alignment horizontal="center" vertical="center" wrapText="1"/>
    </xf>
    <xf numFmtId="0" fontId="2" fillId="0" borderId="7" xfId="1" applyNumberFormat="1" applyFont="1" applyBorder="1" applyAlignment="1">
      <alignment vertical="center" wrapText="1"/>
    </xf>
    <xf numFmtId="0" fontId="2" fillId="0" borderId="7" xfId="2" applyNumberFormat="1" applyFont="1" applyFill="1" applyBorder="1" applyAlignment="1">
      <alignment horizontal="left" vertical="center" wrapText="1"/>
    </xf>
    <xf numFmtId="0" fontId="2" fillId="0" borderId="7" xfId="2" applyNumberFormat="1" applyFont="1" applyFill="1" applyBorder="1" applyAlignment="1">
      <alignment horizontal="left" vertical="center"/>
    </xf>
    <xf numFmtId="0" fontId="2" fillId="0" borderId="7" xfId="4" applyNumberFormat="1" applyFont="1" applyFill="1" applyBorder="1" applyAlignment="1">
      <alignment horizontal="left" vertical="center" wrapText="1"/>
    </xf>
    <xf numFmtId="0" fontId="2" fillId="0" borderId="7" xfId="3" applyNumberFormat="1" applyFont="1" applyFill="1" applyBorder="1" applyAlignment="1" applyProtection="1">
      <alignment vertical="center" wrapText="1"/>
    </xf>
    <xf numFmtId="0" fontId="2" fillId="0" borderId="7" xfId="2" applyNumberFormat="1" applyFont="1" applyFill="1" applyBorder="1" applyAlignment="1">
      <alignment vertical="center" wrapText="1"/>
    </xf>
    <xf numFmtId="0" fontId="2" fillId="0" borderId="7" xfId="1" applyNumberFormat="1" applyFont="1" applyBorder="1" applyAlignment="1">
      <alignment vertical="center"/>
    </xf>
    <xf numFmtId="0" fontId="2" fillId="0" borderId="7" xfId="0" applyFont="1" applyFill="1" applyBorder="1" applyAlignment="1">
      <alignment vertical="center" wrapText="1"/>
    </xf>
    <xf numFmtId="165" fontId="6" fillId="0" borderId="0" xfId="1" applyNumberFormat="1" applyFont="1" applyAlignment="1">
      <alignment vertical="center"/>
    </xf>
    <xf numFmtId="0" fontId="10" fillId="0" borderId="6" xfId="0" applyFont="1" applyBorder="1" applyAlignment="1">
      <alignment horizontal="center" vertical="center" wrapText="1"/>
    </xf>
    <xf numFmtId="0" fontId="10" fillId="0" borderId="0" xfId="0" applyFont="1" applyBorder="1" applyAlignment="1">
      <alignment horizontal="center" vertical="center" wrapText="1"/>
    </xf>
    <xf numFmtId="165" fontId="10" fillId="0" borderId="6" xfId="1" applyNumberFormat="1" applyFont="1" applyFill="1" applyBorder="1" applyAlignment="1">
      <alignment horizontal="center" vertical="center" wrapText="1"/>
    </xf>
    <xf numFmtId="0" fontId="2" fillId="0" borderId="7" xfId="5" applyFont="1" applyFill="1" applyBorder="1" applyAlignment="1">
      <alignment horizontal="left" vertical="center" wrapText="1"/>
    </xf>
    <xf numFmtId="0" fontId="2" fillId="0" borderId="7" xfId="4" applyFont="1" applyFill="1" applyBorder="1" applyAlignment="1">
      <alignment horizontal="left" vertical="center"/>
    </xf>
    <xf numFmtId="0" fontId="2" fillId="0" borderId="7" xfId="4" applyFont="1" applyFill="1" applyBorder="1" applyAlignment="1">
      <alignment horizontal="left" vertical="center" wrapText="1"/>
    </xf>
    <xf numFmtId="0" fontId="2" fillId="0" borderId="9" xfId="5" applyFont="1" applyFill="1" applyBorder="1" applyAlignment="1">
      <alignment horizontal="left" vertical="center" wrapText="1"/>
    </xf>
    <xf numFmtId="164" fontId="2" fillId="0" borderId="7" xfId="0" applyNumberFormat="1" applyFont="1" applyBorder="1" applyAlignment="1">
      <alignment vertical="center"/>
    </xf>
    <xf numFmtId="0" fontId="2" fillId="0" borderId="7" xfId="0" applyNumberFormat="1" applyFont="1" applyBorder="1"/>
    <xf numFmtId="164" fontId="2" fillId="0" borderId="7" xfId="0" applyNumberFormat="1" applyFont="1" applyBorder="1"/>
    <xf numFmtId="0" fontId="2" fillId="0" borderId="7" xfId="4" quotePrefix="1" applyFont="1" applyFill="1" applyBorder="1" applyAlignment="1">
      <alignment horizontal="left" vertical="center" wrapText="1"/>
    </xf>
    <xf numFmtId="164" fontId="2" fillId="0" borderId="7" xfId="0" applyNumberFormat="1" applyFont="1" applyBorder="1" applyAlignment="1">
      <alignment horizontal="center" vertical="center"/>
    </xf>
    <xf numFmtId="0" fontId="2" fillId="0" borderId="9" xfId="4" applyFont="1" applyFill="1" applyBorder="1" applyAlignment="1">
      <alignment horizontal="left" vertical="center"/>
    </xf>
    <xf numFmtId="0" fontId="6" fillId="0" borderId="10" xfId="0" applyFont="1" applyBorder="1" applyAlignment="1">
      <alignment vertical="center"/>
    </xf>
    <xf numFmtId="164" fontId="6" fillId="0" borderId="10" xfId="0" applyNumberFormat="1" applyFont="1" applyBorder="1" applyAlignment="1">
      <alignment vertical="center"/>
    </xf>
    <xf numFmtId="0" fontId="2" fillId="0" borderId="7" xfId="0" applyNumberFormat="1" applyFont="1" applyBorder="1" applyAlignment="1">
      <alignment horizontal="center"/>
    </xf>
    <xf numFmtId="0" fontId="7" fillId="0" borderId="10" xfId="0" applyFont="1" applyBorder="1"/>
    <xf numFmtId="164" fontId="2" fillId="0" borderId="7" xfId="0" applyNumberFormat="1" applyFont="1" applyBorder="1" applyAlignment="1">
      <alignment horizontal="center" vertical="center" wrapText="1"/>
    </xf>
    <xf numFmtId="0" fontId="2" fillId="0" borderId="7" xfId="0" applyNumberFormat="1" applyFont="1" applyBorder="1" applyAlignment="1">
      <alignment horizontal="center" wrapText="1"/>
    </xf>
    <xf numFmtId="0" fontId="2" fillId="0" borderId="7" xfId="0" applyNumberFormat="1" applyFont="1" applyBorder="1" applyAlignment="1">
      <alignment horizontal="center" vertical="center"/>
    </xf>
    <xf numFmtId="0" fontId="2" fillId="0" borderId="7" xfId="0" applyNumberFormat="1" applyFont="1" applyBorder="1" applyAlignment="1">
      <alignment horizontal="center" vertical="center" wrapText="1"/>
    </xf>
    <xf numFmtId="0" fontId="6" fillId="0" borderId="10" xfId="0" applyFont="1" applyBorder="1" applyAlignment="1">
      <alignment horizontal="center" vertical="center"/>
    </xf>
    <xf numFmtId="0" fontId="6" fillId="0" borderId="0" xfId="0" applyFont="1" applyAlignment="1">
      <alignment horizontal="center" vertical="center"/>
    </xf>
    <xf numFmtId="43" fontId="10" fillId="0" borderId="6" xfId="1" applyFont="1" applyBorder="1" applyAlignment="1">
      <alignment horizontal="center" vertical="center" wrapText="1"/>
    </xf>
    <xf numFmtId="0" fontId="0" fillId="0" borderId="0" xfId="0" applyFont="1"/>
    <xf numFmtId="0" fontId="0" fillId="0" borderId="14" xfId="0" applyBorder="1" applyAlignment="1">
      <alignment horizontal="center"/>
    </xf>
    <xf numFmtId="0" fontId="0" fillId="0" borderId="0" xfId="0" applyAlignment="1">
      <alignment horizontal="center"/>
    </xf>
    <xf numFmtId="0" fontId="5" fillId="0" borderId="19" xfId="3" applyNumberFormat="1" applyFont="1" applyFill="1" applyBorder="1" applyAlignment="1" applyProtection="1">
      <alignment horizontal="center" vertical="center" wrapText="1"/>
    </xf>
    <xf numFmtId="0" fontId="0" fillId="0" borderId="20" xfId="0" applyBorder="1" applyAlignment="1">
      <alignment horizontal="center"/>
    </xf>
    <xf numFmtId="0" fontId="7" fillId="0" borderId="19" xfId="0" applyFont="1" applyBorder="1" applyAlignment="1">
      <alignment horizontal="center" vertical="center"/>
    </xf>
    <xf numFmtId="164" fontId="2" fillId="0" borderId="7" xfId="1" applyNumberFormat="1" applyFont="1" applyBorder="1" applyAlignment="1">
      <alignment vertical="center"/>
    </xf>
    <xf numFmtId="164" fontId="2" fillId="0" borderId="7" xfId="1" applyNumberFormat="1" applyFont="1" applyBorder="1" applyAlignment="1">
      <alignment horizontal="center" vertical="center"/>
    </xf>
    <xf numFmtId="0" fontId="2" fillId="0" borderId="9" xfId="0" applyNumberFormat="1" applyFont="1" applyBorder="1" applyAlignment="1">
      <alignment horizontal="center" vertical="center" wrapText="1"/>
    </xf>
    <xf numFmtId="165" fontId="10" fillId="2" borderId="22" xfId="1" applyNumberFormat="1" applyFont="1" applyFill="1" applyBorder="1" applyAlignment="1">
      <alignment horizontal="center" vertical="center" wrapText="1"/>
    </xf>
    <xf numFmtId="164" fontId="2" fillId="0" borderId="6" xfId="1" applyNumberFormat="1" applyFont="1" applyBorder="1" applyAlignment="1">
      <alignment vertical="center" wrapText="1"/>
    </xf>
    <xf numFmtId="164" fontId="2" fillId="0" borderId="7" xfId="1" applyNumberFormat="1" applyFont="1" applyBorder="1" applyAlignment="1">
      <alignment vertical="center" wrapText="1"/>
    </xf>
    <xf numFmtId="164" fontId="2" fillId="0" borderId="9" xfId="1" applyNumberFormat="1" applyFont="1" applyBorder="1" applyAlignment="1">
      <alignment vertical="center" wrapText="1"/>
    </xf>
    <xf numFmtId="164" fontId="2" fillId="0" borderId="7" xfId="1" applyNumberFormat="1" applyFont="1" applyBorder="1" applyAlignment="1">
      <alignment horizontal="center" vertical="center" wrapText="1"/>
    </xf>
    <xf numFmtId="164" fontId="2" fillId="0" borderId="7" xfId="1" applyNumberFormat="1" applyFont="1" applyFill="1" applyBorder="1" applyAlignment="1">
      <alignment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2" fillId="0" borderId="28" xfId="2" applyNumberFormat="1" applyFont="1" applyBorder="1" applyAlignment="1">
      <alignment vertical="center" wrapText="1"/>
    </xf>
    <xf numFmtId="0" fontId="2" fillId="0" borderId="9" xfId="2" applyNumberFormat="1" applyFont="1" applyBorder="1" applyAlignment="1">
      <alignment vertical="center" wrapText="1"/>
    </xf>
    <xf numFmtId="0" fontId="2" fillId="0" borderId="25" xfId="2" applyNumberFormat="1" applyFont="1" applyBorder="1" applyAlignment="1">
      <alignment vertical="center" wrapText="1"/>
    </xf>
    <xf numFmtId="0" fontId="2" fillId="0" borderId="7" xfId="2" applyNumberFormat="1" applyFont="1" applyBorder="1" applyAlignment="1">
      <alignment vertical="center" wrapText="1"/>
    </xf>
    <xf numFmtId="0" fontId="2" fillId="0" borderId="28" xfId="0" applyFont="1" applyBorder="1" applyAlignment="1">
      <alignment vertical="center" wrapText="1"/>
    </xf>
    <xf numFmtId="0" fontId="2" fillId="0" borderId="9" xfId="0" applyFont="1" applyBorder="1" applyAlignment="1">
      <alignment horizontal="center" vertical="center" wrapText="1"/>
    </xf>
    <xf numFmtId="164" fontId="2" fillId="0" borderId="27" xfId="0" applyNumberFormat="1" applyFont="1" applyBorder="1" applyAlignment="1">
      <alignment horizontal="right" vertical="center"/>
    </xf>
    <xf numFmtId="0" fontId="6" fillId="0" borderId="0" xfId="0" applyFont="1" applyAlignment="1">
      <alignment vertical="center" wrapText="1"/>
    </xf>
    <xf numFmtId="0" fontId="6" fillId="0" borderId="0" xfId="0" applyFont="1" applyAlignment="1">
      <alignment horizontal="center" vertical="center" wrapText="1"/>
    </xf>
    <xf numFmtId="164" fontId="2" fillId="0" borderId="0" xfId="0" applyNumberFormat="1" applyFont="1" applyBorder="1" applyAlignment="1">
      <alignment horizontal="center" vertical="center"/>
    </xf>
    <xf numFmtId="0" fontId="16" fillId="0" borderId="9" xfId="0" applyFont="1" applyBorder="1" applyAlignment="1">
      <alignment vertical="center" wrapText="1"/>
    </xf>
    <xf numFmtId="0" fontId="3" fillId="0" borderId="0" xfId="0" applyFont="1" applyAlignment="1">
      <alignment horizontal="center" vertical="center"/>
    </xf>
    <xf numFmtId="44" fontId="6" fillId="0" borderId="0" xfId="8" applyFont="1" applyAlignment="1">
      <alignment vertical="center"/>
    </xf>
    <xf numFmtId="44" fontId="14" fillId="0" borderId="0" xfId="8" applyFont="1" applyAlignment="1">
      <alignment vertical="center"/>
    </xf>
    <xf numFmtId="167" fontId="5" fillId="0" borderId="10" xfId="8" applyNumberFormat="1" applyFont="1" applyBorder="1"/>
    <xf numFmtId="0" fontId="0" fillId="0" borderId="10" xfId="0" applyBorder="1"/>
    <xf numFmtId="166" fontId="6" fillId="0" borderId="10" xfId="0" applyNumberFormat="1" applyFont="1" applyBorder="1" applyAlignment="1">
      <alignment vertical="center"/>
    </xf>
    <xf numFmtId="0" fontId="6" fillId="0" borderId="10" xfId="0" applyFont="1" applyBorder="1" applyAlignment="1">
      <alignment vertical="center" wrapText="1"/>
    </xf>
    <xf numFmtId="0" fontId="6" fillId="0" borderId="10" xfId="0" applyFont="1" applyBorder="1" applyAlignment="1">
      <alignment horizontal="left" vertical="center" wrapText="1"/>
    </xf>
    <xf numFmtId="0" fontId="6" fillId="0" borderId="10" xfId="0" applyFont="1" applyBorder="1" applyAlignment="1">
      <alignment horizontal="center" vertical="center" wrapText="1"/>
    </xf>
    <xf numFmtId="0" fontId="6" fillId="0" borderId="14" xfId="0" applyFont="1" applyBorder="1" applyAlignment="1">
      <alignment vertical="center" wrapText="1"/>
    </xf>
    <xf numFmtId="0" fontId="6" fillId="0" borderId="14" xfId="0" applyFont="1" applyBorder="1" applyAlignment="1">
      <alignment horizontal="left" vertical="center" wrapText="1"/>
    </xf>
    <xf numFmtId="0" fontId="6" fillId="0" borderId="14" xfId="0" applyFont="1" applyBorder="1" applyAlignment="1">
      <alignment horizontal="center" vertical="center" wrapText="1"/>
    </xf>
    <xf numFmtId="168" fontId="2" fillId="0" borderId="10" xfId="8" applyNumberFormat="1" applyFont="1" applyBorder="1" applyAlignment="1">
      <alignment horizontal="right" vertical="center"/>
    </xf>
    <xf numFmtId="0" fontId="2" fillId="0" borderId="0" xfId="0" applyNumberFormat="1" applyFont="1" applyAlignment="1">
      <alignment horizontal="center" vertical="center"/>
    </xf>
    <xf numFmtId="0" fontId="0" fillId="0" borderId="42" xfId="0" applyBorder="1"/>
    <xf numFmtId="0" fontId="8" fillId="0" borderId="42" xfId="6" applyBorder="1" applyAlignment="1">
      <alignment vertical="center"/>
    </xf>
    <xf numFmtId="0" fontId="8" fillId="0" borderId="42" xfId="6" applyBorder="1" applyAlignment="1">
      <alignment horizontal="left" vertical="center" indent="1"/>
    </xf>
    <xf numFmtId="0" fontId="0" fillId="0" borderId="39" xfId="0" applyBorder="1"/>
    <xf numFmtId="0" fontId="7" fillId="0" borderId="42" xfId="0" applyFont="1" applyBorder="1" applyAlignment="1">
      <alignment horizontal="center" vertical="center"/>
    </xf>
    <xf numFmtId="0" fontId="5" fillId="0" borderId="42" xfId="3" applyNumberFormat="1" applyFont="1" applyFill="1" applyBorder="1" applyAlignment="1" applyProtection="1">
      <alignment horizontal="center" vertical="center" wrapText="1"/>
    </xf>
    <xf numFmtId="0" fontId="0" fillId="0" borderId="10" xfId="0" applyBorder="1" applyAlignment="1">
      <alignment horizontal="center"/>
    </xf>
    <xf numFmtId="0" fontId="2" fillId="0" borderId="0" xfId="0" applyFont="1" applyAlignment="1">
      <alignment horizontal="center" vertical="center" wrapText="1"/>
    </xf>
    <xf numFmtId="0" fontId="2" fillId="0" borderId="0" xfId="0" applyFont="1" applyAlignment="1">
      <alignment horizontal="center"/>
    </xf>
    <xf numFmtId="0" fontId="7" fillId="0" borderId="10" xfId="0" applyFont="1" applyBorder="1" applyAlignment="1">
      <alignment vertical="center"/>
    </xf>
    <xf numFmtId="0" fontId="19" fillId="0" borderId="10" xfId="0" applyFont="1" applyBorder="1" applyAlignment="1">
      <alignment horizontal="left"/>
    </xf>
    <xf numFmtId="0" fontId="0" fillId="0" borderId="10" xfId="0" applyBorder="1" applyAlignment="1">
      <alignment horizontal="left"/>
    </xf>
    <xf numFmtId="0" fontId="8" fillId="0" borderId="10" xfId="6" applyBorder="1" applyAlignment="1">
      <alignment horizontal="left" vertical="center"/>
    </xf>
    <xf numFmtId="0" fontId="19" fillId="0" borderId="45" xfId="0" applyFont="1" applyBorder="1" applyAlignment="1">
      <alignment horizontal="left"/>
    </xf>
    <xf numFmtId="0" fontId="19" fillId="0" borderId="45" xfId="0" applyFont="1" applyBorder="1" applyAlignment="1">
      <alignment horizontal="left" vertical="center"/>
    </xf>
    <xf numFmtId="0" fontId="0" fillId="0" borderId="31" xfId="0" applyBorder="1"/>
    <xf numFmtId="0" fontId="0" fillId="0" borderId="14" xfId="0" applyBorder="1"/>
    <xf numFmtId="0" fontId="17" fillId="0" borderId="43" xfId="0" applyFont="1" applyBorder="1" applyAlignment="1">
      <alignment horizontal="left" vertical="center"/>
    </xf>
    <xf numFmtId="0" fontId="0" fillId="0" borderId="14" xfId="0" applyBorder="1" applyAlignment="1">
      <alignment horizontal="left" vertical="center"/>
    </xf>
    <xf numFmtId="0" fontId="0" fillId="0" borderId="10" xfId="0" applyBorder="1" applyAlignment="1">
      <alignment horizontal="left" vertical="center"/>
    </xf>
    <xf numFmtId="0" fontId="0" fillId="0" borderId="10" xfId="0" applyBorder="1" applyAlignment="1">
      <alignment vertical="center"/>
    </xf>
    <xf numFmtId="0" fontId="0" fillId="0" borderId="0" xfId="0" applyAlignment="1">
      <alignment vertical="center"/>
    </xf>
    <xf numFmtId="0" fontId="7" fillId="0" borderId="21" xfId="0" applyFont="1" applyBorder="1"/>
    <xf numFmtId="0" fontId="7" fillId="0" borderId="45" xfId="0" applyFont="1" applyBorder="1"/>
    <xf numFmtId="0" fontId="7" fillId="0" borderId="15" xfId="0" applyFont="1" applyBorder="1" applyAlignment="1">
      <alignment horizontal="left" vertical="center"/>
    </xf>
    <xf numFmtId="0" fontId="7" fillId="0" borderId="3" xfId="0" applyFont="1" applyBorder="1" applyAlignment="1">
      <alignment horizontal="left" vertical="center"/>
    </xf>
    <xf numFmtId="0" fontId="7" fillId="0" borderId="1" xfId="0" applyFont="1" applyBorder="1" applyAlignment="1">
      <alignment horizontal="left" vertical="center" wrapText="1"/>
    </xf>
    <xf numFmtId="0" fontId="14" fillId="0" borderId="7" xfId="0" applyNumberFormat="1" applyFont="1" applyBorder="1" applyAlignment="1">
      <alignment vertical="center" wrapText="1"/>
    </xf>
    <xf numFmtId="0" fontId="6" fillId="0" borderId="0" xfId="0" applyFont="1" applyBorder="1" applyAlignment="1">
      <alignment vertical="center" wrapText="1"/>
    </xf>
    <xf numFmtId="0" fontId="6" fillId="0" borderId="0" xfId="2" applyNumberFormat="1" applyFont="1" applyFill="1" applyBorder="1" applyAlignment="1">
      <alignment vertical="center" wrapText="1"/>
    </xf>
    <xf numFmtId="164" fontId="2" fillId="0" borderId="0" xfId="0" applyNumberFormat="1" applyFont="1" applyAlignment="1">
      <alignment horizontal="center" vertical="center"/>
    </xf>
    <xf numFmtId="164" fontId="2" fillId="0" borderId="0" xfId="0" applyNumberFormat="1" applyFont="1" applyBorder="1" applyAlignment="1">
      <alignment horizontal="right" vertical="center"/>
    </xf>
    <xf numFmtId="0" fontId="2" fillId="0" borderId="50" xfId="3" applyNumberFormat="1" applyFont="1" applyFill="1" applyBorder="1" applyAlignment="1" applyProtection="1">
      <alignment vertical="center" wrapText="1"/>
    </xf>
    <xf numFmtId="0" fontId="2" fillId="0" borderId="25" xfId="0" applyFont="1" applyBorder="1" applyAlignment="1">
      <alignment vertical="center" wrapText="1"/>
    </xf>
    <xf numFmtId="164" fontId="2" fillId="0" borderId="22" xfId="0" applyNumberFormat="1" applyFont="1" applyBorder="1" applyAlignment="1">
      <alignment horizontal="center" vertical="center" wrapText="1"/>
    </xf>
    <xf numFmtId="0" fontId="2" fillId="0" borderId="25" xfId="1" applyNumberFormat="1" applyFont="1" applyBorder="1" applyAlignment="1">
      <alignment vertical="center" wrapText="1"/>
    </xf>
    <xf numFmtId="164" fontId="3" fillId="0" borderId="22" xfId="0" applyNumberFormat="1" applyFont="1" applyBorder="1" applyAlignment="1">
      <alignment horizontal="center" vertical="center"/>
    </xf>
    <xf numFmtId="0" fontId="2" fillId="0" borderId="25" xfId="3" applyNumberFormat="1" applyFont="1" applyBorder="1" applyAlignment="1">
      <alignment vertical="center" wrapText="1"/>
    </xf>
    <xf numFmtId="0" fontId="2" fillId="0" borderId="7" xfId="3" applyNumberFormat="1" applyFont="1" applyBorder="1" applyAlignment="1">
      <alignment vertical="center" wrapText="1"/>
    </xf>
    <xf numFmtId="0" fontId="2" fillId="0" borderId="25" xfId="5" applyNumberFormat="1" applyFont="1" applyBorder="1" applyAlignment="1">
      <alignment horizontal="left" vertical="center" wrapText="1"/>
    </xf>
    <xf numFmtId="0" fontId="2" fillId="0" borderId="7" xfId="5" applyNumberFormat="1" applyFont="1" applyBorder="1" applyAlignment="1">
      <alignment horizontal="left" vertical="center" wrapText="1"/>
    </xf>
    <xf numFmtId="0" fontId="2" fillId="0" borderId="7" xfId="4" applyNumberFormat="1" applyFont="1" applyBorder="1" applyAlignment="1">
      <alignment horizontal="left" vertical="center"/>
    </xf>
    <xf numFmtId="164" fontId="2" fillId="0" borderId="7" xfId="0" applyNumberFormat="1" applyFont="1" applyBorder="1" applyAlignment="1">
      <alignment horizontal="right" vertical="center" wrapText="1"/>
    </xf>
    <xf numFmtId="164" fontId="2" fillId="0" borderId="9" xfId="0" applyNumberFormat="1" applyFont="1" applyBorder="1" applyAlignment="1">
      <alignment horizontal="right" vertical="center" wrapText="1"/>
    </xf>
    <xf numFmtId="164" fontId="2" fillId="0" borderId="27" xfId="0" applyNumberFormat="1" applyFont="1" applyBorder="1" applyAlignment="1">
      <alignment horizontal="center" vertical="center"/>
    </xf>
    <xf numFmtId="0" fontId="2" fillId="0" borderId="25" xfId="3" applyNumberFormat="1" applyFont="1" applyFill="1" applyBorder="1" applyAlignment="1" applyProtection="1">
      <alignment vertical="center" wrapText="1"/>
    </xf>
    <xf numFmtId="164" fontId="2" fillId="0" borderId="9" xfId="0" applyNumberFormat="1" applyFont="1" applyBorder="1" applyAlignment="1">
      <alignment horizontal="right" vertical="center"/>
    </xf>
    <xf numFmtId="0" fontId="2" fillId="0" borderId="27" xfId="0" applyFont="1" applyBorder="1" applyAlignment="1">
      <alignment horizontal="center" vertical="center" wrapText="1"/>
    </xf>
    <xf numFmtId="164" fontId="3" fillId="0" borderId="22" xfId="0" applyNumberFormat="1" applyFont="1" applyFill="1" applyBorder="1" applyAlignment="1">
      <alignment horizontal="center" vertical="center"/>
    </xf>
    <xf numFmtId="0" fontId="2" fillId="0" borderId="27" xfId="0" applyNumberFormat="1" applyFont="1" applyBorder="1" applyAlignment="1">
      <alignment vertical="center" wrapText="1"/>
    </xf>
    <xf numFmtId="0" fontId="2" fillId="0" borderId="40" xfId="0" applyFont="1" applyBorder="1"/>
    <xf numFmtId="0" fontId="2" fillId="0" borderId="10" xfId="0" applyFont="1" applyBorder="1"/>
    <xf numFmtId="167" fontId="2" fillId="0" borderId="10" xfId="8" applyNumberFormat="1" applyFont="1" applyBorder="1"/>
    <xf numFmtId="0" fontId="2" fillId="0" borderId="10" xfId="0" applyFont="1" applyBorder="1" applyAlignment="1"/>
    <xf numFmtId="0" fontId="2" fillId="0" borderId="39" xfId="0" applyFont="1" applyBorder="1" applyAlignment="1"/>
    <xf numFmtId="0" fontId="2" fillId="0" borderId="37" xfId="0" applyFont="1" applyBorder="1" applyAlignment="1"/>
    <xf numFmtId="0" fontId="2" fillId="0" borderId="41" xfId="0" applyFont="1" applyBorder="1" applyAlignment="1">
      <alignment horizontal="center"/>
    </xf>
    <xf numFmtId="0" fontId="2" fillId="0" borderId="31" xfId="0" applyFont="1" applyBorder="1" applyAlignment="1">
      <alignment horizontal="center"/>
    </xf>
    <xf numFmtId="0" fontId="2" fillId="0" borderId="35" xfId="0" applyFont="1" applyBorder="1" applyAlignment="1">
      <alignment horizontal="center"/>
    </xf>
    <xf numFmtId="0" fontId="2" fillId="0" borderId="14" xfId="0" applyFont="1" applyBorder="1"/>
    <xf numFmtId="0" fontId="2" fillId="0" borderId="30" xfId="0" applyFont="1" applyBorder="1" applyAlignment="1">
      <alignment horizontal="center"/>
    </xf>
    <xf numFmtId="0" fontId="2" fillId="0" borderId="10" xfId="0" applyFont="1" applyBorder="1" applyAlignment="1">
      <alignment horizontal="center"/>
    </xf>
    <xf numFmtId="0" fontId="2" fillId="0" borderId="32" xfId="0" applyFont="1" applyBorder="1" applyAlignment="1">
      <alignment horizontal="center"/>
    </xf>
    <xf numFmtId="0" fontId="6" fillId="0" borderId="14" xfId="0" applyFont="1" applyBorder="1"/>
    <xf numFmtId="0" fontId="6" fillId="0" borderId="34" xfId="0" applyFont="1" applyBorder="1" applyAlignment="1">
      <alignment horizontal="center"/>
    </xf>
    <xf numFmtId="0" fontId="6" fillId="0" borderId="10" xfId="0" applyFont="1" applyBorder="1"/>
    <xf numFmtId="0" fontId="20" fillId="0" borderId="0" xfId="0" applyFont="1"/>
    <xf numFmtId="0" fontId="6" fillId="0" borderId="31" xfId="0" applyFont="1" applyBorder="1"/>
    <xf numFmtId="0" fontId="2" fillId="0" borderId="33" xfId="0" applyFont="1" applyBorder="1"/>
    <xf numFmtId="0" fontId="2" fillId="0" borderId="36" xfId="0" applyFont="1" applyBorder="1"/>
    <xf numFmtId="0" fontId="21" fillId="0" borderId="0" xfId="6" applyFont="1"/>
    <xf numFmtId="0" fontId="21" fillId="0" borderId="10" xfId="6" applyFont="1" applyBorder="1"/>
    <xf numFmtId="0" fontId="2" fillId="0" borderId="34" xfId="0" applyFont="1" applyBorder="1" applyAlignment="1">
      <alignment horizontal="center"/>
    </xf>
    <xf numFmtId="0" fontId="2" fillId="0" borderId="38" xfId="0" applyFont="1" applyBorder="1" applyAlignment="1">
      <alignment horizontal="center"/>
    </xf>
    <xf numFmtId="0" fontId="20" fillId="0" borderId="10" xfId="0" applyFont="1" applyBorder="1"/>
    <xf numFmtId="0" fontId="2" fillId="0" borderId="30" xfId="0" applyFont="1" applyBorder="1"/>
    <xf numFmtId="0" fontId="2" fillId="0" borderId="20" xfId="0" applyFont="1" applyBorder="1" applyAlignment="1">
      <alignment horizontal="center"/>
    </xf>
    <xf numFmtId="0" fontId="2" fillId="0" borderId="31" xfId="0" applyFont="1" applyBorder="1"/>
    <xf numFmtId="0" fontId="6" fillId="0" borderId="32" xfId="0" applyFont="1" applyBorder="1" applyAlignment="1">
      <alignment horizontal="center"/>
    </xf>
    <xf numFmtId="0" fontId="6" fillId="0" borderId="14" xfId="0" applyFont="1" applyBorder="1" applyAlignment="1">
      <alignment horizontal="center"/>
    </xf>
    <xf numFmtId="0" fontId="6" fillId="0" borderId="31" xfId="0" applyFont="1" applyBorder="1" applyAlignment="1">
      <alignment horizontal="center"/>
    </xf>
    <xf numFmtId="167" fontId="2" fillId="0" borderId="33" xfId="8" applyNumberFormat="1" applyFont="1" applyBorder="1"/>
    <xf numFmtId="0" fontId="0" fillId="0" borderId="51" xfId="0" applyBorder="1"/>
    <xf numFmtId="164" fontId="2" fillId="0" borderId="10" xfId="1" applyNumberFormat="1" applyFont="1" applyBorder="1" applyAlignment="1">
      <alignment horizontal="right" vertical="center"/>
    </xf>
    <xf numFmtId="0" fontId="2" fillId="0" borderId="7" xfId="0" applyFont="1" applyBorder="1" applyAlignment="1">
      <alignment horizontal="center" vertical="center" wrapText="1"/>
    </xf>
    <xf numFmtId="164" fontId="2" fillId="0" borderId="14" xfId="8" applyNumberFormat="1" applyFont="1" applyBorder="1" applyAlignment="1">
      <alignment horizontal="right" vertical="center"/>
    </xf>
    <xf numFmtId="0" fontId="2" fillId="0" borderId="52" xfId="2" applyNumberFormat="1" applyFont="1" applyBorder="1" applyAlignment="1">
      <alignment vertical="center" wrapText="1"/>
    </xf>
    <xf numFmtId="0" fontId="2" fillId="0" borderId="53" xfId="2" applyNumberFormat="1" applyFont="1" applyBorder="1" applyAlignment="1">
      <alignment vertical="center" wrapText="1"/>
    </xf>
    <xf numFmtId="0" fontId="2" fillId="0" borderId="53" xfId="0" applyNumberFormat="1" applyFont="1" applyBorder="1" applyAlignment="1">
      <alignment vertical="center" wrapText="1"/>
    </xf>
    <xf numFmtId="0" fontId="2" fillId="0" borderId="53" xfId="0" applyFont="1" applyBorder="1" applyAlignment="1">
      <alignment horizontal="center" vertical="center" wrapText="1"/>
    </xf>
    <xf numFmtId="164" fontId="2" fillId="0" borderId="54" xfId="0" applyNumberFormat="1" applyFont="1" applyBorder="1" applyAlignment="1">
      <alignment horizontal="right" vertical="center"/>
    </xf>
    <xf numFmtId="0" fontId="6" fillId="0" borderId="10" xfId="0" applyFont="1" applyBorder="1" applyAlignment="1">
      <alignment horizont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2" fillId="0" borderId="4" xfId="3" applyNumberFormat="1" applyFont="1" applyFill="1" applyBorder="1" applyAlignment="1" applyProtection="1">
      <alignment vertical="center" wrapText="1"/>
    </xf>
    <xf numFmtId="166" fontId="6" fillId="0" borderId="15" xfId="0" applyNumberFormat="1" applyFont="1" applyBorder="1" applyAlignment="1">
      <alignment horizontal="right" vertical="center"/>
    </xf>
    <xf numFmtId="0" fontId="2" fillId="0" borderId="4" xfId="3" applyNumberFormat="1" applyFont="1" applyFill="1" applyBorder="1" applyAlignment="1" applyProtection="1">
      <alignment horizontal="center" vertical="center" wrapText="1"/>
    </xf>
    <xf numFmtId="0" fontId="2" fillId="0" borderId="3" xfId="5" applyFont="1" applyFill="1" applyBorder="1" applyAlignment="1">
      <alignment horizontal="left" vertical="center" wrapText="1"/>
    </xf>
    <xf numFmtId="166" fontId="6" fillId="0" borderId="3" xfId="0" applyNumberFormat="1" applyFont="1" applyBorder="1" applyAlignment="1">
      <alignment horizontal="right" vertical="center"/>
    </xf>
    <xf numFmtId="0" fontId="2" fillId="0" borderId="3" xfId="3" applyNumberFormat="1" applyFont="1" applyFill="1" applyBorder="1" applyAlignment="1" applyProtection="1">
      <alignment horizontal="center" vertical="center" wrapText="1"/>
    </xf>
    <xf numFmtId="0" fontId="2" fillId="0" borderId="3" xfId="3" applyNumberFormat="1" applyFont="1" applyFill="1" applyBorder="1" applyAlignment="1" applyProtection="1">
      <alignment vertical="center" wrapText="1"/>
    </xf>
    <xf numFmtId="0" fontId="23" fillId="0" borderId="3" xfId="3" applyNumberFormat="1" applyFont="1" applyFill="1" applyBorder="1" applyAlignment="1" applyProtection="1">
      <alignment vertical="center" wrapText="1"/>
    </xf>
    <xf numFmtId="0" fontId="2" fillId="0" borderId="5" xfId="3" applyFont="1" applyFill="1" applyBorder="1" applyAlignment="1" applyProtection="1">
      <alignment vertical="center" wrapText="1"/>
    </xf>
    <xf numFmtId="0" fontId="2" fillId="0" borderId="3" xfId="3" applyFont="1" applyFill="1" applyBorder="1" applyAlignment="1" applyProtection="1">
      <alignment vertical="center" wrapText="1"/>
    </xf>
    <xf numFmtId="0" fontId="2" fillId="0" borderId="3" xfId="2" applyFont="1" applyFill="1" applyBorder="1" applyAlignment="1">
      <alignment vertical="center" wrapText="1"/>
    </xf>
    <xf numFmtId="0" fontId="23" fillId="0" borderId="5" xfId="3" applyNumberFormat="1" applyFont="1" applyFill="1" applyBorder="1" applyAlignment="1" applyProtection="1">
      <alignment vertical="center" wrapText="1"/>
    </xf>
    <xf numFmtId="0" fontId="2" fillId="0" borderId="1" xfId="2" applyFont="1" applyFill="1" applyBorder="1" applyAlignment="1">
      <alignment vertical="center" wrapText="1"/>
    </xf>
    <xf numFmtId="166" fontId="6" fillId="0" borderId="1" xfId="0" applyNumberFormat="1" applyFont="1" applyBorder="1" applyAlignment="1">
      <alignment horizontal="right" vertical="center"/>
    </xf>
    <xf numFmtId="0" fontId="2" fillId="0" borderId="1" xfId="2" applyFont="1" applyFill="1" applyBorder="1" applyAlignment="1">
      <alignment horizontal="center" vertical="center" wrapText="1"/>
    </xf>
    <xf numFmtId="0" fontId="6" fillId="0" borderId="30" xfId="0" applyFont="1" applyBorder="1" applyAlignment="1">
      <alignment horizontal="left" vertical="center"/>
    </xf>
    <xf numFmtId="167" fontId="6" fillId="0" borderId="30" xfId="0" applyNumberFormat="1" applyFont="1" applyBorder="1" applyAlignment="1">
      <alignment horizontal="left" vertical="center"/>
    </xf>
    <xf numFmtId="44" fontId="6" fillId="0" borderId="30" xfId="0" applyNumberFormat="1" applyFont="1" applyBorder="1" applyAlignment="1">
      <alignment horizontal="left" vertical="center"/>
    </xf>
    <xf numFmtId="169" fontId="6" fillId="0" borderId="30" xfId="1" applyNumberFormat="1" applyFont="1" applyBorder="1" applyAlignment="1">
      <alignment horizontal="left" vertical="center"/>
    </xf>
    <xf numFmtId="166" fontId="6" fillId="0" borderId="30" xfId="0" applyNumberFormat="1" applyFont="1" applyBorder="1" applyAlignment="1">
      <alignment horizontal="right" vertical="center"/>
    </xf>
    <xf numFmtId="164" fontId="2" fillId="0" borderId="22" xfId="0" applyNumberFormat="1" applyFont="1" applyBorder="1" applyAlignment="1">
      <alignment horizontal="center" vertical="center"/>
    </xf>
    <xf numFmtId="0" fontId="13" fillId="0" borderId="42" xfId="6" applyFont="1" applyFill="1" applyBorder="1" applyAlignment="1">
      <alignment horizontal="center" vertical="center" wrapText="1"/>
    </xf>
    <xf numFmtId="166" fontId="6" fillId="0" borderId="3" xfId="0" applyNumberFormat="1" applyFont="1" applyBorder="1" applyAlignment="1">
      <alignment vertical="center"/>
    </xf>
    <xf numFmtId="0" fontId="24" fillId="0" borderId="35" xfId="6" applyFont="1" applyFill="1" applyBorder="1" applyAlignment="1">
      <alignment horizontal="center" vertical="center" wrapText="1"/>
    </xf>
    <xf numFmtId="0" fontId="2" fillId="0" borderId="39" xfId="0" applyFont="1" applyBorder="1"/>
    <xf numFmtId="0" fontId="2" fillId="0" borderId="37" xfId="0" applyFont="1" applyBorder="1"/>
    <xf numFmtId="0" fontId="6" fillId="0" borderId="15" xfId="0" applyFont="1" applyBorder="1" applyAlignment="1">
      <alignment vertical="center"/>
    </xf>
    <xf numFmtId="0" fontId="2" fillId="0" borderId="3" xfId="2" quotePrefix="1" applyFont="1" applyFill="1" applyBorder="1" applyAlignment="1">
      <alignment vertical="center" wrapText="1"/>
    </xf>
    <xf numFmtId="0" fontId="6" fillId="0" borderId="2" xfId="0" applyFont="1" applyBorder="1"/>
    <xf numFmtId="166" fontId="6" fillId="0" borderId="15" xfId="0" applyNumberFormat="1" applyFont="1" applyBorder="1" applyAlignment="1">
      <alignment vertical="center"/>
    </xf>
    <xf numFmtId="0" fontId="6" fillId="0" borderId="3" xfId="0" applyFont="1" applyBorder="1" applyAlignment="1">
      <alignment vertical="center"/>
    </xf>
    <xf numFmtId="0" fontId="6" fillId="0" borderId="1" xfId="0" applyFont="1" applyBorder="1" applyAlignment="1">
      <alignment vertical="center"/>
    </xf>
    <xf numFmtId="166" fontId="6" fillId="0" borderId="1" xfId="0" applyNumberFormat="1" applyFont="1" applyBorder="1" applyAlignment="1">
      <alignment vertical="center"/>
    </xf>
    <xf numFmtId="0" fontId="6" fillId="0" borderId="11" xfId="0" applyFont="1" applyBorder="1"/>
    <xf numFmtId="166" fontId="6" fillId="0" borderId="11" xfId="0" applyNumberFormat="1" applyFont="1" applyBorder="1"/>
    <xf numFmtId="0" fontId="6" fillId="0" borderId="16" xfId="0" applyFont="1" applyBorder="1"/>
    <xf numFmtId="0" fontId="6" fillId="0" borderId="15" xfId="0" applyFont="1" applyBorder="1" applyAlignment="1">
      <alignment vertical="center" wrapText="1"/>
    </xf>
    <xf numFmtId="0" fontId="6" fillId="0" borderId="3" xfId="0" applyFont="1" applyBorder="1" applyAlignment="1">
      <alignment vertical="center" wrapText="1"/>
    </xf>
    <xf numFmtId="0" fontId="6" fillId="0" borderId="1" xfId="0" applyFont="1" applyBorder="1" applyAlignment="1">
      <alignment vertical="center" wrapText="1"/>
    </xf>
    <xf numFmtId="0" fontId="6" fillId="0" borderId="33" xfId="0" applyFont="1" applyBorder="1"/>
    <xf numFmtId="6" fontId="6" fillId="0" borderId="33" xfId="0" applyNumberFormat="1" applyFont="1" applyBorder="1"/>
    <xf numFmtId="0" fontId="6" fillId="0" borderId="44" xfId="0" applyFont="1" applyBorder="1" applyAlignment="1">
      <alignment vertical="center"/>
    </xf>
    <xf numFmtId="0" fontId="6" fillId="0" borderId="2" xfId="0" applyFont="1" applyBorder="1" applyAlignment="1">
      <alignment horizontal="center" wrapText="1"/>
    </xf>
    <xf numFmtId="164" fontId="2" fillId="0" borderId="7" xfId="0" applyNumberFormat="1" applyFont="1" applyBorder="1" applyAlignment="1">
      <alignment horizontal="right" vertical="center"/>
    </xf>
    <xf numFmtId="164" fontId="2" fillId="0" borderId="7" xfId="0" applyNumberFormat="1" applyFont="1" applyFill="1" applyBorder="1" applyAlignment="1">
      <alignment horizontal="center" vertical="center"/>
    </xf>
    <xf numFmtId="164" fontId="2" fillId="0" borderId="7" xfId="0" applyNumberFormat="1" applyFont="1" applyFill="1" applyBorder="1" applyAlignment="1">
      <alignment horizontal="right" vertical="center"/>
    </xf>
    <xf numFmtId="165" fontId="2" fillId="0" borderId="0" xfId="1" applyNumberFormat="1" applyFont="1" applyAlignment="1">
      <alignment horizontal="right" vertical="center"/>
    </xf>
    <xf numFmtId="0" fontId="2" fillId="0" borderId="0" xfId="0" applyFont="1" applyAlignment="1">
      <alignment horizontal="right" vertical="center"/>
    </xf>
    <xf numFmtId="0" fontId="25" fillId="0" borderId="34" xfId="6" applyFont="1" applyFill="1" applyBorder="1" applyAlignment="1">
      <alignment horizontal="center" vertical="center" wrapText="1"/>
    </xf>
    <xf numFmtId="0" fontId="19" fillId="0" borderId="31" xfId="0" applyFont="1" applyBorder="1" applyAlignment="1">
      <alignment horizontal="center"/>
    </xf>
    <xf numFmtId="0" fontId="17" fillId="0" borderId="10" xfId="0" applyFont="1" applyBorder="1" applyAlignment="1">
      <alignment horizontal="center" vertical="center"/>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0" fontId="2" fillId="0" borderId="1" xfId="3" applyNumberFormat="1" applyFont="1" applyFill="1" applyBorder="1" applyAlignment="1" applyProtection="1">
      <alignment horizontal="center" vertical="center" wrapText="1"/>
    </xf>
    <xf numFmtId="0" fontId="6" fillId="0" borderId="12" xfId="0" applyFont="1" applyBorder="1" applyAlignment="1">
      <alignment horizontal="right" vertical="center"/>
    </xf>
    <xf numFmtId="166" fontId="6" fillId="0" borderId="56" xfId="0" applyNumberFormat="1" applyFont="1" applyBorder="1" applyAlignment="1">
      <alignment horizontal="right" vertical="center"/>
    </xf>
    <xf numFmtId="0" fontId="5" fillId="0" borderId="18" xfId="3" applyNumberFormat="1" applyFont="1" applyFill="1" applyBorder="1" applyAlignment="1" applyProtection="1">
      <alignment horizontal="center" vertical="center" wrapText="1"/>
    </xf>
    <xf numFmtId="0" fontId="6" fillId="0" borderId="57" xfId="0" applyFont="1" applyBorder="1" applyAlignment="1">
      <alignment horizontal="right" vertical="center"/>
    </xf>
    <xf numFmtId="166" fontId="6" fillId="0" borderId="58" xfId="0" applyNumberFormat="1" applyFont="1" applyBorder="1" applyAlignment="1">
      <alignment horizontal="right" vertical="center"/>
    </xf>
    <xf numFmtId="0" fontId="6" fillId="0" borderId="56" xfId="0" applyFont="1" applyBorder="1" applyAlignment="1">
      <alignment horizontal="left" vertical="center"/>
    </xf>
    <xf numFmtId="0" fontId="29" fillId="0" borderId="2" xfId="0" applyFont="1" applyBorder="1" applyAlignment="1">
      <alignment horizontal="justify" vertical="center"/>
    </xf>
    <xf numFmtId="0" fontId="29" fillId="0" borderId="2" xfId="0" applyFont="1" applyBorder="1" applyAlignment="1">
      <alignment horizontal="center" vertical="center" wrapText="1"/>
    </xf>
    <xf numFmtId="166" fontId="29" fillId="0" borderId="4" xfId="0" applyNumberFormat="1" applyFont="1" applyBorder="1" applyAlignment="1">
      <alignment vertical="center"/>
    </xf>
    <xf numFmtId="166" fontId="29" fillId="0" borderId="3" xfId="0" applyNumberFormat="1" applyFont="1" applyBorder="1" applyAlignment="1">
      <alignment vertical="center"/>
    </xf>
    <xf numFmtId="166" fontId="29" fillId="0" borderId="3" xfId="0" applyNumberFormat="1" applyFont="1" applyBorder="1" applyAlignment="1">
      <alignment horizontal="left" vertical="center"/>
    </xf>
    <xf numFmtId="0" fontId="29" fillId="0" borderId="4" xfId="6" applyFont="1" applyFill="1" applyBorder="1" applyAlignment="1">
      <alignment horizontal="center" vertical="center" wrapText="1"/>
    </xf>
    <xf numFmtId="0" fontId="2" fillId="0" borderId="17" xfId="6" applyNumberFormat="1" applyFont="1" applyFill="1" applyBorder="1" applyAlignment="1" applyProtection="1">
      <alignment horizontal="center" vertical="center" wrapText="1"/>
    </xf>
    <xf numFmtId="166" fontId="2" fillId="0" borderId="17" xfId="6" applyNumberFormat="1" applyFont="1" applyBorder="1" applyAlignment="1">
      <alignment horizontal="left" vertical="center"/>
    </xf>
    <xf numFmtId="0" fontId="2" fillId="0" borderId="11" xfId="6" applyFont="1" applyBorder="1" applyAlignment="1">
      <alignment horizontal="left" vertical="center" wrapText="1"/>
    </xf>
    <xf numFmtId="0" fontId="11" fillId="0" borderId="42" xfId="0" applyFont="1" applyBorder="1" applyAlignment="1">
      <alignment horizontal="center" vertical="center"/>
    </xf>
    <xf numFmtId="0" fontId="11" fillId="0" borderId="18" xfId="0" applyFont="1" applyBorder="1" applyAlignment="1">
      <alignment horizontal="center" vertical="center"/>
    </xf>
    <xf numFmtId="0" fontId="11" fillId="0" borderId="39" xfId="0" applyFont="1" applyBorder="1" applyAlignment="1">
      <alignment horizontal="center" vertical="center"/>
    </xf>
    <xf numFmtId="0" fontId="2" fillId="0" borderId="42" xfId="0" applyFont="1" applyBorder="1" applyAlignment="1">
      <alignment horizontal="left" wrapText="1"/>
    </xf>
    <xf numFmtId="0" fontId="2" fillId="0" borderId="18" xfId="0" applyFont="1" applyBorder="1" applyAlignment="1">
      <alignment horizontal="left" wrapText="1"/>
    </xf>
    <xf numFmtId="0" fontId="7" fillId="0" borderId="21" xfId="0" applyFont="1" applyBorder="1" applyAlignment="1">
      <alignment horizontal="left" wrapText="1"/>
    </xf>
    <xf numFmtId="0" fontId="7" fillId="0" borderId="10" xfId="0" applyFont="1" applyBorder="1" applyAlignment="1">
      <alignment horizontal="left" wrapText="1"/>
    </xf>
    <xf numFmtId="0" fontId="7" fillId="0" borderId="45" xfId="0" applyFont="1" applyBorder="1" applyAlignment="1">
      <alignment horizontal="left" wrapText="1"/>
    </xf>
    <xf numFmtId="0" fontId="7" fillId="0" borderId="48" xfId="0" applyFont="1" applyBorder="1" applyAlignment="1">
      <alignment horizontal="left" wrapText="1"/>
    </xf>
    <xf numFmtId="0" fontId="7" fillId="0" borderId="31" xfId="0" applyFont="1" applyBorder="1" applyAlignment="1">
      <alignment horizontal="left" wrapText="1"/>
    </xf>
    <xf numFmtId="0" fontId="7" fillId="0" borderId="49" xfId="0" applyFont="1" applyBorder="1" applyAlignment="1">
      <alignment horizontal="left" wrapText="1"/>
    </xf>
    <xf numFmtId="0" fontId="18" fillId="0" borderId="39" xfId="0" applyFont="1" applyBorder="1" applyAlignment="1">
      <alignment horizontal="center" vertical="center"/>
    </xf>
    <xf numFmtId="0" fontId="18" fillId="0" borderId="10" xfId="0" applyFont="1" applyBorder="1" applyAlignment="1">
      <alignment horizontal="center" vertical="center"/>
    </xf>
    <xf numFmtId="0" fontId="7" fillId="0" borderId="46" xfId="0" applyFont="1" applyBorder="1" applyAlignment="1">
      <alignment horizontal="left" wrapText="1"/>
    </xf>
    <xf numFmtId="0" fontId="7" fillId="0" borderId="35" xfId="0" applyFont="1" applyBorder="1" applyAlignment="1">
      <alignment horizontal="left" wrapText="1"/>
    </xf>
    <xf numFmtId="0" fontId="7" fillId="0" borderId="47" xfId="0" applyFont="1" applyBorder="1" applyAlignment="1">
      <alignment horizontal="left" wrapText="1"/>
    </xf>
    <xf numFmtId="0" fontId="6" fillId="0" borderId="30" xfId="0" applyFont="1" applyBorder="1" applyAlignment="1">
      <alignment horizontal="left" vertical="center" wrapText="1"/>
    </xf>
    <xf numFmtId="0" fontId="6" fillId="0" borderId="29" xfId="0" applyFont="1" applyBorder="1" applyAlignment="1">
      <alignment horizontal="left" vertical="center" wrapText="1"/>
    </xf>
    <xf numFmtId="0" fontId="17" fillId="0" borderId="4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0" xfId="0" applyFont="1" applyBorder="1" applyAlignment="1">
      <alignment horizontal="center" vertical="center"/>
    </xf>
    <xf numFmtId="0" fontId="17" fillId="0" borderId="55" xfId="0" applyFont="1" applyBorder="1" applyAlignment="1">
      <alignment horizontal="center" vertical="center"/>
    </xf>
    <xf numFmtId="0" fontId="22" fillId="0" borderId="12" xfId="0" applyFont="1" applyBorder="1" applyAlignment="1">
      <alignment horizontal="center" vertical="center"/>
    </xf>
    <xf numFmtId="0" fontId="22" fillId="0" borderId="7" xfId="0" applyFont="1" applyBorder="1" applyAlignment="1">
      <alignment horizontal="center" vertical="center"/>
    </xf>
    <xf numFmtId="0" fontId="22" fillId="0" borderId="13" xfId="0"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4" fillId="0" borderId="10" xfId="0" applyFont="1" applyBorder="1" applyAlignment="1">
      <alignment horizontal="left" vertical="center" wrapText="1"/>
    </xf>
    <xf numFmtId="0" fontId="6" fillId="0" borderId="10" xfId="0" applyFont="1" applyBorder="1" applyAlignment="1">
      <alignment horizontal="left" vertical="center" wrapText="1"/>
    </xf>
    <xf numFmtId="0" fontId="6" fillId="0" borderId="42" xfId="0" applyFont="1" applyBorder="1" applyAlignment="1">
      <alignment horizontal="left" vertical="center" wrapText="1"/>
    </xf>
    <xf numFmtId="0" fontId="6" fillId="0" borderId="18" xfId="0" applyFont="1" applyBorder="1" applyAlignment="1">
      <alignment horizontal="left" vertical="center" wrapText="1"/>
    </xf>
    <xf numFmtId="0" fontId="6" fillId="0" borderId="39" xfId="0" applyFont="1" applyBorder="1" applyAlignment="1">
      <alignment horizontal="left" vertical="center" wrapText="1"/>
    </xf>
    <xf numFmtId="0" fontId="25" fillId="0" borderId="4" xfId="6" applyFont="1" applyFill="1" applyBorder="1" applyAlignment="1">
      <alignment horizontal="center" vertical="center" wrapText="1"/>
    </xf>
    <xf numFmtId="0" fontId="25" fillId="0" borderId="4" xfId="6" applyFont="1" applyFill="1" applyBorder="1" applyAlignment="1">
      <alignment horizontal="left" vertical="center" wrapText="1"/>
    </xf>
  </cellXfs>
  <cellStyles count="9">
    <cellStyle name="Comma" xfId="1" builtinId="3"/>
    <cellStyle name="Currency" xfId="8" builtinId="4"/>
    <cellStyle name="Currency 5" xfId="7"/>
    <cellStyle name="Hyperlink" xfId="6" builtinId="8"/>
    <cellStyle name="Normal" xfId="0" builtinId="0"/>
    <cellStyle name="Normal 2" xfId="3"/>
    <cellStyle name="Normal 3" xfId="2"/>
    <cellStyle name="Normal 4" xfId="5"/>
    <cellStyle name="Normal_Sheet1" xfId="4"/>
  </cellStyles>
  <dxfs count="54">
    <dxf>
      <font>
        <b val="0"/>
        <i val="0"/>
        <strike val="0"/>
        <condense val="0"/>
        <extend val="0"/>
        <outline val="0"/>
        <shadow val="0"/>
        <u val="none"/>
        <vertAlign val="baseline"/>
        <sz val="10"/>
        <color auto="1"/>
        <name val="Arial"/>
        <scheme val="none"/>
      </font>
      <numFmt numFmtId="164" formatCode="&quot;$&quot;#,##0"/>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Arial"/>
        <scheme val="none"/>
      </font>
      <numFmt numFmtId="164" formatCode="&quot;$&quot;#,##0"/>
      <alignment horizontal="right"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Arial"/>
        <scheme val="none"/>
      </font>
      <numFmt numFmtId="0" formatCode="General"/>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Arial"/>
        <scheme val="none"/>
      </font>
      <numFmt numFmtId="0" formatCode="General"/>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Arial"/>
        <scheme val="none"/>
      </font>
      <numFmt numFmtId="0" formatCode="General"/>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auto="1"/>
        </top>
        <bottom style="thin">
          <color auto="1"/>
        </bottom>
      </border>
    </dxf>
    <dxf>
      <border>
        <top style="thin">
          <color auto="1"/>
        </top>
      </border>
    </dxf>
    <dxf>
      <border diagonalUp="0" diagonalDown="0">
        <left/>
        <right/>
        <top style="thin">
          <color auto="1"/>
        </top>
        <bottom style="thin">
          <color auto="1"/>
        </bottom>
      </border>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0"/>
        <color theme="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quot;$&quot;#,##0"/>
      <alignment horizontal="right"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Arial"/>
        <scheme val="none"/>
      </font>
      <numFmt numFmtId="0" formatCode="General"/>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Arial"/>
        <scheme val="none"/>
      </font>
      <numFmt numFmtId="0" formatCode="General"/>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Arial"/>
        <scheme val="none"/>
      </font>
      <numFmt numFmtId="0" formatCode="General"/>
      <alignment horizontal="general" vertical="center" textRotation="0" wrapText="1"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auto="1"/>
        <name val="Arial"/>
        <scheme val="none"/>
      </font>
      <numFmt numFmtId="0" formatCode="General"/>
      <alignment horizontal="general" vertical="center" textRotation="0" wrapText="1"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dxf>
    <dxf>
      <font>
        <b/>
        <i val="0"/>
        <strike val="0"/>
        <condense val="0"/>
        <extend val="0"/>
        <outline val="0"/>
        <shadow val="0"/>
        <u val="none"/>
        <vertAlign val="baseline"/>
        <sz val="10"/>
        <color theme="0"/>
        <name val="Arial"/>
        <scheme val="none"/>
      </font>
      <alignment horizontal="center" vertical="center" textRotation="0" wrapText="0" indent="0" justifyLastLine="0" shrinkToFit="0" readingOrder="0"/>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scheme val="none"/>
      </font>
      <numFmt numFmtId="164" formatCode="&quot;$&quot;#,##0"/>
      <alignment horizontal="general"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dxf>
    <dxf>
      <font>
        <b/>
        <i val="0"/>
        <strike val="0"/>
        <condense val="0"/>
        <extend val="0"/>
        <outline val="0"/>
        <shadow val="0"/>
        <u val="none"/>
        <vertAlign val="baseline"/>
        <sz val="10"/>
        <color theme="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quot;$&quot;#,##0"/>
      <alignment horizontal="right"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right/>
        <top style="thin">
          <color auto="1"/>
        </top>
        <bottom style="thin">
          <color auto="1"/>
        </bottom>
      </border>
    </dxf>
    <dxf>
      <border outline="0">
        <top style="thin">
          <color auto="1"/>
        </top>
      </border>
    </dxf>
    <dxf>
      <border outline="0">
        <top style="thin">
          <color auto="1"/>
        </top>
        <bottom style="thin">
          <color auto="1"/>
        </bottom>
      </border>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Arial"/>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ate%20of%20Iowa%20Tax%20Expenditures%20-%20MAKE%20UPDATES%20for%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owa.gov.state.ia.us\data\IDR%20Shared%20Perm\RAD_Shared\Tax%20Expenditure%20Studies\2020%20Tax%20Expenditure%20Study\!State%20of%20Iowa%20Tax%20Expenditures%20-%20MAKE%20UPDATES%20for%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updating"/>
      <sheetName val="Assignments and Resources"/>
      <sheetName val="pivot by user"/>
      <sheetName val="tax type pivot"/>
      <sheetName val="categ pivot"/>
      <sheetName val="All Expenditures"/>
      <sheetName val="Excluded Expenditures"/>
      <sheetName val="S&amp;U Rob and Cody"/>
      <sheetName val="Draft for new TEs"/>
      <sheetName val="Tax Credits Angela"/>
      <sheetName val="Corp Zhong"/>
      <sheetName val="Individual Mandy"/>
      <sheetName val="Property Karen"/>
      <sheetName val="Tax Foundation Services"/>
      <sheetName val="my checklist"/>
      <sheetName val="Top 20"/>
      <sheetName val="data validation"/>
    </sheetNames>
    <sheetDataSet>
      <sheetData sheetId="0"/>
      <sheetData sheetId="1"/>
      <sheetData sheetId="2"/>
      <sheetData sheetId="3"/>
      <sheetData sheetId="4"/>
      <sheetData sheetId="5"/>
      <sheetData sheetId="6"/>
      <sheetData sheetId="7"/>
      <sheetData sheetId="8"/>
      <sheetData sheetId="9"/>
      <sheetData sheetId="10"/>
      <sheetData sheetId="11">
        <row r="1">
          <cell r="B1" t="str">
            <v>Title</v>
          </cell>
          <cell r="C1" t="str">
            <v>Tax Type</v>
          </cell>
          <cell r="D1" t="str">
            <v>Expenditure Category</v>
          </cell>
          <cell r="E1" t="str">
            <v>Expenditure Type</v>
          </cell>
          <cell r="F1" t="str">
            <v>Iowa Code Citation</v>
          </cell>
          <cell r="G1" t="str">
            <v>Iowa Administrative Code Citation</v>
          </cell>
          <cell r="H1" t="str">
            <v>Description</v>
          </cell>
          <cell r="I1" t="str">
            <v>Data Source (update to current study if different)</v>
          </cell>
          <cell r="J1" t="str">
            <v>Final Result 2010 study (don't update)</v>
          </cell>
          <cell r="K1" t="str">
            <v>Tax Expenditure Value ($) 2010 (don't update)</v>
          </cell>
          <cell r="L1" t="str">
            <v>Estimate Year 2010 study (don't update)</v>
          </cell>
          <cell r="M1" t="str">
            <v>Value 2015 (don't update)</v>
          </cell>
          <cell r="N1" t="str">
            <v>Estimate Year 2015 study (don't update)</v>
          </cell>
          <cell r="O1" t="str">
            <v>Value latest TY (2020 study)</v>
          </cell>
          <cell r="P1" t="str">
            <v>Year (data used for 2020 study)</v>
          </cell>
          <cell r="Q1" t="str">
            <v>Final Result 2020 (Estimated, Not estimated, See description)</v>
          </cell>
        </row>
        <row r="2">
          <cell r="B2" t="str">
            <v>Agricultural Cost-Sharings Payments</v>
          </cell>
          <cell r="C2" t="str">
            <v>Corporation and Individual Income</v>
          </cell>
          <cell r="D2" t="str">
            <v>Federal-Agricultural Support</v>
          </cell>
          <cell r="E2" t="str">
            <v>Exclusion</v>
          </cell>
          <cell r="F2" t="str">
            <v>Iowa Code 2020 422.3(5)  and IRC 126 &amp; 1255</v>
          </cell>
          <cell r="G2" t="str">
            <v>IAC 701-41.2</v>
          </cell>
          <cell r="H2" t="str">
            <v>Agricultural cost-sharing payments may be excluded in whole or in part from income subject to tax if three conditions are met:  The United States Secretary of Agriculture certifies that the payment services to conserve soil and water resources, improve forests, or provide a habitat for wildlife; the Internal Revenue Service determines that the improvement does not substantially increase the annual income from the property; and the payment is for a capital expense.  No deductions, depreciation, amortization, or depletion may be claimed with respect to any such amount excluded from income.  If the property (or improvement) purchased with the payments is disposed of within 20 years, the payment amounts are recaptured as ordinary income.  A 100% recapture rate applies if disposition occurs within the first 10 years, with an annual decrease of 10% thereafter.</v>
          </cell>
          <cell r="J2" t="str">
            <v>Not Estimated</v>
          </cell>
          <cell r="P2" t="str">
            <v>Not Estimated</v>
          </cell>
          <cell r="Q2" t="str">
            <v>Not Estimated</v>
          </cell>
        </row>
        <row r="3">
          <cell r="B3" t="str">
            <v>Alcohol Fuel Credit Deduction</v>
          </cell>
          <cell r="C3" t="str">
            <v>Corporation and Individual Income</v>
          </cell>
          <cell r="D3" t="str">
            <v>Federal-Business Incentive</v>
          </cell>
          <cell r="E3" t="str">
            <v>Deduction</v>
          </cell>
          <cell r="F3" t="str">
            <v>Iowa Code 2020 422.7(9) &amp; 422.35(7)  and IRC 40</v>
          </cell>
          <cell r="G3" t="str">
            <v>IAC 701-40.9, 41.2 &amp; 53.10(2)</v>
          </cell>
          <cell r="H3" t="str">
            <v>The federal alcohol fuels credit, as provided in Section 40 of the Internal Revenue Code, is a deduction from Iowa income subject to tax to the extent that use of the federal credit increased Iowa income subject to tax.</v>
          </cell>
          <cell r="J3" t="str">
            <v>Not Estimated</v>
          </cell>
          <cell r="O3" t="str">
            <v>Minimal</v>
          </cell>
          <cell r="P3">
            <v>2018</v>
          </cell>
          <cell r="Q3" t="str">
            <v>Estimated</v>
          </cell>
        </row>
        <row r="4">
          <cell r="B4" t="str">
            <v>Alternative Minimum Tax Exemption</v>
          </cell>
          <cell r="C4" t="str">
            <v>Individual Income</v>
          </cell>
          <cell r="D4" t="str">
            <v>Iowa-Administrative</v>
          </cell>
          <cell r="E4" t="str">
            <v>Exemption</v>
          </cell>
          <cell r="F4" t="str">
            <v>Iowa Code 2020 422.5(2) (b) (2)</v>
          </cell>
          <cell r="G4" t="str">
            <v>IAC 701-39.6 (3) (a) (3)</v>
          </cell>
          <cell r="H4" t="str">
            <v>In determining the individual minimum tax, which is imposed to the extent that it exceeds regular tax liability, minimum taxable income is reduced by an exemption before application of the tax.  Exemption amounts are:  $17,500 for a married person filing a separate return or filing separately on the same return or for an estate or trust; $26,000 for a single person or an unmarried head of household or qualifying widow(er); $35,000 for a married couple filing a joint return.  The applicable exemption is reduced, but not below zero, by 25 percent of the amount by which the minimum taxable income of the taxpayer, determined without the exemption amount, exceeds $75,000 for a married taxpayer filing separate returns or separately on the combined return or for an estate or trust; $112,500 for a single taxpayer, unmarried head of household, or a surviving spouse; $150,000 for a married couple filing jointly.</v>
          </cell>
          <cell r="I4" t="str">
            <v>model</v>
          </cell>
          <cell r="J4" t="str">
            <v>Estimated</v>
          </cell>
          <cell r="K4">
            <v>22600000</v>
          </cell>
          <cell r="L4">
            <v>2010</v>
          </cell>
          <cell r="O4">
            <v>32400000</v>
          </cell>
          <cell r="P4">
            <v>2018</v>
          </cell>
          <cell r="Q4" t="str">
            <v>Estimated</v>
          </cell>
        </row>
        <row r="5">
          <cell r="B5" t="str">
            <v>Annuity Passed Through Estate</v>
          </cell>
          <cell r="C5" t="str">
            <v>Individual Income</v>
          </cell>
          <cell r="D5" t="str">
            <v>Iowa-Individual Benefit</v>
          </cell>
          <cell r="E5" t="str">
            <v>Exclusion</v>
          </cell>
          <cell r="F5" t="str">
            <v xml:space="preserve">Iowa Code 2020 422.7(4) </v>
          </cell>
          <cell r="G5" t="str">
            <v>IAC 701-40.1&amp; 40.59</v>
          </cell>
          <cell r="H5" t="str">
            <v>All payments received by a beneficiary of a deceased pensioner or annuitant are exempt from income subject to tax to the extent the payments are from an annuity purchased under an employee’s pension or retirement plan when the commuted value of the installments has been included as a part of the decedent employee’s estate for Iowa inheritance tax purposes.</v>
          </cell>
          <cell r="I5" t="str">
            <v>not estimated</v>
          </cell>
          <cell r="J5" t="str">
            <v>Not Estimated</v>
          </cell>
          <cell r="P5" t="str">
            <v>Not Estimated</v>
          </cell>
          <cell r="Q5" t="str">
            <v>Not Estimated</v>
          </cell>
        </row>
        <row r="6">
          <cell r="B6" t="str">
            <v>Black Lung Trust Fund Payments to Coal Miners</v>
          </cell>
          <cell r="C6" t="str">
            <v>Individual Income</v>
          </cell>
          <cell r="D6" t="str">
            <v>Federal-Individual Benefit</v>
          </cell>
          <cell r="E6" t="str">
            <v>Exclusion</v>
          </cell>
          <cell r="F6" t="str">
            <v>Iowa Code 2020 422.3(5) &amp; 422.7  and IRC 104</v>
          </cell>
          <cell r="G6" t="str">
            <v>IAC 701-41.2</v>
          </cell>
          <cell r="H6" t="str">
            <v>Disability payments to former coal miners out of the Black Lung Trust Fund are excluded from income subject to tax.  The purpose of the Black Lung Trust Fund is to provide benefits, in cooperation with the states, to coal miners who are totally disabled due to pneumoconiosis (black lung disease) and to the surviving dependents of miners whose deaths were due to such disease, and to ensure that, in the future, adequate benefits are provided to coal miners and their dependents in the event of their deaths or total disability due to pneumoconiosis.  These benefits are of the nature of workers' compensation.</v>
          </cell>
          <cell r="I6" t="str">
            <v>JCT</v>
          </cell>
          <cell r="J6" t="str">
            <v>Estimated</v>
          </cell>
          <cell r="K6" t="str">
            <v>Minimal</v>
          </cell>
          <cell r="L6">
            <v>2010</v>
          </cell>
          <cell r="O6">
            <v>200000</v>
          </cell>
          <cell r="P6">
            <v>2018</v>
          </cell>
          <cell r="Q6" t="str">
            <v>Estimated</v>
          </cell>
        </row>
        <row r="7">
          <cell r="B7" t="str">
            <v>Blind Personal Credit</v>
          </cell>
          <cell r="C7" t="str">
            <v>Individual Income</v>
          </cell>
          <cell r="D7" t="str">
            <v>Iowa-Individual Benefit</v>
          </cell>
          <cell r="E7" t="str">
            <v>Credit</v>
          </cell>
          <cell r="F7" t="str">
            <v>Iowa Code 2020 422.12 (2) (a) (5)</v>
          </cell>
          <cell r="G7" t="str">
            <v>IAC 701-42.3 (6)</v>
          </cell>
          <cell r="H7" t="str">
            <v xml:space="preserve">A tax credit of $20, in addition to the personal exemption or elderly credit, is allowed for a taxpayer who is blind at the end of the tax year. A nonresident taxpayer or part-year resident may deduct exemption credits as if they were residents for the entire year. </v>
          </cell>
          <cell r="J7" t="str">
            <v>Estimated</v>
          </cell>
          <cell r="K7" t="str">
            <v>Minimal</v>
          </cell>
          <cell r="L7">
            <v>2010</v>
          </cell>
          <cell r="O7">
            <v>700000</v>
          </cell>
          <cell r="P7">
            <v>2018</v>
          </cell>
          <cell r="Q7" t="str">
            <v>Estimated</v>
          </cell>
        </row>
        <row r="8">
          <cell r="B8" t="str">
            <v>Capital Gain- Small Business Stock</v>
          </cell>
          <cell r="C8" t="str">
            <v>Individual Income</v>
          </cell>
          <cell r="D8" t="str">
            <v>Federal-Business Incentive</v>
          </cell>
          <cell r="E8" t="str">
            <v>Exclusion</v>
          </cell>
          <cell r="F8" t="str">
            <v>Iowa Code 2020 422.3(5) &amp; 422.7 and IRC 1202</v>
          </cell>
          <cell r="G8" t="str">
            <v>IAC 701-41.2</v>
          </cell>
          <cell r="H8" t="str">
            <v>A non-corporate taxpayer can exclude from income subject to tax 50 percent of any gain from the sale or exchange of qualified small business stock held for more than five years.  The gain eligible for the 50 percent exclusion may not exceed the greater of $10 million or 10 times the taxpayer's basis in the stock.  The remaining amount is treated as a capital gain and is fully taxable for Iowa purposes.  In order to qualify for the exclusion, the stock must be issued after August 10, 1993 and acquired by the taxpayer at its original issue (directly or through an underwriter) in exchange for money or property, or as compensation for services provided to the corporation.  A qualified small business is a domestic C corporation with aggregate gross assets that do not exceed $50 million at the date of issuance.</v>
          </cell>
          <cell r="I8" t="str">
            <v>JCT</v>
          </cell>
          <cell r="J8" t="str">
            <v>Estimated</v>
          </cell>
          <cell r="K8">
            <v>600000</v>
          </cell>
          <cell r="L8">
            <v>2010</v>
          </cell>
          <cell r="O8">
            <v>3500000</v>
          </cell>
          <cell r="P8">
            <v>2018</v>
          </cell>
          <cell r="Q8" t="str">
            <v>Estimated</v>
          </cell>
        </row>
        <row r="9">
          <cell r="B9" t="str">
            <v>Capital Gain-Carryover Basis of Gifts</v>
          </cell>
          <cell r="C9" t="str">
            <v>Individual Income</v>
          </cell>
          <cell r="D9" t="str">
            <v>Federal-Individual Benefit</v>
          </cell>
          <cell r="E9" t="str">
            <v>Exclusion</v>
          </cell>
          <cell r="F9" t="str">
            <v>Iowa Code 2020 422.3(5) &amp; 422.7 and IRC 1015 (d)</v>
          </cell>
          <cell r="G9" t="str">
            <v>IAC 701-41.2</v>
          </cell>
          <cell r="H9" t="str">
            <v xml:space="preserve">When property is gifted, the tax basis for the gift equals the cost that was paid when the transferred property was first acquired by the donor plus an allowance for any gift taxes paid on the gift.  Any capital gains on the property do not have to be realized by the recipient of the gift in income subject to tax at the time of transfer.  </v>
          </cell>
          <cell r="I9" t="str">
            <v>JCT</v>
          </cell>
          <cell r="J9" t="str">
            <v>Estimated</v>
          </cell>
          <cell r="K9">
            <v>1400000</v>
          </cell>
          <cell r="L9">
            <v>2010</v>
          </cell>
          <cell r="O9">
            <v>25600000</v>
          </cell>
          <cell r="P9">
            <v>2018</v>
          </cell>
          <cell r="Q9" t="str">
            <v>Estimated</v>
          </cell>
        </row>
        <row r="10">
          <cell r="B10" t="str">
            <v>Capital Gain-Eminent Domain</v>
          </cell>
          <cell r="C10" t="str">
            <v>Individual Income</v>
          </cell>
          <cell r="D10" t="str">
            <v>Federal-Individual Benefit</v>
          </cell>
          <cell r="E10" t="str">
            <v>Deduction</v>
          </cell>
          <cell r="F10" t="str">
            <v>Iowa Code 2020 422.7(49)  &amp; IRC 1033(a)(b)</v>
          </cell>
          <cell r="G10" t="str">
            <v>IAC 701-40(69)</v>
          </cell>
          <cell r="H10" t="str">
            <v>A deduction from income subject to tax is provided for the amount of ordinary or capital gain realized by the taxpayer as a result of the involuntary conversion of property due to eminent domain.  If the converted property is replaced with property that is similar to, or related in use to the converted property, the amount of the capital gain shall not be subtracted until the remaining realized ordinary or capital gain is subject to federal taxation or until the time of disposition of the replacement property.</v>
          </cell>
          <cell r="I10" t="str">
            <v>not estimated</v>
          </cell>
          <cell r="J10" t="str">
            <v>Not Estimated</v>
          </cell>
          <cell r="O10">
            <v>100000</v>
          </cell>
          <cell r="P10">
            <v>2018</v>
          </cell>
          <cell r="Q10" t="str">
            <v>Estimated</v>
          </cell>
        </row>
        <row r="11">
          <cell r="B11" t="str">
            <v>Capital Gain-Home Sales Exclusion</v>
          </cell>
          <cell r="C11" t="str">
            <v>Individual Income</v>
          </cell>
          <cell r="D11" t="str">
            <v>Federal-Individual Benefit</v>
          </cell>
          <cell r="E11" t="str">
            <v>Exclusion</v>
          </cell>
          <cell r="F11" t="str">
            <v>Iowa Code 2020 422.3(5) &amp; 422.7 and IRC 121</v>
          </cell>
          <cell r="G11" t="str">
            <v>IAC 701-41.2</v>
          </cell>
          <cell r="H11" t="str">
            <v xml:space="preserve">Any gain from the sale or exchange of personal residential property is excluded from income subject to tax if, during the 5-year period ending on the date of the sale or exchange, the property has been owned and used by the taxpayer as the taxpayer’s principal residence for at least two years.  The gain cannot exceed $250,000 for single filers or $500,000 for married joint filers.  The exclusion may not be used more than once every two years.  </v>
          </cell>
          <cell r="I11" t="str">
            <v>JCT</v>
          </cell>
          <cell r="J11" t="str">
            <v>Estimated</v>
          </cell>
          <cell r="K11">
            <v>70400000</v>
          </cell>
          <cell r="L11">
            <v>2010</v>
          </cell>
          <cell r="O11">
            <v>145200000</v>
          </cell>
          <cell r="P11">
            <v>2020</v>
          </cell>
          <cell r="Q11" t="str">
            <v>Estimated</v>
          </cell>
        </row>
        <row r="12">
          <cell r="B12" t="str">
            <v>Capital Gains Income from Distressed Sales</v>
          </cell>
          <cell r="C12" t="str">
            <v>Individual Income</v>
          </cell>
          <cell r="D12" t="str">
            <v>Iowa-Individual Benefit</v>
          </cell>
          <cell r="E12" t="str">
            <v>Deduction</v>
          </cell>
          <cell r="F12" t="str">
            <v xml:space="preserve">Iowa Code 2020 422.7(16) </v>
          </cell>
          <cell r="G12" t="str">
            <v>IAC 701-40.27</v>
          </cell>
          <cell r="H12" t="str">
            <v>Gains from sales, exchanges, or transfers of property are deducted from income subject to tax if the gains are considered to have resulted from a distressed sale transaction.  In order to be a distressed sale transaction, the transaction must involve forfeiture of an installment real estate contract, the transfer of real or personal property securing a debt to a creditor in cancellation of that debt or from the sale or exchange of property as a result of actual notice of foreclosure.  Also, the transaction must have these qualifications: (1) the forfeiture, transfer, or sale or exchange must be done to establish a positive cash flow; (2) immediately before the transaction, the taxpayer's debt to asset ratio must exceed 90%; and (3) the taxpayer's net worth at the end of the tax year must be less than $75,000.  Except where married taxpayer's live apart, their assets must be considered together for purposes of qualifying.</v>
          </cell>
          <cell r="I12" t="str">
            <v>See Description</v>
          </cell>
          <cell r="J12" t="str">
            <v>Not Estimated</v>
          </cell>
          <cell r="O12">
            <v>100000</v>
          </cell>
          <cell r="P12">
            <v>2018</v>
          </cell>
          <cell r="Q12" t="str">
            <v>Estimated</v>
          </cell>
        </row>
        <row r="13">
          <cell r="B13" t="str">
            <v>Capital Gain-Stepped-Up Basis at Death</v>
          </cell>
          <cell r="C13" t="str">
            <v>Individual Income</v>
          </cell>
          <cell r="D13" t="str">
            <v>Federal-Administrative</v>
          </cell>
          <cell r="E13" t="str">
            <v>Exclusion</v>
          </cell>
          <cell r="F13" t="str">
            <v>Iowa Code 2020 422.3(5) &amp; 422.7 and IRC 1014 and 2032</v>
          </cell>
          <cell r="G13" t="str">
            <v>IAC 701-41.2</v>
          </cell>
          <cell r="H13" t="str">
            <v xml:space="preserve">Capital gains on assets held at the owner's death are excluded from income subject to tax.  The basis of any property, real or personal, acquired from a decedent is its fair market value on the date of the decedent's death or within six months of the death.  The step-up in the heir's cost basis means that any capital gain on the asset between the date of acquisition by the decedent and the date of inheritance is exempt from income tax.  </v>
          </cell>
          <cell r="I13" t="str">
            <v>JCT</v>
          </cell>
          <cell r="J13" t="str">
            <v>Estimated</v>
          </cell>
          <cell r="K13">
            <v>39900000</v>
          </cell>
          <cell r="L13">
            <v>2010</v>
          </cell>
          <cell r="P13" t="str">
            <v>Not Estimated</v>
          </cell>
          <cell r="Q13" t="str">
            <v>Not Estimated</v>
          </cell>
        </row>
        <row r="14">
          <cell r="B14" t="str">
            <v>Clean Fuel Vehicles and Refueling Property</v>
          </cell>
          <cell r="C14" t="str">
            <v>Individual Income</v>
          </cell>
          <cell r="D14" t="str">
            <v>Federal-Natural Resources Support</v>
          </cell>
          <cell r="E14" t="str">
            <v>Exclusion</v>
          </cell>
          <cell r="F14" t="str">
            <v>Iowa Code 2020 422.3(4) &amp; 422.7(45) and IRC 179A</v>
          </cell>
          <cell r="G14" t="str">
            <v>IAC 701-40.67</v>
          </cell>
          <cell r="H14" t="str">
            <v xml:space="preserve">Up to $2,000 of the cost of a clean fuel motor vehicle up to 10,000 pounds can be excluded from income subject to tax.  The allowed exclusion is up to $5,000 of the cost of a truck or van with a gross vehicle weight above 10,000 pounds and not exceeding 26,000 pounds.  The amount allowed is up to $50,000 of the cost of a truck or van with a gross vehicle weight above 26,000 pounds or a bus with a seating capacity exceeding 20 adults.  A qualified clean fuel vehicle need not be depreciable property, but it must be acquired for use by the taxpayers, the original use must commence with the taxpayer.   A clean-fuel vehicle is one that uses natural gas, liquefied natural gas, liquefied petroleum gas, hydrogen, electricity or any other fuel that is at least 85 percent methanol, ethanol, any other alcohol, or ether.  In addition an exclusion from income subject to tax is allowed for the aggregate cost of qualified clean fuel vehicle refueling property up to $100,000 per location. </v>
          </cell>
          <cell r="I14" t="str">
            <v>statistics of income, NADA data</v>
          </cell>
          <cell r="J14" t="str">
            <v>Estimated</v>
          </cell>
          <cell r="K14" t="str">
            <v>Minimal</v>
          </cell>
          <cell r="L14">
            <v>2010</v>
          </cell>
          <cell r="Q14" t="str">
            <v>Not Estimated</v>
          </cell>
        </row>
        <row r="15">
          <cell r="B15" t="str">
            <v>Coverdell Education Savings Account</v>
          </cell>
          <cell r="C15" t="str">
            <v>Individual Income</v>
          </cell>
          <cell r="D15" t="str">
            <v>Federal-Education Support</v>
          </cell>
          <cell r="E15" t="str">
            <v>Exclusion</v>
          </cell>
          <cell r="F15" t="str">
            <v>Iowa Code 2020 422.3(5) &amp; 422.7 and IRC 530</v>
          </cell>
          <cell r="G15" t="str">
            <v>IAC 701-41.2</v>
          </cell>
          <cell r="H15" t="str">
            <v>Individuals may contribute up to $2,000 per beneficiary per year to a Coverdell Education Savings Account (ESA). Although contributions are not excludable, investment income is not subject to tax when earned and withdrawals of investment income used for qualified educational expenses prior to the beneficiary attaining age 30 are not subject to tax. Beneficiaries must be under the age of 18, unless a beneficiary is designated special needs. Eligible contributions are phased out for taxpayers with income between $190,000 and $220,000 ($95,000 and $110,000 for single filers).</v>
          </cell>
          <cell r="I15" t="str">
            <v>JCT</v>
          </cell>
          <cell r="J15" t="str">
            <v>Estimated</v>
          </cell>
          <cell r="K15">
            <v>400000</v>
          </cell>
          <cell r="L15">
            <v>2010</v>
          </cell>
          <cell r="Q15" t="str">
            <v>Not Estimated</v>
          </cell>
        </row>
        <row r="16">
          <cell r="B16" t="str">
            <v>Deductible Portion of Self-Employment Tax</v>
          </cell>
          <cell r="C16" t="str">
            <v>Individual Income</v>
          </cell>
          <cell r="D16" t="str">
            <v>Federal-Administrative</v>
          </cell>
          <cell r="E16" t="str">
            <v>Deduction</v>
          </cell>
          <cell r="F16" t="str">
            <v>Iowa Code 2020 422.3(5) &amp; 422.7  and IRC 164(f)</v>
          </cell>
          <cell r="G16" t="str">
            <v>IAC 701-40.1</v>
          </cell>
          <cell r="H16" t="str">
            <v>Self-employed taxpayers must pay both the employer and employee portion of Social Security and Medicare payroll taxes.  One-half of the self-employment payroll taxes, equal to the employer portion, can be deducted from income subject to tax.</v>
          </cell>
          <cell r="J16" t="str">
            <v>Estimated</v>
          </cell>
          <cell r="K16">
            <v>16900000</v>
          </cell>
          <cell r="L16">
            <v>2010</v>
          </cell>
          <cell r="Q16" t="str">
            <v>Not Estimated</v>
          </cell>
        </row>
        <row r="17">
          <cell r="B17" t="str">
            <v>Dependent Exemption Credit</v>
          </cell>
          <cell r="C17" t="str">
            <v>Individual Income</v>
          </cell>
          <cell r="D17" t="str">
            <v>Iowa-Family Support</v>
          </cell>
          <cell r="E17" t="str">
            <v>Credit</v>
          </cell>
          <cell r="F17" t="str">
            <v xml:space="preserve">Iowa Code 2020 422.12 (2) (a) (3) </v>
          </cell>
          <cell r="G17" t="str">
            <v>IAC 701-42.3 (3)</v>
          </cell>
          <cell r="H17" t="str">
            <v>A tax credit of $40 is allowed for each dependent claimed on the return. Credits are nonrefundable, meaning claims may not exceed the computed tax. Dependent has the same meaning as provided by the Internal Revenue Code; dependents that may be claimed for the federal income tax exemption may be claimed for the Iowa credit as well. The dividing of dependent credits between spouses applies only to the number of dependents and not to the dollar amount allowed for a particular dependent.</v>
          </cell>
          <cell r="J17" t="str">
            <v>Estimated</v>
          </cell>
          <cell r="K17">
            <v>31600000</v>
          </cell>
          <cell r="L17">
            <v>2010</v>
          </cell>
          <cell r="O17">
            <v>32700000</v>
          </cell>
          <cell r="P17">
            <v>2018</v>
          </cell>
          <cell r="Q17" t="str">
            <v>Estimated</v>
          </cell>
        </row>
        <row r="18">
          <cell r="B18" t="str">
            <v>Disability Income Exclusion</v>
          </cell>
          <cell r="C18" t="str">
            <v>Individual Income</v>
          </cell>
          <cell r="D18" t="str">
            <v>Iowa-Individual Benefit</v>
          </cell>
          <cell r="E18" t="str">
            <v>Deduction</v>
          </cell>
          <cell r="F18" t="str">
            <v>Iowa Code 2020 422.7(5)</v>
          </cell>
          <cell r="G18" t="str">
            <v>IAC 701-40.22</v>
          </cell>
          <cell r="H18" t="str">
            <v>Taxpayers who are permanently and totally disabled and have not attained age 65 or reached mandatory retirement age associated with their prior job by the end of the tax year, can deduct from income subject to tax a maximum of $100 per week of disability payments.  In the case of a married couple where both qualify, each is eligible for an annual exclusion of up to $5,200.  There is a reduction in the exclusion, dollar for dollar to the extent that the taxpayer's federal adjusted gross income exceeds $15,000.  There is no exclusion if federal adjusted gross income exceeds $20,200 for one disabled taxpayer or $25,400 for two disabled taxpayers. Taxpayers who treat their disability income as a pension for federal tax purposes, or have done so in a prior year are not eligible to take the Iowa disability income exclusion.</v>
          </cell>
          <cell r="J18" t="str">
            <v>Estimated</v>
          </cell>
          <cell r="K18" t="str">
            <v>Minimal</v>
          </cell>
          <cell r="L18">
            <v>2010</v>
          </cell>
          <cell r="O18">
            <v>200000</v>
          </cell>
          <cell r="P18">
            <v>2018</v>
          </cell>
          <cell r="Q18" t="str">
            <v>Estimated</v>
          </cell>
        </row>
        <row r="19">
          <cell r="B19" t="str">
            <v>Domestic Production Activities Deduction</v>
          </cell>
          <cell r="C19" t="str">
            <v>Corporation and Individual Income</v>
          </cell>
          <cell r="D19" t="str">
            <v>Federal-Business Incentive</v>
          </cell>
          <cell r="E19" t="str">
            <v>Deduction</v>
          </cell>
          <cell r="F19" t="str">
            <v>Iowa Code 2020 422.3(5)  and IRC 199</v>
          </cell>
          <cell r="G19" t="str">
            <v>IAC 701-41.2</v>
          </cell>
          <cell r="H19" t="str">
            <v>A business with qualified production activities can take a tax deduction in 2010 of 9% from income subject to tax. The qualifying activities are manufacturing based in the United States; selling, leasing, or licensing items that have been produced in the United States; selling, leasing, or licensing motion pictures that have been produced in the United States; construction services in the United States, including building and renovation of residential and commercial properties; engineering and architectural services relating to a U. S. based construction project; and software development in the United States, including the development of video games.</v>
          </cell>
          <cell r="I19" t="str">
            <v>JCT</v>
          </cell>
          <cell r="J19" t="str">
            <v>Estimated</v>
          </cell>
          <cell r="K19">
            <v>14600000</v>
          </cell>
          <cell r="L19">
            <v>2010</v>
          </cell>
          <cell r="P19" t="str">
            <v>Not Estimated</v>
          </cell>
          <cell r="Q19" t="str">
            <v>Not Estimated</v>
          </cell>
        </row>
        <row r="20">
          <cell r="B20" t="str">
            <v>Early Retirement Withdrawal by Guard or Reserve Members</v>
          </cell>
          <cell r="C20" t="str">
            <v>Individual Income</v>
          </cell>
          <cell r="D20" t="str">
            <v>Iowa-Military/Veterans' Support</v>
          </cell>
          <cell r="E20" t="str">
            <v>Exclusion</v>
          </cell>
          <cell r="F20" t="str">
            <v xml:space="preserve">Iowa Code 2020 422.7(38) </v>
          </cell>
          <cell r="G20" t="str">
            <v>IAC 701-40.58</v>
          </cell>
          <cell r="H20" t="str">
            <v>For tax years beginning on or after January 1, 2002, members of the Iowa National Guard or members of military reserve forces of the United States who are ordered to state military service or federal service or duty who receive distributions during the tax year from qualified retirement plans do not need to include those distributions a income subject to tax even if the distributions were taxable for federal income tax purposes.  In addition, the members are not subject to state penalties on the distributions even though the members may have been subject to federal penalties on the distributions for early withdrawal of benefits.  Because the distributions described above are not taxable for Iowa income tax purposes, a National Guard member or armed forces reserve member who receives a distribution from a qualified retirement plan may request that the payer of the distribution not withhold Iowa income tax from the distribution</v>
          </cell>
          <cell r="J20" t="str">
            <v>Not Estimated</v>
          </cell>
          <cell r="P20" t="str">
            <v>Not Estimated</v>
          </cell>
          <cell r="Q20" t="str">
            <v>Not Estimated</v>
          </cell>
        </row>
        <row r="21">
          <cell r="B21" t="str">
            <v>Educator Expense</v>
          </cell>
          <cell r="C21" t="str">
            <v>Individual Income</v>
          </cell>
          <cell r="D21" t="str">
            <v>Federal-Education Support</v>
          </cell>
          <cell r="E21" t="str">
            <v>Deduction</v>
          </cell>
          <cell r="F21" t="str">
            <v>Iowa Code 2020 422.3(5) &amp; 422.7 and IRC 62(a)(2)(D) and IRC 62 (d) (1).</v>
          </cell>
          <cell r="G21" t="str">
            <v xml:space="preserve">IAC 701-40.1 and IAC 701-40.79 </v>
          </cell>
          <cell r="H21" t="str">
            <v>Expenses up to $250 paid or incurred by an eligible educator in connection with books, supplies (other than nonathletic supplies for courses of instruction in health or physical education), computer equipment (including related software and services), other equipment, and supplementary materials used by the eligible educator in the classroom can be excluded from income subject to tax.</v>
          </cell>
          <cell r="I21" t="str">
            <v>model</v>
          </cell>
          <cell r="J21" t="str">
            <v>Estimated</v>
          </cell>
          <cell r="K21">
            <v>600000</v>
          </cell>
          <cell r="L21">
            <v>2010</v>
          </cell>
          <cell r="O21">
            <v>600000</v>
          </cell>
          <cell r="P21">
            <v>2018</v>
          </cell>
          <cell r="Q21" t="str">
            <v>Estimated</v>
          </cell>
        </row>
        <row r="22">
          <cell r="B22" t="str">
            <v>Elderly Personal Credit</v>
          </cell>
          <cell r="C22" t="str">
            <v>Individual Income</v>
          </cell>
          <cell r="D22" t="str">
            <v>Iowa-Individual Benefit</v>
          </cell>
          <cell r="E22" t="str">
            <v>Credit</v>
          </cell>
          <cell r="F22" t="str">
            <v>Iowa Code 2020 422.12 (a) (4)</v>
          </cell>
          <cell r="G22" t="str">
            <v>IAC 701-42.3 (5)</v>
          </cell>
          <cell r="H22" t="str">
            <v>An exemption credit of $20, in addition to the personal or blind exemption credit, is allowed for each taxpayer who is 65 years of age on or before the first day following the end of the tax year. A nonresident taxpayer or part-year resident may deduct exemption credits as if they were residents for the entire year.</v>
          </cell>
          <cell r="J22" t="str">
            <v>Estimated</v>
          </cell>
          <cell r="K22">
            <v>2900000</v>
          </cell>
          <cell r="L22">
            <v>2010</v>
          </cell>
          <cell r="O22">
            <v>4500000</v>
          </cell>
          <cell r="P22">
            <v>2018</v>
          </cell>
          <cell r="Q22" t="str">
            <v>Estimated</v>
          </cell>
        </row>
        <row r="23">
          <cell r="B23" t="str">
            <v>Employee Achievement Awards</v>
          </cell>
          <cell r="C23" t="str">
            <v>Individual Income</v>
          </cell>
          <cell r="D23" t="str">
            <v>Federal-Individual Benefit</v>
          </cell>
          <cell r="E23" t="str">
            <v>Exclusion</v>
          </cell>
          <cell r="F23" t="str">
            <v>Iowa Code 2020 422.3(5) &amp; 422.7 and IRC 74E, 132E and 174(j)</v>
          </cell>
          <cell r="G23" t="str">
            <v>IAC 701-41.2</v>
          </cell>
          <cell r="H23" t="str">
            <v xml:space="preserve">Employees may exclude from income subject to tax any employee achievement awards of tangible personal property received from an employer in recognition of length of service or safety achievement. The exclusion equals the value of the property limited to $400 per employee during a year unless the award is part of a qualified plan award which may total up to $1,600 per employee per year.  The property must be awarded as part of a meaningful presentation and must not constitute disguised compensation.  Cash awards and gift certificates do not qualify as employee achievement awards unless de minims. </v>
          </cell>
          <cell r="I23" t="str">
            <v>JCT</v>
          </cell>
          <cell r="J23" t="str">
            <v>Estimated</v>
          </cell>
          <cell r="K23">
            <v>1300000</v>
          </cell>
          <cell r="L23">
            <v>2010</v>
          </cell>
          <cell r="Q23" t="str">
            <v>Not Estimated</v>
          </cell>
        </row>
        <row r="24">
          <cell r="B24" t="str">
            <v>Employee Fringe Benefit-Cafeteria Plans</v>
          </cell>
          <cell r="C24" t="str">
            <v>Individual Income</v>
          </cell>
          <cell r="D24" t="str">
            <v>Federal-Individual Benefit</v>
          </cell>
          <cell r="E24" t="str">
            <v>Exclusion</v>
          </cell>
          <cell r="F24" t="str">
            <v>Iowa Code 2020 422.3(5) &amp; 422.7 and IRC 125</v>
          </cell>
          <cell r="G24" t="str">
            <v>IAC 701-41.2</v>
          </cell>
          <cell r="H24" t="str">
            <v>Benefits chosen from employer cafeteria plans are excluded from income subject to tax to the extent allowed by law for the separate benefits.  Cafeteria plans are employer-sponsored benefit packages that offer employees a choice between taking cash and receiving qualified benefits, such as accident and health coverage, group term life insurance coverage, or coverage under a dependent care program.  If a participant chooses cash, it is included in income subject to tax as compensation. Qualified benefits do not include medical savings accounts or long-term care insurance coverage.</v>
          </cell>
          <cell r="I24" t="str">
            <v>not estimated</v>
          </cell>
          <cell r="J24" t="str">
            <v>Not Estimated</v>
          </cell>
          <cell r="Q24" t="str">
            <v>Not Estimated</v>
          </cell>
        </row>
        <row r="25">
          <cell r="B25" t="str">
            <v>Employee Fringe Benefit-Child Care</v>
          </cell>
          <cell r="C25" t="str">
            <v>Individual Income</v>
          </cell>
          <cell r="D25" t="str">
            <v>Federal-Family Support</v>
          </cell>
          <cell r="E25" t="str">
            <v>Exclusion</v>
          </cell>
          <cell r="F25" t="str">
            <v>Iowa Code 2020 422.3(5) &amp; 422.7 and IRC 129</v>
          </cell>
          <cell r="G25" t="str">
            <v>IAC 701-41.2</v>
          </cell>
          <cell r="H25" t="str">
            <v xml:space="preserve">Dependent care assistance benefits under a qualifying program up to $5,000 a year ($2,500 in the case of a married individual filing a separate return) are excluded from income subject to tax. In the case of a married couple filing a joint return, the amount excluded may not exceed the lesser of (1) the earned income of the employee or (2) the earned income of the spouse.  A special rule applies for determining the value of child care in a facility on the employer’s premises (on-site facility). Under this rule, the value of the benefit is measured by the value of services provided to employees who actually use the facility. </v>
          </cell>
          <cell r="I25" t="str">
            <v>JCT</v>
          </cell>
          <cell r="J25" t="str">
            <v>Estimated</v>
          </cell>
          <cell r="K25">
            <v>3500000</v>
          </cell>
          <cell r="L25">
            <v>2010</v>
          </cell>
          <cell r="Q25" t="str">
            <v>Not Estimated</v>
          </cell>
        </row>
        <row r="26">
          <cell r="B26" t="str">
            <v>Employee Fringe Benefit-Disability Insurance</v>
          </cell>
          <cell r="C26" t="str">
            <v>Individual Income</v>
          </cell>
          <cell r="D26" t="str">
            <v>Federal-Individual Benefit</v>
          </cell>
          <cell r="E26" t="str">
            <v>Exclusion</v>
          </cell>
          <cell r="F26" t="str">
            <v>Iowa Code 2020 422.3(5) &amp; 422.7 and IRC 106</v>
          </cell>
          <cell r="G26" t="str">
            <v>IAC 701-41.2</v>
          </cell>
          <cell r="H26" t="str">
            <v xml:space="preserve">Premiums paid by the employer under an insurance policy providing for replacement payments to the employee in the event he becomes sick or disabled are excluded from employee’s income subject to tax. </v>
          </cell>
          <cell r="I26" t="str">
            <v>JCT</v>
          </cell>
          <cell r="J26" t="str">
            <v>Estimated</v>
          </cell>
          <cell r="K26">
            <v>1500000</v>
          </cell>
          <cell r="L26">
            <v>2010</v>
          </cell>
          <cell r="Q26" t="str">
            <v>Not Estimated</v>
          </cell>
        </row>
        <row r="27">
          <cell r="B27" t="str">
            <v>Employee Fringe Benefit-Education Assistance</v>
          </cell>
          <cell r="C27" t="str">
            <v>Individual Income</v>
          </cell>
          <cell r="D27" t="str">
            <v xml:space="preserve"> Federal-Education Support</v>
          </cell>
          <cell r="E27" t="str">
            <v>Exclusion</v>
          </cell>
          <cell r="F27" t="str">
            <v>Iowa Code 2020 422.3(5) &amp; 422.7 and IRC 127</v>
          </cell>
          <cell r="G27" t="str">
            <v>IAC 701-41.2</v>
          </cell>
          <cell r="H27" t="str">
            <v xml:space="preserve">Payments received by an employee for tuition, fees, books, supplies and similar items under an employer's educational assistance program are excluded from income subject to tax up to a maximum of $5,250.  The exclusion does not cover graduate teaching or research assistants who receive tuition reduction.  Excludable assistance may not include tools or supplies that the employee retains after the course or the cost of meals, lodging or transportation.  Although courses need not be job-related, courses involving sports, games, or hobbies may be covered only if they involve the employer's business or are required as part of a degree program. </v>
          </cell>
          <cell r="I27" t="str">
            <v>JCT</v>
          </cell>
          <cell r="J27" t="str">
            <v>Estimated</v>
          </cell>
          <cell r="K27">
            <v>4100000</v>
          </cell>
          <cell r="L27">
            <v>2010</v>
          </cell>
          <cell r="Q27" t="str">
            <v>Not Estimated</v>
          </cell>
        </row>
        <row r="28">
          <cell r="B28" t="str">
            <v>Employee Fringe Benefit-Life Insurance</v>
          </cell>
          <cell r="C28" t="str">
            <v>Individual Income</v>
          </cell>
          <cell r="D28" t="str">
            <v>Federal-Individual Benefit</v>
          </cell>
          <cell r="E28" t="str">
            <v>Exclusion</v>
          </cell>
          <cell r="F28" t="str">
            <v>Iowa Code 2020 422.3(5) &amp; 422.7 and IRC 79</v>
          </cell>
          <cell r="G28" t="str">
            <v>IAC 701-41.2</v>
          </cell>
          <cell r="H28" t="str">
            <v>The cost of life insurance premiums paid by an employer for coverage up to $50,000 is excluded from income subject to tax provided certain nondiscrimination rules are followed.  The cost of any amount of coverage in excess of $50,000 is included in income subject to tax.</v>
          </cell>
          <cell r="I28" t="str">
            <v>JCT</v>
          </cell>
          <cell r="J28" t="str">
            <v>Estimated</v>
          </cell>
          <cell r="K28">
            <v>8800000</v>
          </cell>
          <cell r="L28">
            <v>2010</v>
          </cell>
          <cell r="Q28" t="str">
            <v>Not Estimated</v>
          </cell>
        </row>
        <row r="29">
          <cell r="B29" t="str">
            <v>Employee Fringe Benefit-Medical Insurance</v>
          </cell>
          <cell r="C29" t="str">
            <v>Individual Income</v>
          </cell>
          <cell r="D29" t="str">
            <v>Federal-Individual Benefit</v>
          </cell>
          <cell r="E29" t="str">
            <v>Exclusion</v>
          </cell>
          <cell r="F29" t="str">
            <v>Iowa Code 2020 422.3(5) &amp; 422.7 and IRC 106</v>
          </cell>
          <cell r="G29" t="str">
            <v>IAC 701-41.2</v>
          </cell>
          <cell r="H29" t="str">
            <v>Employer paid health insurance premiums including long-term care are deducted as a business expense by employers, and they are excluded from employee income subject to tax.  In addition amounts contributed by an employer to any medical savings account of an employee shall be treated as employer-provided coverage for medical insurance under an accident or health plan to the extent they do not exceed certain limits.</v>
          </cell>
          <cell r="I29" t="str">
            <v>JCT</v>
          </cell>
          <cell r="J29" t="str">
            <v>Estimated</v>
          </cell>
          <cell r="K29">
            <v>542000000</v>
          </cell>
          <cell r="L29">
            <v>2010</v>
          </cell>
          <cell r="Q29" t="str">
            <v>Not Estimated</v>
          </cell>
        </row>
        <row r="30">
          <cell r="B30" t="str">
            <v>Employee Fringe Benefit-Miscellaneous Non-Cash</v>
          </cell>
          <cell r="C30" t="str">
            <v>Individual Income</v>
          </cell>
          <cell r="D30" t="str">
            <v>Federal-Individual Benefit</v>
          </cell>
          <cell r="E30" t="str">
            <v>Exclusion</v>
          </cell>
          <cell r="F30" t="str">
            <v>Iowa Code 2020 422.3(5) &amp; 422.7 and IRC 132</v>
          </cell>
          <cell r="G30" t="str">
            <v>IAC 701-41.2</v>
          </cell>
          <cell r="H30" t="str">
            <v xml:space="preserve">Several miscellaneous non-cash benefits are excluded from employee's income subject to tax including:  (1) no additional cost services (free standby flights by airlines to employees), (2) qualified employee discounts, (3) working condition fringe benefits (use of company car for business purposes), (4) de minims fringe benefits (use of copy machine for personal use), (5) qualified moving expense reimbursements, and (6) value of any on-premises athletic facilities provided and operated by the employer.  These benefits may also be extended to retired and disabled former employees, to widows and widowers of deceased employees and to spouses and dependent children of employees. </v>
          </cell>
          <cell r="I30" t="str">
            <v>JCT</v>
          </cell>
          <cell r="J30" t="str">
            <v>Estimated</v>
          </cell>
          <cell r="K30">
            <v>28800000</v>
          </cell>
          <cell r="L30">
            <v>2010</v>
          </cell>
          <cell r="Q30" t="str">
            <v>Not Estimated</v>
          </cell>
        </row>
        <row r="31">
          <cell r="B31" t="str">
            <v>Employee Fringe Benefit-Parking Expense Paid</v>
          </cell>
          <cell r="C31" t="str">
            <v>Individual Income</v>
          </cell>
          <cell r="D31" t="str">
            <v>Federal-Individual Benefit</v>
          </cell>
          <cell r="E31" t="str">
            <v>Exclusion</v>
          </cell>
          <cell r="F31" t="str">
            <v>Iowa Code 2020 422.3(5) &amp; 422.7 and IRC 132 (f)(2) (B)</v>
          </cell>
          <cell r="G31" t="str">
            <v>IAC 701-41.2</v>
          </cell>
          <cell r="H31" t="str">
            <v xml:space="preserve">Employee parking expenses that are paid for by the employer and are received in lieu of wages are excluded from employee's income subject to tax.  The maximum amount allowed in 2010 is $230 per month.  The parking must be on or near the business location of the employer or be near a location in which the employee commutes by mass transit, carpool or in a commuter highway vehicle.  </v>
          </cell>
          <cell r="I31" t="str">
            <v>JCT</v>
          </cell>
          <cell r="J31" t="str">
            <v>Estimated</v>
          </cell>
          <cell r="K31">
            <v>2400000</v>
          </cell>
          <cell r="L31">
            <v>2010</v>
          </cell>
          <cell r="Q31" t="str">
            <v>Not Estimated</v>
          </cell>
        </row>
        <row r="32">
          <cell r="B32" t="str">
            <v>Employee Fringe Benefit-Transit Pass Expenses</v>
          </cell>
          <cell r="C32" t="str">
            <v>Individual Income</v>
          </cell>
          <cell r="D32" t="str">
            <v>Federal-Individual Benefit</v>
          </cell>
          <cell r="E32" t="str">
            <v>Exclusion</v>
          </cell>
          <cell r="F32" t="str">
            <v>Iowa Code 2020 422.3(5) &amp; 422.7 and IRC 132 (f)(1) (B) &amp; (f)(2)(A)</v>
          </cell>
          <cell r="G32" t="str">
            <v>IAC 701-41.2</v>
          </cell>
          <cell r="H32" t="str">
            <v xml:space="preserve">Transit passes, tokens, fare cards, and van pool expenses paid for by an employer and received in lieu of wages to defray an employee's commuting costs are excluded from employee's income subject to tax.  In 2010, the maximum amount of the exclusion is $125 per month.  </v>
          </cell>
          <cell r="I32" t="str">
            <v>JCT</v>
          </cell>
          <cell r="J32" t="str">
            <v>Estimated</v>
          </cell>
          <cell r="K32">
            <v>500000</v>
          </cell>
          <cell r="L32">
            <v>2010</v>
          </cell>
          <cell r="Q32" t="str">
            <v>Not Estimated</v>
          </cell>
        </row>
        <row r="33">
          <cell r="B33" t="str">
            <v>Employee Meals and Lodging</v>
          </cell>
          <cell r="C33" t="str">
            <v>Individual Income</v>
          </cell>
          <cell r="D33" t="str">
            <v>Federal-Individual Benefit</v>
          </cell>
          <cell r="E33" t="str">
            <v>Exclusion</v>
          </cell>
          <cell r="F33" t="str">
            <v>Iowa Code 2020 422.3(5) &amp; 422.7 and IRC 119</v>
          </cell>
          <cell r="G33" t="str">
            <v>IAC 701-41.2</v>
          </cell>
          <cell r="H33" t="str">
            <v xml:space="preserve">Employer provided meals and lodging for the convenience of the employer are excluded from an employee's income subject to tax even though the employer's costs for these items are deductible as a business expense.  In the case of meals, the meals must be furnished on the business premises of the employer, must be provided to the employee, the employee’s spouse or dependents,  or in the case of lodging, the employee is required to accept such lodging on the business premises of his employer as a condition of his employment.  </v>
          </cell>
          <cell r="I33" t="str">
            <v>JCT</v>
          </cell>
          <cell r="J33" t="str">
            <v>Estimated</v>
          </cell>
          <cell r="K33">
            <v>4000000</v>
          </cell>
          <cell r="L33">
            <v>2010</v>
          </cell>
          <cell r="Q33" t="str">
            <v>Not Estimated</v>
          </cell>
        </row>
        <row r="34">
          <cell r="B34" t="str">
            <v>Employment Stock Ownership (ESOP)</v>
          </cell>
          <cell r="C34" t="str">
            <v>Corporation and Individual Income</v>
          </cell>
          <cell r="D34" t="str">
            <v>Federal-Business Incentive</v>
          </cell>
          <cell r="E34" t="str">
            <v>Exclusion</v>
          </cell>
          <cell r="F34" t="str">
            <v>Iowa Code 2020 422.3(5) &amp; 422.7  and IRC 409</v>
          </cell>
          <cell r="G34" t="str">
            <v>IAC 701-41.2</v>
          </cell>
          <cell r="H34" t="str">
            <v>Employee Stock Ownership Plans (ESOPs) are a special type of tax exempt employee benefit plan intended to encourage employee ownership.  Employer paid contributions (the value of the stock issued to the ESOP) are deductible by the employer as part of employee compensation costs and the contributions are excluded from the employees' income subject to tax until they are paid out as benefits.  Among the special provisions are: (1) ESOPs may borrow to buy employer stock to be guaranteed by payment of a portion of wages deductible by the employer and excluded from employee taxes, (2) employees who sell appreciated company stock to the ESOP may defer any taxes due until withdrawal of benefits, and (3) dividends paid to ESOP held stock are deductible by the employer.</v>
          </cell>
          <cell r="I34" t="str">
            <v>not JCT</v>
          </cell>
          <cell r="J34" t="str">
            <v>Estimated</v>
          </cell>
          <cell r="K34">
            <v>5900000</v>
          </cell>
          <cell r="L34">
            <v>2010</v>
          </cell>
          <cell r="O34" t="str">
            <v>amount?</v>
          </cell>
          <cell r="Q34" t="str">
            <v>Estimated</v>
          </cell>
        </row>
        <row r="35">
          <cell r="B35" t="str">
            <v>Exemption for Military Pensions</v>
          </cell>
          <cell r="C35" t="str">
            <v>Individual Income</v>
          </cell>
          <cell r="D35" t="str">
            <v>Iowa-Military/Veterans' Support</v>
          </cell>
          <cell r="E35" t="str">
            <v>Exemption</v>
          </cell>
          <cell r="F35" t="str">
            <v>Iowa Code 2020 422.7(31A) and (31B) </v>
          </cell>
          <cell r="G35" t="str">
            <v>IAC 701-40.80</v>
          </cell>
          <cell r="H35" t="str">
            <v>Veterans are no longer required to pay income tax on their retirement pay, for tax years beginning on or after January 1,2014. The pay is not included as income in determining whether they need to file a return and is not included in the calculation of the Iowa Alternate Tax.</v>
          </cell>
          <cell r="I35" t="str">
            <v>FY 2018 statistical report on military retirement system</v>
          </cell>
          <cell r="O35">
            <v>17900000</v>
          </cell>
          <cell r="P35">
            <v>2018</v>
          </cell>
          <cell r="Q35" t="str">
            <v>Estimated</v>
          </cell>
        </row>
        <row r="36">
          <cell r="B36" t="str">
            <v>Federal Deductibility</v>
          </cell>
          <cell r="C36" t="str">
            <v>Individual Income</v>
          </cell>
          <cell r="D36" t="str">
            <v>Iowa-Administrative</v>
          </cell>
          <cell r="E36" t="str">
            <v>Deduction</v>
          </cell>
          <cell r="F36" t="str">
            <v xml:space="preserve">Iowa Code 2020 422.9(2)(b) </v>
          </cell>
          <cell r="G36" t="str">
            <v>IAC 701-41.3</v>
          </cell>
          <cell r="H36" t="str">
            <v xml:space="preserve">Federal income taxes paid during the tax year may be deducted from Iowa income subject to tax.  Deductible federal income taxes include:  (1) federal income tax withheld from compensation during the tax year, (2) federal estimated tax paid at any time during the tax year, (3) any additional federal tax on a prior federal return paid during the tax year. Federal taxes to be deducted are to be reduced by any federal income tax refund received during the tax year. However, any refund that results from the following federal credits are not included in the federal refund: the Earned Income Tax Credit; the Additional Child Tax Credit; the First-time Homebuyer Credit; the Existing Homebuyer Credit; the Refundable Education Credit; and the Adoption Tax Credit </v>
          </cell>
          <cell r="J36" t="str">
            <v>Estimated</v>
          </cell>
          <cell r="K36">
            <v>574800000</v>
          </cell>
          <cell r="L36">
            <v>2010</v>
          </cell>
          <cell r="O36">
            <v>821600000</v>
          </cell>
          <cell r="P36">
            <v>2018</v>
          </cell>
          <cell r="Q36" t="str">
            <v>Estimated</v>
          </cell>
        </row>
        <row r="37">
          <cell r="B37" t="str">
            <v>Federal Employees Abroad Allowances</v>
          </cell>
          <cell r="C37" t="str">
            <v>Individual Income</v>
          </cell>
          <cell r="D37" t="str">
            <v>Federal-Administrative</v>
          </cell>
          <cell r="E37" t="str">
            <v>Exclusion</v>
          </cell>
          <cell r="F37" t="str">
            <v>Iowa Code 2020 422.3(5) &amp; 422.7 and IRC 912 &amp; Reg 1.912</v>
          </cell>
          <cell r="G37" t="str">
            <v>IAC 701-41.2</v>
          </cell>
          <cell r="H37" t="str">
            <v xml:space="preserve">Allowances received by federal civilian employees and Peace Corps members stationed outside the continental United States in accordance with regulations approved by the President are excluded from income subject to tax.  The allowances supplement wage income and cover expenses like rent, education and cost of travel to and from the United States. </v>
          </cell>
          <cell r="I37" t="str">
            <v>JCT</v>
          </cell>
          <cell r="J37" t="str">
            <v>Estimated</v>
          </cell>
          <cell r="K37">
            <v>1700000</v>
          </cell>
          <cell r="L37">
            <v>2010</v>
          </cell>
          <cell r="Q37" t="str">
            <v>Not Estimated</v>
          </cell>
        </row>
        <row r="38">
          <cell r="B38" t="str">
            <v>Film Production Income</v>
          </cell>
          <cell r="C38" t="str">
            <v>Corporation and Individual Income</v>
          </cell>
          <cell r="D38" t="str">
            <v>Iowa-Business Incentive</v>
          </cell>
          <cell r="E38" t="str">
            <v>Deduction</v>
          </cell>
          <cell r="F38" t="str">
            <v xml:space="preserve">Iowa Code 2020 422.7(52) and 422.35(23) </v>
          </cell>
          <cell r="G38" t="str">
            <v xml:space="preserve">IAC 701-53.25 </v>
          </cell>
          <cell r="H38" t="str">
            <v>Income received by Iowa residents or Iowa-based businesses from qualified film expenditures relating to certain film, television, or video projects can be deducted from individual/corporate income subject to tax. The film, television, or video project must be registered with the film office of the Department of Economic Development and must have expenditures of at least $100,000 in Iowa. A qualified expenditure is a payment to an Iowa resident for the sale, rental, or furnishing of tangible personal property or for services directly related to the registered project. The exclusion is allowed only to the extent that income is included in federal adjusted gross income. A taxpayer who claims the film qualified expenditure tax credit is not eligible for the income tax exclusion. For projects registered on or after July 1, 2009, the income tax exclusion for qualified film expenditures must be taken over a 4-year period, starting with the tax year in which the qualified expenditure occurred and for the ensuing three years. Consequently, as it relates to defined new projects, the income tax exclusion for a tax year cannot exceed 25% of the amount of the qualified expenditures.</v>
          </cell>
          <cell r="I38" t="str">
            <v>Not Estimated</v>
          </cell>
          <cell r="J38" t="str">
            <v>Not Estimated</v>
          </cell>
          <cell r="P38" t="str">
            <v>Not Estimated</v>
          </cell>
          <cell r="Q38" t="str">
            <v>Not Estimated</v>
          </cell>
        </row>
        <row r="39">
          <cell r="B39" t="str">
            <v>Foreign Income Exclusion</v>
          </cell>
          <cell r="C39" t="str">
            <v>Individual Income</v>
          </cell>
          <cell r="D39" t="str">
            <v>Federal-Administrative</v>
          </cell>
          <cell r="E39" t="str">
            <v>Deduction</v>
          </cell>
          <cell r="F39" t="str">
            <v>Iowa Code 2020 422.3(5) &amp; 422.7 and IRC 911</v>
          </cell>
          <cell r="G39" t="str">
            <v>IAC 701-40.1</v>
          </cell>
          <cell r="H39" t="str">
            <v>A qualified individual may elect to exclude from income subject to tax up to $91,500 of foreign earned income in 2010 and employer-provided housing costs. If the taxpayer does not receive a specific allowance for housing expenses, the taxpayer may deduct housing expenses that exceed sixteen percent of the maximum foreign earned income exclusion ($14,640 for tax year 2010). The amounts excluded for housing for the taxable year cannot exceed the individual’s foreign earned income for the year.  Housing costs that would be deductible except for the application of this limitation may be carried over to the next taxable year and are deductible to the extent of the limitation for that year.</v>
          </cell>
          <cell r="I39" t="str">
            <v>See Description</v>
          </cell>
          <cell r="J39" t="str">
            <v>Estimated</v>
          </cell>
          <cell r="K39">
            <v>20400000</v>
          </cell>
          <cell r="L39">
            <v>2010</v>
          </cell>
          <cell r="O39">
            <v>900000</v>
          </cell>
          <cell r="P39">
            <v>2018</v>
          </cell>
          <cell r="Q39" t="str">
            <v>Estimated</v>
          </cell>
        </row>
        <row r="40">
          <cell r="B40" t="str">
            <v>Foster Care Payments</v>
          </cell>
          <cell r="C40" t="str">
            <v>Individual Income</v>
          </cell>
          <cell r="D40" t="str">
            <v>Federal-Family Support</v>
          </cell>
          <cell r="E40" t="str">
            <v>Exclusion</v>
          </cell>
          <cell r="F40" t="str">
            <v>Iowa Code 2020 422.3(5) &amp; 422.7 and IRC 131</v>
          </cell>
          <cell r="G40" t="str">
            <v>IAC 701-41.2</v>
          </cell>
          <cell r="H40" t="str">
            <v>Foster parents provide under a contract with the State a home and care for children who are wards of the State.  Compensation received for this service is excluded from income subject to tax unless the payments are received for more than ten persons under age 19 or more than five over age 18.</v>
          </cell>
          <cell r="I40" t="str">
            <v>JCT</v>
          </cell>
          <cell r="J40" t="str">
            <v>Estimated</v>
          </cell>
          <cell r="K40">
            <v>3000000</v>
          </cell>
          <cell r="L40">
            <v>2010</v>
          </cell>
          <cell r="O40" t="str">
            <v>change to not estimated?</v>
          </cell>
        </row>
        <row r="41">
          <cell r="B41" t="str">
            <v>Gains from Sales on Municipal Bonds</v>
          </cell>
          <cell r="C41" t="str">
            <v>Corporation and Individual Income</v>
          </cell>
          <cell r="D41" t="str">
            <v>Iowa-State and Local Government</v>
          </cell>
          <cell r="E41" t="str">
            <v>Exclusion</v>
          </cell>
          <cell r="F41" t="str">
            <v xml:space="preserve">Iowa Code 2020 422.7(36) &amp; 422.35 </v>
          </cell>
          <cell r="G41" t="str">
            <v>IAC 701-40.56 &amp; 53.6</v>
          </cell>
          <cell r="H41" t="str">
            <v>Income from the sale of obligations of the State of Iowa and its political subdivisions shall be added to Iowa net income to the extent not already included.  Gains or losses from the sale or other disposition of bonds issued by the state of Iowa or its political subdivisions shall be included in Iowa net income unless the law authorizing these obligations specifically exempts the income from the sale or other disposition of the bonds from the Iowa individual income tax.</v>
          </cell>
          <cell r="I41" t="str">
            <v>not JCT</v>
          </cell>
          <cell r="J41" t="str">
            <v>Not Estimated</v>
          </cell>
          <cell r="P41" t="str">
            <v>Not Estimated</v>
          </cell>
          <cell r="Q41" t="str">
            <v>Not Estimated</v>
          </cell>
        </row>
        <row r="42">
          <cell r="B42" t="str">
            <v>Health Insurance</v>
          </cell>
          <cell r="C42" t="str">
            <v>Individual Income</v>
          </cell>
          <cell r="D42" t="str">
            <v>Iowa-Individual Benefit</v>
          </cell>
          <cell r="E42" t="str">
            <v>Deduction</v>
          </cell>
          <cell r="F42" t="str">
            <v xml:space="preserve">Iowa Code 2020 422.7(29) </v>
          </cell>
          <cell r="G42" t="str">
            <v>IAC 701-40.48</v>
          </cell>
          <cell r="H42" t="str">
            <v>Taxpayers may deduct from income subject to tax amounts paid by a taxpayer for health insurance for the taxpayer, the taxpayer's spouse, and the taxpayer's dependents to the extent the amounts paid are not otherwise deductible for Iowa tax purposes. Amounts paid on a pretax basis may not be deducted. The types of insurance that are included are general medical and dental insurance, contact lens insurance, premiums paid before age 65 for medical insurance effective after the age of 65, and premiums for long-term health care services. Unlike the federal health insurance premium deduction, the Iowa health insurance deduction is not restricted to only health insurance premiums paid by self-employed taxpayers.</v>
          </cell>
          <cell r="J42" t="str">
            <v>Estimated</v>
          </cell>
          <cell r="K42">
            <v>75500000</v>
          </cell>
          <cell r="L42">
            <v>2010</v>
          </cell>
          <cell r="O42">
            <v>30200000</v>
          </cell>
          <cell r="P42">
            <v>2020</v>
          </cell>
          <cell r="Q42" t="str">
            <v>Estimated</v>
          </cell>
        </row>
        <row r="43">
          <cell r="B43" t="str">
            <v>Health Insurance Non-Qualified Dependents</v>
          </cell>
          <cell r="C43" t="str">
            <v>Individual Income</v>
          </cell>
          <cell r="D43" t="str">
            <v>Federal-Individual Benefit</v>
          </cell>
          <cell r="E43" t="str">
            <v>Deduction</v>
          </cell>
          <cell r="F43" t="str">
            <v>Iowa Code 2020 422.7(29)(a)  and IRC 105(b) and 152(f)(1)</v>
          </cell>
          <cell r="G43" t="str">
            <v>IAC 701-40.73</v>
          </cell>
          <cell r="H43" t="str">
            <v>The value of health insurance coverage received by including on a health insurance plan a dependent under age 25 who is not claimed on the taxpayer's federal or Iowa tax return can be deducted from income subject to tax.</v>
          </cell>
          <cell r="I43" t="str">
            <v>not estimated</v>
          </cell>
          <cell r="J43" t="str">
            <v>Not Estimated</v>
          </cell>
          <cell r="P43" t="str">
            <v>Not Estimated</v>
          </cell>
          <cell r="Q43" t="str">
            <v>Not Estimated</v>
          </cell>
        </row>
        <row r="44">
          <cell r="B44" t="str">
            <v>Health Savings Account Contributions</v>
          </cell>
          <cell r="C44" t="str">
            <v>Individual Income</v>
          </cell>
          <cell r="D44" t="str">
            <v>Federal-Individual Benefit</v>
          </cell>
          <cell r="E44" t="str">
            <v>Deduction</v>
          </cell>
          <cell r="F44" t="str">
            <v>Iowa Code 2020 422.3(5) &amp; 422.7 and IRC 223</v>
          </cell>
          <cell r="G44" t="str">
            <v>IAC 701-41.2</v>
          </cell>
          <cell r="H44" t="str">
            <v>A taxpayer exclusively covered by a Health Savings Account (HSA), defined as a high deductible plan with a minimum deductible of $1,400 for self-coverage or $2,800 for family coverage for plan year 2020, may deduct from income subject to tax contributions to the HSA. The maximum contribution in 2020 was $3,550 for self-coverage and $7,100 for family coverage. The annual “catch- up” contribution amount for individuals age 55 or older will remain $1,000. Taxpayers may exclude any amount paid or distributed out of an HSA that is used exclusively to pay for qualified medical expenses of any beneficiary named on the account. Distributions not used to pay for qualified medical expenses are includible in income subject to tax and are also subject to a ten percent penalty.</v>
          </cell>
          <cell r="I44" t="str">
            <v>model</v>
          </cell>
          <cell r="J44" t="str">
            <v>Estimated</v>
          </cell>
          <cell r="K44">
            <v>3100000</v>
          </cell>
          <cell r="L44">
            <v>2010</v>
          </cell>
          <cell r="O44">
            <v>5400000</v>
          </cell>
          <cell r="Q44" t="str">
            <v>Estimated</v>
          </cell>
        </row>
        <row r="45">
          <cell r="B45" t="str">
            <v>Holocaust Victims Income</v>
          </cell>
          <cell r="C45" t="str">
            <v>Individual Income</v>
          </cell>
          <cell r="D45" t="str">
            <v>Iowa-Individual Benefit</v>
          </cell>
          <cell r="E45" t="str">
            <v>Exclusion</v>
          </cell>
          <cell r="F45" t="str">
            <v xml:space="preserve">Iowa Code 2020 217.39 &amp; 422.7(35) </v>
          </cell>
          <cell r="G45" t="str">
            <v>IAC 701-40.55</v>
          </cell>
          <cell r="H45" t="str">
            <v>Income payments received by individuals because they were victims of the Holocaust or income payments received by individuals who are heirs of victims of the Holocaust are excluded in the computation of net income to the extent the payments were included in the individuals’ federal adjusted gross income.  Victims of the Holocaust were victims of persecution in the World War II era for racial, ethnic or religious reasons by Nazi Germany or other Axis regime.  Holocaust victims may receive income payments for slave labor performed in the World War II era.  Income payments may also be received by Holocaust victims as reparation for assets stolen from, hidden from, or otherwise lost in the World War II era, including proceeds from insurance policies of the victims.  The World War II era includes the time of the war and the time immediately before and immediately after the war.  However, income from assets acquired with the income payments or from the sale of those assets shall not be excluded from the computation of net income.  The exemption of income payments shall only apply to the first recipient of the income payments who was either a victim of persecution by Nazi Germany or any other Axis regime or an heir of the victim of persecution.</v>
          </cell>
          <cell r="J45" t="str">
            <v>Not Estimated</v>
          </cell>
          <cell r="P45" t="str">
            <v>Not Estimated</v>
          </cell>
          <cell r="Q45" t="str">
            <v>Not Estimated</v>
          </cell>
        </row>
        <row r="46">
          <cell r="B46" t="str">
            <v>Income Tax Reciprocity and Withholding Exemption for Utility Workers</v>
          </cell>
          <cell r="C46" t="str">
            <v>Individual Income</v>
          </cell>
          <cell r="D46" t="str">
            <v>Iowa-Business Incentive</v>
          </cell>
          <cell r="E46" t="str">
            <v>Exemption</v>
          </cell>
          <cell r="H46" t="str">
            <v>If a nonresident utility worker performing emergency response work for an electric utility in Iowa under a mutual aid agreement between Iowa the other state the income earned in Iowa is exempt from Iowa. Income received by a nonresident individual for training by an electric utility in Iowa is also excluded.</v>
          </cell>
          <cell r="O46" t="str">
            <v>Minimal</v>
          </cell>
          <cell r="P46">
            <v>2018</v>
          </cell>
          <cell r="Q46" t="str">
            <v>Estimated</v>
          </cell>
        </row>
        <row r="47">
          <cell r="B47" t="str">
            <v>Indexation of the Tax Brackets</v>
          </cell>
          <cell r="C47" t="str">
            <v>Individual Income</v>
          </cell>
          <cell r="D47" t="str">
            <v>Iowa-Administrative</v>
          </cell>
          <cell r="E47" t="str">
            <v>Indexation</v>
          </cell>
          <cell r="F47" t="str">
            <v xml:space="preserve">Iowa Code 2020 422.4(1), 422.5(6), 422.21(5) </v>
          </cell>
          <cell r="G47" t="str">
            <v>IAC 701-38.10</v>
          </cell>
          <cell r="H47" t="str">
            <v xml:space="preserve">The tax brackets for a given tax year equal the statutory amount (the tax year 1988 tax brackets) multiplied by a cumulative inflation factor. Each tax year, a new cumulative inflation factor is determined by multiplying the prior year’s cumulative inflation factor by the current year calculated annual inflation factor. The annual inflation factor reflects the decreased purchasing power of the dollar as a result of inflation and equals the annual percent change (but not less than zero) in the gross domestic product implicit price deflator for the second quarter of the calendar year, as determined by the Bureau of Economic Analysis. Once these calculations are performed, the results are then rounded to the nearest dollar. For tax year 2020, the highest tax bracket is $74,970 - up from $45,000 in 1988.  </v>
          </cell>
          <cell r="I47">
            <v>0</v>
          </cell>
          <cell r="J47" t="str">
            <v>Estimated</v>
          </cell>
          <cell r="K47">
            <v>291000000</v>
          </cell>
          <cell r="L47">
            <v>2010</v>
          </cell>
          <cell r="O47">
            <v>565000000</v>
          </cell>
          <cell r="P47">
            <v>2018</v>
          </cell>
          <cell r="Q47" t="str">
            <v>Estimated</v>
          </cell>
        </row>
        <row r="48">
          <cell r="B48" t="str">
            <v>Individual Development  Accounts</v>
          </cell>
          <cell r="C48" t="str">
            <v>Individual Income</v>
          </cell>
          <cell r="D48" t="str">
            <v>Iowa-Low-Income Support</v>
          </cell>
          <cell r="E48" t="str">
            <v>Exclusion</v>
          </cell>
          <cell r="F48" t="str">
            <v>Iowa Code 2020 422.7(28)  &amp; 541A</v>
          </cell>
          <cell r="G48" t="str">
            <v>IAC 701-40.44</v>
          </cell>
          <cell r="H48" t="str">
            <v xml:space="preserve">Authorized low-income individuals may have individual development accounts established for them by appropriate agencies.  The accounts are to provide a means to pay in advance for education, housing, business establishment, and emergency medical expenses.  The following additions to individual development accounts are exempt from the account owner's income subject to tax to the extent the additions were subject to federal income tax: (1) contributions made by persons and entities other than the owner of the account, (2) the amount of any savings refund or state match payments made to an account as authorized for contributions made to the accounts by the owner of the account, and (3) earnings on the account or interest earned on the account. </v>
          </cell>
          <cell r="I48" t="str">
            <v>not JCT - IA Dept of Human Rights</v>
          </cell>
          <cell r="J48" t="str">
            <v>Estimated</v>
          </cell>
          <cell r="K48">
            <v>200000</v>
          </cell>
          <cell r="L48">
            <v>2010</v>
          </cell>
          <cell r="P48" t="str">
            <v>Not Estimated</v>
          </cell>
          <cell r="Q48" t="str">
            <v>Not Estimated</v>
          </cell>
        </row>
        <row r="49">
          <cell r="B49" t="str">
            <v>Individual Retirement Account Contributions</v>
          </cell>
          <cell r="C49" t="str">
            <v>Individual Income</v>
          </cell>
          <cell r="D49" t="str">
            <v>Federal-Retirement Support</v>
          </cell>
          <cell r="E49" t="str">
            <v>Deduction</v>
          </cell>
          <cell r="F49" t="str">
            <v>Iowa Code 2020 422.3(5) &amp; 422.7  and IRC 219 &amp; 408</v>
          </cell>
          <cell r="G49" t="str">
            <v>IAC 701-40.1</v>
          </cell>
          <cell r="H49" t="str">
            <v>Individual taxpayers age 70 ½ or under could annually contribute to a traditional Individual Retirement Account (IRA) up to $5,000 in 2010 ($6,000 if age 50 or older) and deduct that contribution from income subject to tax. If an individual is an active participant in an employer’s retirement plan, the deduction begins to phase out for single taxpayers at $56,000 of modified income, $0 of modified income for federal married separate filers and $89,000 of modified income for married joint filers. No deduction is allowed if modified income exceeds $66,000 for single filers, $10,000 for federal married separate filers and $109,000 for married joint filers. Contributions to a Roth IRA are not deductible.</v>
          </cell>
          <cell r="J49" t="str">
            <v>Estimated</v>
          </cell>
          <cell r="K49">
            <v>10200000</v>
          </cell>
          <cell r="L49">
            <v>2010</v>
          </cell>
          <cell r="O49">
            <v>3700000</v>
          </cell>
          <cell r="P49">
            <v>2020</v>
          </cell>
          <cell r="Q49" t="str">
            <v>Estimated</v>
          </cell>
        </row>
        <row r="50">
          <cell r="B50" t="str">
            <v>Injured Veterans Grant Program Contributions and Grants</v>
          </cell>
          <cell r="C50" t="str">
            <v>Individual Income</v>
          </cell>
          <cell r="D50" t="str">
            <v>Iowa-Military/Veterans' Support</v>
          </cell>
          <cell r="E50" t="str">
            <v>Deduction</v>
          </cell>
          <cell r="F50" t="str">
            <v>Iowa Code 2020 35A.14</v>
          </cell>
          <cell r="G50" t="str">
            <v>IAC 801-11(1-5)</v>
          </cell>
          <cell r="H50" t="str">
            <v>Contributions to and grants from the Injured Veterans Grant Program are deducted from income subject to tax.  The Injured Veterans Grant Program is to provide immediate financial assistance to a veteran so that family members of the veteran may be with the veteran during the veteran’s recovery from an injury received in the line of duty in a combat zone or in a zone where the veteran was receiving hazardous duty pay after September 11, 2001.</v>
          </cell>
          <cell r="J50" t="str">
            <v>Not Estimated</v>
          </cell>
          <cell r="O50" t="str">
            <v>Minimal</v>
          </cell>
          <cell r="P50">
            <v>2018</v>
          </cell>
          <cell r="Q50" t="str">
            <v>Estimated</v>
          </cell>
        </row>
        <row r="51">
          <cell r="B51" t="str">
            <v>Insurance Reimbursed Living Expenses</v>
          </cell>
          <cell r="C51" t="str">
            <v>Individual Income</v>
          </cell>
          <cell r="D51" t="str">
            <v>Federal-Individual Benefit</v>
          </cell>
          <cell r="E51" t="str">
            <v>Exclusion</v>
          </cell>
          <cell r="F51" t="str">
            <v>Iowa Code 2020 422.3(5) &amp; 422.7 and IRC 123</v>
          </cell>
          <cell r="G51" t="str">
            <v>IAC 701-41.2</v>
          </cell>
          <cell r="H51" t="str">
            <v>A taxpayer whose residence is damaged or destroyed by fire, storm, or other casualty and who must temporarily occupy another residence during the repair can exclude from income subject to tax any insurance payments received as reimbursement for living expenses during that period.  This includes a person who is denied access to a principal residence by governmental authorities because of the occurrence or threat of occurrence of a casualty. The exclusion is limited to the excess of actual living expenses incurred by the taxpayer and members of the household over the normal living expenses that they would have incurred during the period.  The exclusion covers additional costs incurred in renting suitable housing and any extraordinary expenses for transportation, food, utilities and miscellaneous items.</v>
          </cell>
          <cell r="I51" t="str">
            <v>not estimated</v>
          </cell>
          <cell r="J51" t="str">
            <v>Not Estimated</v>
          </cell>
          <cell r="P51" t="str">
            <v>Not Estimated</v>
          </cell>
          <cell r="Q51" t="str">
            <v>Not Estimated</v>
          </cell>
        </row>
        <row r="52">
          <cell r="B52" t="str">
            <v>Interest-Beginning Farmer Bonds</v>
          </cell>
          <cell r="C52" t="str">
            <v>Corporation and Individual Income</v>
          </cell>
          <cell r="D52" t="str">
            <v>Iowa-State and Local Government</v>
          </cell>
          <cell r="E52" t="str">
            <v>Exclusion</v>
          </cell>
          <cell r="F52" t="str">
            <v xml:space="preserve">Iowa Code 2020 175.12, 175.17 &amp; 422.7(19) </v>
          </cell>
          <cell r="G52" t="str">
            <v>IAC 701-40.36 &amp; 53.6</v>
          </cell>
          <cell r="H52" t="str">
            <v>Interest from bonds or notes issued by the Agricultural Development Authority, (now the Iowa Finance Authority) to finance the beginning farmer loan program is exempt from the State individual and corporate income subject to tax.  Also, the bond interest cannot be taxed for inheritance tax purposes.</v>
          </cell>
          <cell r="I52" t="str">
            <v>not JCT</v>
          </cell>
          <cell r="J52" t="str">
            <v>Estimated</v>
          </cell>
          <cell r="K52">
            <v>900000</v>
          </cell>
          <cell r="L52">
            <v>2010</v>
          </cell>
          <cell r="Q52" t="str">
            <v>Not Estimated</v>
          </cell>
        </row>
        <row r="53">
          <cell r="B53" t="str">
            <v>Interest-State Exempt</v>
          </cell>
          <cell r="C53" t="str">
            <v>Corporation and Individual Income</v>
          </cell>
          <cell r="D53" t="str">
            <v>Iowa-State and Local Government</v>
          </cell>
          <cell r="E53" t="str">
            <v>Exclusion</v>
          </cell>
          <cell r="F53" t="str">
            <v xml:space="preserve">Iowa Code 2020 422.7(2) &amp; 422.35 </v>
          </cell>
          <cell r="G53" t="str">
            <v>IAC 701-40.3 &amp; 53.6</v>
          </cell>
          <cell r="H53" t="str">
            <v>Interest on a selected list of bonds and notes issued by various state and local government entities are specifically exempt from the state individual and corporate income subject to tax.  These bonds include, Vision Iowa Program Bonds; School Infrastructure Program Bonds; Iowa Jobs Program Bonds; Iowa Utility Board and Iowa Consumer Advocated Building Project Bonds; Iowa Water Pollution Control Works and Drinking Facilities Financing Program Bonds; Iowa Prison Infrastructure Revenue Bonds; Quad Cities Interstate Metropolitan Authority Bonds; Iowa Finance Authority E911 Program Bonds; Community College Residence Hall and Dormitory Bonds; Community College Bond Program Bonds; Higher Education Loan Authority Bonds; State Board of Regents Bonds; Interstate Bridges Bonds; Aviation Authority Bonds; County Health Center Bonds; Rural Water District Bonds; Urban Renewal Bonds; Municipal Housing Project Bonds; Comprehensive Petroleum Underground Storage Tanks Funds Bonds; Honey Creek Premier Destination Park Bonds.</v>
          </cell>
          <cell r="I53" t="str">
            <v>not JCT</v>
          </cell>
          <cell r="J53" t="str">
            <v>Estimated</v>
          </cell>
          <cell r="K53">
            <v>15900000</v>
          </cell>
          <cell r="L53">
            <v>2010</v>
          </cell>
          <cell r="Q53" t="str">
            <v>Not Estimated</v>
          </cell>
        </row>
        <row r="54">
          <cell r="B54" t="str">
            <v>Iowa Able Savings Plan Trust</v>
          </cell>
          <cell r="C54" t="str">
            <v>Individual Income</v>
          </cell>
          <cell r="D54" t="str">
            <v>Iowa-Consumer Benefit</v>
          </cell>
          <cell r="E54" t="str">
            <v>Exemption</v>
          </cell>
          <cell r="H54" t="str">
            <v>An Iowa ABLE (Achieving a Better Life Experience) savings plan is created as part of the federal Tax Increase Prevention Act of 2014.  Allows states to create programs to assist individuals in saving private funds for the purpose of supporting individual with disabilities. For tax purposes the value of any interest in the trust of a decedent dying on or after July 1, 2015 is excluded from Iowa Inheritance tax.  Contributions to the fund made on or after July 1, 2015 on behalf of a designated beneficiary are deductible from the Iowa individual income tax up to a maximum amount of $3,163 allowed per beneficiary per year for purposes of the Iowa Education savings plan trust Iowa Code chapter 12D.  Any amounts refunded to a taxpayer from the cancellation of a participation agreement or that are withdrawn for purposes other than the payment of qualified disability expenses of the designated beneficiary must be included in Iowa net income to the extent they were previously deducted by the taxpayer or any other person as a contribution. Income and earnings from ABLE are exempt from Iowa individual income tax.</v>
          </cell>
          <cell r="O54">
            <v>100000</v>
          </cell>
          <cell r="P54">
            <v>2018</v>
          </cell>
          <cell r="Q54" t="str">
            <v>Estimated</v>
          </cell>
        </row>
        <row r="55">
          <cell r="B55" t="str">
            <v>Iowa Capital Gains Deduction for Agricultural Assets</v>
          </cell>
          <cell r="C55" t="str">
            <v>Individual Income</v>
          </cell>
          <cell r="D55" t="str">
            <v>Iowa-Agriculture Support</v>
          </cell>
          <cell r="E55" t="str">
            <v>Deduction</v>
          </cell>
          <cell r="F55" t="str">
            <v>Iowa Code 2020 422.3(5) &amp; 422.7  and IRC 86</v>
          </cell>
          <cell r="G55" t="str">
            <v>IAC 701-40.23</v>
          </cell>
          <cell r="H55" t="str">
            <v xml:space="preserve">Taxpayers may deduct from income subject to tax capital gains on the sale of select types of agricultural property located in Iowa. The types of property are:  (1) Real agricultural property used in a farming business in which the taxpayer materially participated for 10 years prior to the sale and which has been held for a minimum of 10 years immediately prior to its sale, (2) Cattle and horses used for breeding, draft, dairy or sporting purposes and held for 24 months by the taxpayer who received in excess of 50% of his or her gross income from farming and ranching, (3) Breeding livestock, other than cattle and horses, held for 12 months by the taxpayer who received in excess of 50% of his or her gross income from farming or ranching, (4) Timber held by the taxpayer for more than one year. </v>
          </cell>
          <cell r="I55" t="str">
            <v>model</v>
          </cell>
          <cell r="J55" t="str">
            <v>Estimated</v>
          </cell>
          <cell r="K55">
            <v>13000000</v>
          </cell>
          <cell r="L55">
            <v>2010</v>
          </cell>
          <cell r="Q55" t="str">
            <v>Not Estimated</v>
          </cell>
        </row>
        <row r="56">
          <cell r="B56" t="str">
            <v>Iowa Capital Gains Deduction for Business Assets</v>
          </cell>
          <cell r="C56" t="str">
            <v>Individual Income</v>
          </cell>
          <cell r="D56" t="str">
            <v>Iowa-Business Incentive</v>
          </cell>
          <cell r="E56" t="str">
            <v>Deduction</v>
          </cell>
          <cell r="F56" t="str">
            <v xml:space="preserve">Iowa Code 2020 422.7(21) </v>
          </cell>
          <cell r="G56" t="str">
            <v>IAC 701-40.38</v>
          </cell>
          <cell r="H56" t="str">
            <v xml:space="preserve">Taxpayers may deduct from income subject to tax capital gains on the sale of select types of non-agricultural business property located in Iowa. The types of property are:  (1) Real non-agricultural property used in a business in which the taxpayer materially participated for 10 years prior to the sale and which has been held for a minimum of 10 years immediately prior to its sale, and (2) A business in which the taxpayer materially participated for 10 years and which has been owned for a minimum of 10 years immediately prior to its sale. A business includes any activity engaged in by a person with the object of gain, benefit, or advantage. The sale of a business means the sale of at least 90% of the value of all the tangible personal property or service of a business which is intangible personal property. If the sale of a business is to a lineal descendant, the requirement for material participation does not apply.  </v>
          </cell>
          <cell r="I56" t="str">
            <v>JCT</v>
          </cell>
          <cell r="J56" t="str">
            <v>Estimated</v>
          </cell>
          <cell r="K56">
            <v>22700000</v>
          </cell>
          <cell r="L56">
            <v>2010</v>
          </cell>
          <cell r="O56">
            <v>2800000</v>
          </cell>
          <cell r="P56">
            <v>2020</v>
          </cell>
          <cell r="Q56" t="str">
            <v>Estimated</v>
          </cell>
        </row>
        <row r="57">
          <cell r="B57" t="str">
            <v>Iowa Educational Savings Plan Trust (College Savings Iowa 529 Plan and Iowa Advisor 529 Plan) Contributions</v>
          </cell>
          <cell r="C57" t="str">
            <v>Individual Income</v>
          </cell>
          <cell r="D57" t="str">
            <v>Iowa-Education Support</v>
          </cell>
          <cell r="E57" t="str">
            <v>Deduction</v>
          </cell>
          <cell r="F57" t="str">
            <v>Iowa Code 2020 422.7(32)</v>
          </cell>
          <cell r="G57" t="str">
            <v>IAC 701-40.53(1)</v>
          </cell>
          <cell r="H57" t="str">
            <v xml:space="preserve">The Iowa educational savings plans (College Savings Iowa 529 Plan and Iowa Advisor 529 Plan) trusts were created so that individuals can contribute funds on behalf of beneficiaries in accounts administered by the State Treasurer to cover future higher education costs of the beneficiaries.  An individual can claim a deduction from income subject to tax for contributions made by that individual to the Iowa educational savings plan trust on behalf of a beneficiary or beneficiaries.  For 2010, the maximum deduction was $2,811 per beneficiary (the limit is indexed for inflation each year). </v>
          </cell>
          <cell r="J57" t="str">
            <v>Estimated</v>
          </cell>
          <cell r="K57">
            <v>7500000</v>
          </cell>
          <cell r="L57">
            <v>2010</v>
          </cell>
          <cell r="Q57" t="str">
            <v>Not Estimated</v>
          </cell>
        </row>
        <row r="58">
          <cell r="B58" t="str">
            <v>Iowa Educational Savings Plan Trust (College Savings Iowa 529 Plan and Iowa Advisor 529 Plan) Earnings</v>
          </cell>
          <cell r="C58" t="str">
            <v>Individual Income</v>
          </cell>
          <cell r="D58" t="str">
            <v>Federal-Education Support</v>
          </cell>
          <cell r="E58" t="str">
            <v>Exclusion</v>
          </cell>
          <cell r="F58" t="str">
            <v>Iowa Code 2020 422.7(33)  and IRC 529</v>
          </cell>
          <cell r="G58" t="str">
            <v xml:space="preserve">IAC 701-40.53(2) </v>
          </cell>
          <cell r="H58" t="str">
            <v xml:space="preserve">The Iowa educational savings plan trusts (College Savings Iowa 529 Plan and Iowa Advisor 529 Plan) were created so that individuals can contribute funds on behalf of beneficiaries in accounts administered by the State treasurer to cover future higher education costs of the beneficiaries.  To the extent that interest or other earnings accrue on a beneficiary's account in the Iowa educational savings plan trust, the interest or other earnings are excluded from income subject to tax of the participant and the beneficiary. </v>
          </cell>
          <cell r="J58" t="str">
            <v>Estimated</v>
          </cell>
          <cell r="K58">
            <v>6900000</v>
          </cell>
          <cell r="L58">
            <v>2010</v>
          </cell>
          <cell r="Q58" t="str">
            <v>Not Estimated</v>
          </cell>
        </row>
        <row r="59">
          <cell r="B59" t="str">
            <v>Itemized Deduction for Casualty and Theft Losses</v>
          </cell>
          <cell r="C59" t="str">
            <v>Individual Income</v>
          </cell>
          <cell r="D59" t="str">
            <v>Federal-Individual Benefit</v>
          </cell>
          <cell r="E59" t="str">
            <v>Deduction</v>
          </cell>
          <cell r="F59" t="str">
            <v>Iowa Code 2020 422.3(5) &amp; 422.9  &amp; IRC 165(c) (3)</v>
          </cell>
          <cell r="G59" t="str">
            <v xml:space="preserve"> IAC 701-41.5</v>
          </cell>
          <cell r="H59" t="str">
            <v>Taxpayers who itemize deductions may deduct from income subject to tax non-business losses arising from a fire, storm, flood, or similar cause, theft or vandalism, car, or boat and other accidents. Deductions may be taken to the extent that each loss exceeds more than $100 and to the extent that total losses claimed during the year (each reduced by the $100 limit) exceed ten percent of adjusted gross income.  Taxpayers may also deduct money held in a financial institution that was lost due to insolvency or bankruptcy of the financial institution.</v>
          </cell>
          <cell r="I59" t="str">
            <v>model</v>
          </cell>
          <cell r="J59" t="str">
            <v>Estimated</v>
          </cell>
          <cell r="K59">
            <v>1100000</v>
          </cell>
          <cell r="L59">
            <v>2010</v>
          </cell>
          <cell r="O59">
            <v>100000</v>
          </cell>
          <cell r="P59">
            <v>2018</v>
          </cell>
          <cell r="Q59" t="str">
            <v>Estimated</v>
          </cell>
        </row>
        <row r="60">
          <cell r="B60" t="str">
            <v>Itemized Deduction for Gifts to Charity</v>
          </cell>
          <cell r="C60" t="str">
            <v>Individual Income</v>
          </cell>
          <cell r="D60" t="str">
            <v>Federal-Charitable Organization Support</v>
          </cell>
          <cell r="E60" t="str">
            <v>Deduction</v>
          </cell>
          <cell r="F60" t="str">
            <v>Iowa Code 2020 422.3(5) &amp; 422.9 &amp;  IRC 170</v>
          </cell>
          <cell r="G60" t="str">
            <v xml:space="preserve"> IAC 701-41.5</v>
          </cell>
          <cell r="H60" t="str">
            <v xml:space="preserve">Taxpayers who itemize deductions may deduct from income subject to tax cash or in-kind contributions to qualified nonprofit, charitable organizations. an additional deduction for mileage incurred is allowed by the taxpayer in voluntary work for a charitable organization consisting of the excess of the state employee mileage reimbursement over the amount deductible for federal income tax purposes.  Taxpayers may also deduct any carryover of contributions from a prior year that could not be claimed because they exceeded certain adjusted gross income limits. Limitations on gifts are in general either 50% or 30% of adjusted gross income depending on the type of charity. Contributions of capital gains property may be subject to lower percentages of adjusted gross income.   </v>
          </cell>
          <cell r="I60" t="str">
            <v>model</v>
          </cell>
          <cell r="J60" t="str">
            <v>Estimated</v>
          </cell>
          <cell r="K60">
            <v>106300000</v>
          </cell>
          <cell r="L60">
            <v>2010</v>
          </cell>
          <cell r="O60">
            <v>107500000</v>
          </cell>
          <cell r="P60">
            <v>2018</v>
          </cell>
          <cell r="Q60" t="str">
            <v>Estimated</v>
          </cell>
        </row>
        <row r="61">
          <cell r="B61" t="str">
            <v>Itemized Deduction for Interest Paid</v>
          </cell>
          <cell r="C61" t="str">
            <v>Individual Income</v>
          </cell>
          <cell r="D61" t="str">
            <v>Federal-Individual Benefit</v>
          </cell>
          <cell r="E61" t="str">
            <v>Deduction</v>
          </cell>
          <cell r="F61" t="str">
            <v xml:space="preserve">Iowa Code 2020 422.3(5) &amp; 422.9  and IRC Code Sec 163 </v>
          </cell>
          <cell r="G61" t="str">
            <v>IAC 701-41.5</v>
          </cell>
          <cell r="H61" t="str">
            <v xml:space="preserve">Taxpayers who itemize deductions may deduct from income subject to tax certain types of interest payments including home mortgage interest paid and investment interest paid. Owner-occupants of homes may deduct interest paid on mortgage debt incurred to build, buy, or substantially improve their primary home and a second home (home acquisition debt). The mortgage interest deduction is not limited on home acquisition debt acquired on or before October 13, 1987. For purposes of the deduction, the maximum amount of mortgage debt acquired after October 13, 1987 that can be treated as home acquisition debt at any time during the year is limited to $1 million, less any home acquisition debt incurred on or before that date. Interest on up to $100,000 of debt secured by a primary or second home acquired for a purpose other than to buy, build, or improve that home (home equity debt) is also deductible. Interest paid on mortgage insurance contracts is deductible as long as adjusted gross income does not exceed $109,000 ($54,500 if married separate). If adjusted gross income exceeds $100,000 ($50,000 if married separate) the mortgage insurance premiums deduction is limited. Interest paid on money borrowed to acquire assets held as investments is also deductible.  The amount allowed as a deduction for investment interest for any taxable year cannot exceed the net investment income of the taxpayer for the taxable year. Personal interest such as interest paid on credit card balances is not deductible. </v>
          </cell>
          <cell r="I61" t="str">
            <v>model</v>
          </cell>
          <cell r="J61" t="str">
            <v>Estimated</v>
          </cell>
          <cell r="K61">
            <v>216500000</v>
          </cell>
          <cell r="L61">
            <v>2010</v>
          </cell>
          <cell r="O61">
            <v>128000000</v>
          </cell>
          <cell r="P61">
            <v>2018</v>
          </cell>
          <cell r="Q61" t="str">
            <v>Estimated</v>
          </cell>
        </row>
        <row r="62">
          <cell r="B62" t="str">
            <v>Itemized Deduction for Job Expenses and Miscellaneous Deductions Exceeding 2% of Adjusted Gross Income</v>
          </cell>
          <cell r="C62" t="str">
            <v>Individual Income</v>
          </cell>
          <cell r="D62" t="str">
            <v>Federal-Individual Benefit</v>
          </cell>
          <cell r="E62" t="str">
            <v>Deduction</v>
          </cell>
          <cell r="F62" t="str">
            <v>Iowa Code 2020 422.3(5) &amp; 422.9 and IRC 62, 67, 162, 212, and 280A</v>
          </cell>
          <cell r="G62" t="str">
            <v>IAC 701-41.5</v>
          </cell>
          <cell r="H62" t="str">
            <v>Taxpayers who itemize deductions may deduct from income subject to tax job expenses and other expenses including: business use of home; supplies needed for a particular job; physical examinations required by the employer; subscriptions to professional journals; employment related dues; employment related education expenses; job search expenses; uniform expenses and protective clothing required for the job; tax preparation fees; and convenience fees charged for paying income tax by debit or credit card.</v>
          </cell>
          <cell r="I62" t="str">
            <v>model</v>
          </cell>
          <cell r="J62" t="str">
            <v>Estimated</v>
          </cell>
          <cell r="K62">
            <v>33300000</v>
          </cell>
          <cell r="L62">
            <v>2010</v>
          </cell>
          <cell r="P62">
            <v>2018</v>
          </cell>
          <cell r="Q62" t="str">
            <v>Not Estimated</v>
          </cell>
        </row>
        <row r="63">
          <cell r="B63" t="str">
            <v>Itemized Deduction for Medical and Dental Expenses</v>
          </cell>
          <cell r="C63" t="str">
            <v>Individual Income</v>
          </cell>
          <cell r="D63" t="str">
            <v>Federal-Individual Benefit</v>
          </cell>
          <cell r="E63" t="str">
            <v>Deduction</v>
          </cell>
          <cell r="F63" t="str">
            <v>Iowa Code 2020 422.3(5) &amp; 422.9 &amp;  IRC 213</v>
          </cell>
          <cell r="G63" t="str">
            <v xml:space="preserve">IAC 701-41.5 </v>
          </cell>
          <cell r="H63" t="str">
            <v>Taxpayers who itemize deductions may deduct from income subject to tax medical and dental expenses paid during the taxable year that are not reimbursed to the extent that such expenses exceed 10 percent of adjusted gross income. Expenses are deductible in the year paid except advance payments are generally not deductible until the services are rendered.</v>
          </cell>
          <cell r="I63" t="str">
            <v>model</v>
          </cell>
          <cell r="J63" t="str">
            <v>Estimated</v>
          </cell>
          <cell r="K63">
            <v>30600000</v>
          </cell>
          <cell r="L63">
            <v>2010</v>
          </cell>
          <cell r="O63">
            <v>17200000</v>
          </cell>
          <cell r="P63">
            <v>2018</v>
          </cell>
          <cell r="Q63" t="str">
            <v>Estimated</v>
          </cell>
        </row>
        <row r="64">
          <cell r="B64" t="str">
            <v>Itemized Deduction for Other Iowa Only Miscellaneous Deductions</v>
          </cell>
          <cell r="C64" t="str">
            <v>Individual Income</v>
          </cell>
          <cell r="D64" t="str">
            <v>Iowa-Individual Benefit</v>
          </cell>
          <cell r="E64" t="str">
            <v>Deduction</v>
          </cell>
          <cell r="F64" t="str">
            <v xml:space="preserve">Iowa Code 2020 422.9(2) </v>
          </cell>
          <cell r="G64" t="str">
            <v>IAC 701-41.5</v>
          </cell>
          <cell r="H64" t="str">
            <v>Iowa taxpayers may deduct additional miscellaneous expenses from income subject to tax even though such deductions are not allowed on the federal return. Eligible expenses include adoption expenses in excess of 3% of Iowa adjusted gross income, expenses up to $5,000 for the care of a disabled relative in the taxpayers home, and automobile mileage driven for a charitable organization of 39 cents per mile less any deduction for the same mileage taken on the federal return.</v>
          </cell>
          <cell r="I64" t="str">
            <v>model</v>
          </cell>
          <cell r="J64" t="str">
            <v>Estimated</v>
          </cell>
          <cell r="K64">
            <v>700000</v>
          </cell>
          <cell r="L64">
            <v>2010</v>
          </cell>
          <cell r="O64">
            <v>700000</v>
          </cell>
          <cell r="P64">
            <v>2018</v>
          </cell>
          <cell r="Q64" t="str">
            <v>Estimated</v>
          </cell>
        </row>
        <row r="65">
          <cell r="B65" t="str">
            <v>Itemized Deduction for Other Miscellaneous Deductions Not Subject to the 2% Adjusted Gross Income Limit</v>
          </cell>
          <cell r="C65" t="str">
            <v>Individual Income</v>
          </cell>
          <cell r="D65" t="str">
            <v>Federal-Individual Benefit</v>
          </cell>
          <cell r="E65" t="str">
            <v>Deduction</v>
          </cell>
          <cell r="F65" t="str">
            <v xml:space="preserve">Iowa Code 2020 422.3(5) &amp; 422.9  &amp; IRC 72 (b) (3), 165 (c) and (d), 167 (d), 171, 691 (c), 1341.  </v>
          </cell>
          <cell r="G65" t="str">
            <v>IAC 701-41.5</v>
          </cell>
          <cell r="H65" t="str">
            <v>Taxpayers who itemize deductions may deduct from income subject to tax other miscellaneous deductions including: amortized bond premiums on bonds acquired before October 23, 1986; casualty and theft losses on income producing property held for investment; repayments under Claim of Right if over $3,000; losses from Ponzi-type investment schemes; federal estate taxes on income; gambling losses up to the amount of gambling winnings; impairment related work expenses and certain unrecovered investment in a pension. These miscellaneous deductions are not subject to the two percent adjusted gross income limit.</v>
          </cell>
          <cell r="I65" t="str">
            <v>model</v>
          </cell>
          <cell r="J65" t="str">
            <v>Estimated</v>
          </cell>
          <cell r="K65">
            <v>16800000</v>
          </cell>
          <cell r="L65">
            <v>2010</v>
          </cell>
          <cell r="P65">
            <v>2018</v>
          </cell>
          <cell r="Q65" t="str">
            <v>Not Estimated</v>
          </cell>
        </row>
        <row r="66">
          <cell r="B66" t="str">
            <v>Itemized Deduction for Personal Property and Other Taxes</v>
          </cell>
          <cell r="C66" t="str">
            <v>Individual Income</v>
          </cell>
          <cell r="D66" t="str">
            <v>Federal-Individual Benefit</v>
          </cell>
          <cell r="E66" t="str">
            <v>Deduction</v>
          </cell>
          <cell r="F66" t="str">
            <v>Iowa Code 2020 422.3(5) &amp; 422.9  and IRC 164(a) (2)</v>
          </cell>
          <cell r="G66" t="str">
            <v>IAC 701-41.5</v>
          </cell>
          <cell r="H66" t="str">
            <v>Taxpayers who itemize deductions may deduct from income subject to tax personal property taxes, including annual vehicle registration fees and other taxes paid, including taxes paid to foreign governments.</v>
          </cell>
          <cell r="I66" t="str">
            <v>model</v>
          </cell>
          <cell r="J66" t="str">
            <v>Estimated</v>
          </cell>
          <cell r="K66">
            <v>14600000</v>
          </cell>
          <cell r="L66">
            <v>2010</v>
          </cell>
          <cell r="O66">
            <v>12600000</v>
          </cell>
          <cell r="P66">
            <v>2018</v>
          </cell>
          <cell r="Q66" t="str">
            <v>Estimated</v>
          </cell>
        </row>
        <row r="67">
          <cell r="B67" t="str">
            <v>Itemized Deduction for School District and EMS Surtaxes</v>
          </cell>
          <cell r="C67" t="str">
            <v>Individual Income</v>
          </cell>
          <cell r="D67" t="str">
            <v>Federal-State and Local Government</v>
          </cell>
          <cell r="E67" t="str">
            <v>Deduction</v>
          </cell>
          <cell r="F67" t="str">
            <v>Iowa Code 2020 422.3(5) &amp; 422.9 and IRC 164 (a) (3)</v>
          </cell>
          <cell r="G67" t="str">
            <v>IAC 701-41.5</v>
          </cell>
          <cell r="H67" t="str">
            <v>Taxpayers who itemize deductions may deduct from income subject to tax Iowa school district and emergency medical services (EMS) income surtaxes paid. These taxes are not Iowa State income taxes which cannot be deducted.</v>
          </cell>
          <cell r="I67" t="str">
            <v>model</v>
          </cell>
          <cell r="J67" t="str">
            <v>Estimated</v>
          </cell>
          <cell r="K67">
            <v>4100000</v>
          </cell>
          <cell r="L67">
            <v>2010</v>
          </cell>
          <cell r="O67">
            <v>3800000</v>
          </cell>
          <cell r="P67">
            <v>2018</v>
          </cell>
          <cell r="Q67" t="str">
            <v>Estimated</v>
          </cell>
        </row>
        <row r="68">
          <cell r="B68" t="str">
            <v>Itemized Deduction for State Sales Tax in Lieu of Income Tax</v>
          </cell>
          <cell r="C68" t="str">
            <v>Individual Income</v>
          </cell>
          <cell r="D68" t="str">
            <v>Federal-State and Local Government</v>
          </cell>
          <cell r="E68" t="str">
            <v>Deduction</v>
          </cell>
          <cell r="F68" t="str">
            <v>Iowa Code 2020 422.9(2)(i) and IRC 164 (b) (5)</v>
          </cell>
          <cell r="G68" t="str">
            <v>IAC 701-41.5</v>
          </cell>
          <cell r="H68" t="str">
            <v xml:space="preserve">Taxpayers who itemize deductions can deduct from income subject to tax State sales and use taxes paid if the taxpayer elected to deduct State sales and use taxes in lieu of State income taxes on their federal return. </v>
          </cell>
          <cell r="I68" t="str">
            <v>model</v>
          </cell>
          <cell r="J68" t="str">
            <v>Estimated</v>
          </cell>
          <cell r="K68">
            <v>1100000</v>
          </cell>
          <cell r="L68">
            <v>2010</v>
          </cell>
          <cell r="O68">
            <v>68000000</v>
          </cell>
          <cell r="P68">
            <v>2018</v>
          </cell>
          <cell r="Q68" t="str">
            <v>Estimated</v>
          </cell>
        </row>
        <row r="69">
          <cell r="B69" t="str">
            <v>Itemized Deduction for Tax Paid to Other States</v>
          </cell>
          <cell r="C69" t="str">
            <v>Individual Income</v>
          </cell>
          <cell r="D69" t="str">
            <v>Federal-Individual Benefit</v>
          </cell>
          <cell r="E69" t="str">
            <v>Deduction</v>
          </cell>
          <cell r="F69" t="str">
            <v>Iowa Code 2020 422.3(5) &amp; 422.9 and IAC 701-41.5 and IRC 164 (a) (3)</v>
          </cell>
          <cell r="G69" t="str">
            <v>IAC 701-41.5</v>
          </cell>
          <cell r="H69" t="str">
            <v xml:space="preserve">Nonresident and part-year resident taxpayers who itemized deductions may deduct from income subject to tax Income taxes paid to states other than Iowa.   </v>
          </cell>
          <cell r="I69" t="str">
            <v>model</v>
          </cell>
          <cell r="J69" t="str">
            <v>Estimated</v>
          </cell>
          <cell r="K69">
            <v>7600000</v>
          </cell>
          <cell r="L69">
            <v>2010</v>
          </cell>
          <cell r="O69">
            <v>3600000</v>
          </cell>
          <cell r="P69">
            <v>2018</v>
          </cell>
          <cell r="Q69" t="str">
            <v>Estimated</v>
          </cell>
        </row>
        <row r="70">
          <cell r="B70" t="str">
            <v>Itemized Deduction for Taxes on Owner-Occupied Property</v>
          </cell>
          <cell r="C70" t="str">
            <v>Individual Income</v>
          </cell>
          <cell r="D70" t="str">
            <v>Federal-Individual Benefit</v>
          </cell>
          <cell r="E70" t="str">
            <v>Deduction</v>
          </cell>
          <cell r="F70" t="str">
            <v>Iowa Code 2020 422.3(5) &amp; 422.9  &amp; IRC Code Sec 164 (a) (1)</v>
          </cell>
          <cell r="G70" t="str">
            <v>IAC 701-41.5</v>
          </cell>
          <cell r="H70" t="str">
            <v xml:space="preserve">Taxpayers who itemize deductions may deduct from income subject to tax property taxes paid on their primary and secondary residences.  </v>
          </cell>
          <cell r="I70" t="str">
            <v>model</v>
          </cell>
          <cell r="J70" t="str">
            <v>Estimated</v>
          </cell>
          <cell r="K70">
            <v>96200000</v>
          </cell>
          <cell r="L70">
            <v>2010</v>
          </cell>
          <cell r="O70">
            <v>105700000</v>
          </cell>
          <cell r="P70">
            <v>2018</v>
          </cell>
          <cell r="Q70" t="str">
            <v>Estimated</v>
          </cell>
        </row>
        <row r="71">
          <cell r="B71" t="str">
            <v>Jury Pay Remitted to Employers</v>
          </cell>
          <cell r="C71" t="str">
            <v>Individual Income</v>
          </cell>
          <cell r="D71" t="str">
            <v>Federal-Individual Benefit</v>
          </cell>
          <cell r="E71" t="str">
            <v>Deduction</v>
          </cell>
          <cell r="F71" t="str">
            <v>Iowa Code 2020 422.3(5) &amp; 422.9 and IRC62(a)(2)(13)</v>
          </cell>
          <cell r="G71" t="str">
            <v>IAC 701-42.2</v>
          </cell>
          <cell r="H71" t="str">
            <v>Jury pay, defined as payment received by the taxpayer for the discharge of jury duty, can be deducted from income subject to tax if the pay was remitted to the employer because the employer paid the taxpayer regular wages for the period the individual was performing jury duty.</v>
          </cell>
          <cell r="I71" t="str">
            <v>not JCT</v>
          </cell>
          <cell r="J71" t="str">
            <v>Estimated</v>
          </cell>
          <cell r="K71">
            <v>200000</v>
          </cell>
          <cell r="L71">
            <v>2010</v>
          </cell>
          <cell r="Q71" t="str">
            <v>Not Estimated</v>
          </cell>
        </row>
        <row r="72">
          <cell r="B72" t="str">
            <v>Life Insurance Accelerated Death Benefit</v>
          </cell>
          <cell r="C72" t="str">
            <v>Corporation and Individual Income</v>
          </cell>
          <cell r="D72" t="str">
            <v>Federal-Individual Benefit</v>
          </cell>
          <cell r="E72" t="str">
            <v>Exclusion</v>
          </cell>
          <cell r="F72" t="str">
            <v>Iowa Code 2020 422.3(5) &amp; 422.7  and IRC 101(g)</v>
          </cell>
          <cell r="G72" t="str">
            <v>IAC 701-41.2</v>
          </cell>
          <cell r="H72" t="str">
            <v xml:space="preserve">Payments resulting from a life insurance contract on the life of an insured, terminally or chronically ill individual are excluded from income subject to tax.  Similarly, if a portion of a life insurance contract is assigned or sold to a viatical settlement provider, amounts received are excluded from income subject to tax.  </v>
          </cell>
          <cell r="I72" t="str">
            <v>not JCT</v>
          </cell>
          <cell r="J72" t="str">
            <v>Not Estimated</v>
          </cell>
          <cell r="P72" t="str">
            <v>Not Estimated</v>
          </cell>
          <cell r="Q72" t="str">
            <v>Not Estimated</v>
          </cell>
        </row>
        <row r="73">
          <cell r="B73" t="str">
            <v>Life Insurance and Annuity Interest</v>
          </cell>
          <cell r="C73" t="str">
            <v>Corporation and Individual Income</v>
          </cell>
          <cell r="D73" t="str">
            <v>Federal-Individual Benefit</v>
          </cell>
          <cell r="E73" t="str">
            <v>Exemption</v>
          </cell>
          <cell r="F73" t="str">
            <v>Iowa Code 2020 422.3(5) &amp; 422.7  and IRC 72 &amp; 101</v>
          </cell>
          <cell r="G73" t="str">
            <v>IAC 701-41.2</v>
          </cell>
          <cell r="H73" t="str">
            <v xml:space="preserve">Investment income earned on a qualified life insurance contract held until death is permanently exempt from income subject to tax.  Investment income distributed prior to the death of the insured is tax deferred, if not tax exempt.  Investment income earned on annuities is tax deferred without annual contribution or income limits applicable to other tax-favored retirement income plans.  </v>
          </cell>
          <cell r="I73" t="str">
            <v>not JCT</v>
          </cell>
          <cell r="J73" t="str">
            <v>Estimated</v>
          </cell>
          <cell r="K73">
            <v>101200000</v>
          </cell>
          <cell r="L73">
            <v>2010</v>
          </cell>
          <cell r="Q73" t="str">
            <v>Not Estimated</v>
          </cell>
        </row>
        <row r="74">
          <cell r="B74" t="str">
            <v>Life Insurance Death Benefits</v>
          </cell>
          <cell r="C74" t="str">
            <v>Corporation and Individual Income</v>
          </cell>
          <cell r="D74" t="str">
            <v>Federal-Individual Benefit</v>
          </cell>
          <cell r="E74" t="str">
            <v>Exclusion</v>
          </cell>
          <cell r="F74" t="str">
            <v>Iowa Code 2020 422.3(5) &amp; 422.7  and IRC 101</v>
          </cell>
          <cell r="G74" t="str">
            <v>IAC 701-41.2</v>
          </cell>
          <cell r="H74" t="str">
            <v>Amounts received under a life insurance contract paid by reason of the death of the insured are generally excluded from income subject to tax.  These amounts may be excluded whether they are return of premiums paid, increased value of the policy due to investment or a death benefit feature. It is immaterial whether the proceeds are received in a single sum or otherwise.  However, if the proceeds are left with the insurer, any interest earned and paid is income subject to tax for the recipient.</v>
          </cell>
          <cell r="I74" t="str">
            <v>not JCT</v>
          </cell>
          <cell r="J74" t="str">
            <v>Estimated</v>
          </cell>
          <cell r="K74">
            <v>57800000</v>
          </cell>
          <cell r="L74">
            <v>2010</v>
          </cell>
          <cell r="Q74" t="str">
            <v>Not Estimated</v>
          </cell>
        </row>
        <row r="75">
          <cell r="B75" t="str">
            <v>Livestock Involuntary Conversion</v>
          </cell>
          <cell r="C75" t="str">
            <v>Corporation and Individual Income</v>
          </cell>
          <cell r="D75" t="str">
            <v>Federal-Agricultural Support</v>
          </cell>
          <cell r="E75" t="str">
            <v>Exclusion</v>
          </cell>
          <cell r="F75" t="str">
            <v>Iowa Code 2020 422.5(9) and IRC 1033 and Reg §1.1033</v>
          </cell>
          <cell r="H75" t="str">
            <v>Any gains due to the involuntary conversion of livestock are excluded from income subject to tax if the proceeds from the sale are reinvested in similar property. The destruction of livestock by disease or the sale or exchange of livestock because of disease is treated as an involuntary conversion.  Sales or exchanges of livestock (except poultry) solely on account of drought, flood, or other weather-related conditions that exceed the number normally sold may also be entitled to involuntary conversion treatment.</v>
          </cell>
          <cell r="J75" t="str">
            <v>Not Estimated</v>
          </cell>
          <cell r="P75" t="str">
            <v>Not Estimated</v>
          </cell>
          <cell r="Q75" t="str">
            <v>Not Estimated</v>
          </cell>
        </row>
        <row r="76">
          <cell r="B76" t="str">
            <v>Low Income Alternative Tax</v>
          </cell>
          <cell r="C76" t="str">
            <v>Individual Income</v>
          </cell>
          <cell r="D76" t="str">
            <v>Iowa-Family Support</v>
          </cell>
          <cell r="E76" t="str">
            <v>Exemption</v>
          </cell>
          <cell r="F76" t="str">
            <v>Iowa Code 2020 422.5(3)(b) &amp; 422.5(3B)(b)</v>
          </cell>
          <cell r="G76" t="str">
            <v>IAC 701-39.9, IAC 701-39.15</v>
          </cell>
          <cell r="H76" t="str">
            <v>An alternate tax computation is available for determining income tax liability for all low-income taxpayers except single filers. The purpose of the alternate tax is to eliminate notch effects for taxpayers with net income just above the filing threshold. For taxpayers under age 65, the taxpayer multiplies net income in excess of $13,500 by the maximum individual income tax rate, 8.98%.  For taxpayers age 65 and older, the taxpayer multiplies net income in excess of $32,000 by the maximum individual income tax rate. This tax computation is then compared to the tax on the taxpayer's taxable income based on the tax rate schedule.  The taxpayer’s tax liability is the lesser of the two tax amounts. Married separate taxpayers filing on a combined return must consider the income of both spouses in computing net income. If a married couple has a combined income below the income thresholds, neither spouse may consider this benefit if one spouse has a net operating loss and elects to carry back or carry forward the loss. The higher elderly threshold applies if at least one spouse has reached age 65 by the end of the tax year.</v>
          </cell>
          <cell r="I76" t="str">
            <v>JCT</v>
          </cell>
          <cell r="J76" t="str">
            <v>Estimated</v>
          </cell>
          <cell r="K76">
            <v>9500000</v>
          </cell>
          <cell r="L76">
            <v>2010</v>
          </cell>
          <cell r="P76" t="str">
            <v>Not Estimated</v>
          </cell>
          <cell r="Q76" t="str">
            <v>Not Estimated</v>
          </cell>
        </row>
        <row r="77">
          <cell r="B77" t="str">
            <v>Medical Savings Accounts (Archer MSA) Contributions</v>
          </cell>
          <cell r="C77" t="str">
            <v>Individual Income</v>
          </cell>
          <cell r="D77" t="str">
            <v>Federal-Individual Benefit</v>
          </cell>
          <cell r="E77" t="str">
            <v>Deduction</v>
          </cell>
          <cell r="F77" t="str">
            <v>Iowa Code 2020 422.3(5) &amp; 422.7  &amp; IRC 220</v>
          </cell>
          <cell r="G77" t="str">
            <v>IAC 701-40.1</v>
          </cell>
          <cell r="H77" t="str">
            <v xml:space="preserve">Qualified individuals may deduct from income subject to tax annual contributions to a medical savings account (MSA). An Archer MSA is set up exclusively for paying the qualified medical expenses of the account holder. MSAs are available for self-employed individuals or employees only covered under an employer-sponsored high deductible health plan of a small employer. Employer contributions to MSAs (except those made through cafeteria plans) for qualified employees are excluded from reported income.  An employee may contribute to an MSA in a year only if an employer does not contribute. Distributions and earnings from an MSA to cover qualified medical expenses are excluded from income subject to tax.  </v>
          </cell>
          <cell r="I77" t="str">
            <v>model</v>
          </cell>
          <cell r="J77" t="str">
            <v>Estimated</v>
          </cell>
          <cell r="K77" t="str">
            <v>Minimal</v>
          </cell>
          <cell r="L77">
            <v>2010</v>
          </cell>
          <cell r="P77" t="str">
            <v>Not Estimated</v>
          </cell>
          <cell r="Q77" t="str">
            <v>Not Estimated</v>
          </cell>
        </row>
        <row r="78">
          <cell r="B78" t="str">
            <v>Military Active Duty Pay Exemption</v>
          </cell>
          <cell r="C78" t="str">
            <v>Individual Income</v>
          </cell>
          <cell r="D78" t="str">
            <v>Iowa-Military/Veterans' Support</v>
          </cell>
          <cell r="E78" t="str">
            <v>Exemption</v>
          </cell>
          <cell r="H78" t="str">
            <v>All pay received from the federal government for military services performed by members in an active duty status of the regular armed forces (Army, Navy, Marines, Air Force and Coast Guard), armed forces military reserves, and national guard is exempt from Iowa individual income tax to the extent that the military pay was included for federal income tax purposes.</v>
          </cell>
          <cell r="O78">
            <v>10400000</v>
          </cell>
          <cell r="P78">
            <v>2018</v>
          </cell>
          <cell r="Q78" t="str">
            <v>Estimated</v>
          </cell>
        </row>
        <row r="79">
          <cell r="B79" t="str">
            <v>Military Benefits</v>
          </cell>
          <cell r="C79" t="str">
            <v>Individual Income</v>
          </cell>
          <cell r="D79" t="str">
            <v>Federal-Military/Veterans' Support</v>
          </cell>
          <cell r="E79" t="str">
            <v>Exclusion</v>
          </cell>
          <cell r="F79" t="str">
            <v>Iowa Code 2020 422.3(5) &amp; 422.7  and IRC 134(b)(1)(A) and Reg 1.61-2(b)</v>
          </cell>
          <cell r="G79" t="str">
            <v>IAC 701-41.2</v>
          </cell>
          <cell r="H79" t="str">
            <v>Qualified military benefits, either cash or in-kind, generally may be excluded from income subject to tax.  Military personnel which include regular and reserve members of the Army, Navy, Marines, Air Force and Coast Guard receive many kinds of allowances and benefits for housing, subsistence, and other needs.  Included among the allowances and benefits are:  living allowances, family-related allowances, health-related benefits, education allowances, travel allowances, moving and evacuation allowances, death-related allowances and allowances for veteran's benefits, combat zone compensation and combat-related benefits, group term life insurance, premiums for survivor and retirement protection plans, mustering out payments, uniform allowances, and defense counsel. These benefits exclude pay received for Operation Iraqi Freedom, Operation Enduring Freedom, Bosnia-Herzegovina duty, death forgiveness, student loan repayments, and military disability pensions as separate estimates were done for those benefits.</v>
          </cell>
          <cell r="J79" t="str">
            <v>Not Estimated</v>
          </cell>
          <cell r="P79" t="str">
            <v>Not Estimated</v>
          </cell>
          <cell r="Q79" t="str">
            <v>Not Estimated</v>
          </cell>
        </row>
        <row r="80">
          <cell r="B80" t="str">
            <v>Military Disability Pensions</v>
          </cell>
          <cell r="C80" t="str">
            <v>Individual Income</v>
          </cell>
          <cell r="D80" t="str">
            <v>Federal-Military/Veterans' Support</v>
          </cell>
          <cell r="E80" t="str">
            <v>Exclusion</v>
          </cell>
          <cell r="F80" t="str">
            <v>Iowa Code 2020 422.3(5) &amp; 422.7 and IRC 104(a) (4)</v>
          </cell>
          <cell r="G80" t="str">
            <v>IAC 701-40.1</v>
          </cell>
          <cell r="H80" t="str">
            <v>Taxpayers may exclude from income subject to tax amounts received as a pension, annuity, or similar allowance for personal injuries or sickness resulting from active service in: (1) the armed forces of any country; (2) the National Oceanic and Atmospheric Administration (NOAA) (formerly the Coast and Geodetic Survey); or (3) the United States Public Health Service (PHS).  Any amount received as a disability annuity under the provisions of section 808 of the Foreign Service Act of 1980 is also excluded. The exclusion generally is limited to amounts received for combat-related injury or illness.</v>
          </cell>
          <cell r="I80" t="str">
            <v>JCT</v>
          </cell>
          <cell r="J80" t="str">
            <v>Estimated</v>
          </cell>
          <cell r="K80">
            <v>800000</v>
          </cell>
          <cell r="L80">
            <v>2010</v>
          </cell>
          <cell r="O80">
            <v>23183468.412</v>
          </cell>
          <cell r="P80">
            <v>2020</v>
          </cell>
          <cell r="Q80" t="str">
            <v>Estimated</v>
          </cell>
        </row>
        <row r="81">
          <cell r="B81" t="str">
            <v>Military Duty in Bosnia-Herzegovina</v>
          </cell>
          <cell r="C81" t="str">
            <v>Individual Income</v>
          </cell>
          <cell r="D81" t="str">
            <v>Iowa-Military/Veterans' Support</v>
          </cell>
          <cell r="E81" t="str">
            <v>Deduction</v>
          </cell>
          <cell r="F81" t="str">
            <v xml:space="preserve">Iowa Code 2020 422.7(25) </v>
          </cell>
          <cell r="G81" t="str">
            <v>IAC 701-40.51</v>
          </cell>
          <cell r="H81" t="str">
            <v xml:space="preserve">Active duty military pay received on or after November 21, 1995, by National Guard personnel and by Armed Forces Military Reserve personnel is deducted from income subject to tax to the extent the military pay was earned overseas pursuant to military orders related to peacekeeping in the Bosnia-Herzegovina area.  </v>
          </cell>
          <cell r="J81" t="str">
            <v>Estimated</v>
          </cell>
          <cell r="K81">
            <v>0</v>
          </cell>
          <cell r="L81">
            <v>2010</v>
          </cell>
          <cell r="Q81" t="str">
            <v>Not Estimated</v>
          </cell>
        </row>
        <row r="82">
          <cell r="B82" t="str">
            <v>Military Duty in Operation Iraqi Freedom and Operation Enduring Freedom</v>
          </cell>
          <cell r="C82" t="str">
            <v>Individual Income</v>
          </cell>
          <cell r="D82" t="str">
            <v>Iowa-Military/Veterans' Support</v>
          </cell>
          <cell r="E82" t="str">
            <v>Exclusion</v>
          </cell>
          <cell r="F82" t="str">
            <v xml:space="preserve">Iowa Code 2020 422.7(40) </v>
          </cell>
          <cell r="G82" t="str">
            <v>IAC 701-40.61</v>
          </cell>
          <cell r="H82" t="str">
            <v xml:space="preserve">Military pay related to service pursuant to military orders related to Operation Iraqi Freedom (OIF), Operation Noble Eagle (security missions in North America) or Operation Enduring Freedom (OEF - Afghanistan) by active duty personnel in the National Guard, the Armed Forces and the Armed Forces Military Reserve is excluded from income subject to tax.  The individual does not have to be serving overseas to qualify for the exemption; any person serving under the appropriate military orders qualifies for the exemption. </v>
          </cell>
          <cell r="I82" t="str">
            <v>not JCT</v>
          </cell>
          <cell r="J82" t="str">
            <v>Estimated</v>
          </cell>
          <cell r="K82">
            <v>1800000</v>
          </cell>
          <cell r="L82">
            <v>2010</v>
          </cell>
          <cell r="Q82" t="str">
            <v>Not Estimated</v>
          </cell>
        </row>
        <row r="83">
          <cell r="B83" t="str">
            <v>Military Related Death Tax Forgiveness</v>
          </cell>
          <cell r="C83" t="str">
            <v>Individual Income</v>
          </cell>
          <cell r="D83" t="str">
            <v>Federal-Military/Veterans' Support</v>
          </cell>
          <cell r="E83" t="str">
            <v>Exemption</v>
          </cell>
          <cell r="F83" t="str">
            <v>Iowa Code 2020 422.5(10)  and IRC 692</v>
          </cell>
          <cell r="G83" t="str">
            <v>IAC 701-39.11</v>
          </cell>
          <cell r="H83" t="str">
            <v>An individual's Iowa income is exempt from tax if the person's federal income tax was forgiven because the individual was killed in a combat zone, the individual was missing in action and presumed dead, or the individual was killed outside the United States due to terrorist or military action while the person was a military or civilian employee of the United States government. The tax is forgiven on the return of the year of death and on the return prior to that year.  If a person was married and filed jointly, the entire tax on the return is forgiven for both the year of death and for the prior year. If a person was married and filed separately on combined returns, the entire tax on the return is forgiven for the year of death, but only the tax attributable to the deceased is forgiven for the prior year.</v>
          </cell>
          <cell r="I83" t="str">
            <v>not JCT</v>
          </cell>
          <cell r="J83" t="str">
            <v>Estimated</v>
          </cell>
          <cell r="K83" t="str">
            <v>Minimal</v>
          </cell>
          <cell r="L83">
            <v>2010</v>
          </cell>
          <cell r="P83" t="str">
            <v>Not Estimated</v>
          </cell>
          <cell r="Q83" t="str">
            <v>Not Estimated</v>
          </cell>
        </row>
        <row r="84">
          <cell r="B84" t="str">
            <v>Military Student Loan Repayment</v>
          </cell>
          <cell r="C84" t="str">
            <v>Individual Income</v>
          </cell>
          <cell r="D84" t="str">
            <v>Iowa-Military/Veterans' Support</v>
          </cell>
          <cell r="E84" t="str">
            <v>Exclusion</v>
          </cell>
          <cell r="F84" t="str">
            <v>Iowa Code 2020 422.7(42)</v>
          </cell>
          <cell r="G84" t="str">
            <v>IAC 701-40.63</v>
          </cell>
          <cell r="H84" t="str">
            <v>Military student loan repayments received by individuals serving on active duty in the National Guard, armed forces military reserve, or the armed forces of the United States, to the extent included in federal adjusted gross income, are excluded from income subject to tax.</v>
          </cell>
          <cell r="J84" t="str">
            <v>Not Estimated</v>
          </cell>
          <cell r="P84" t="str">
            <v>Not Estimated</v>
          </cell>
          <cell r="Q84" t="str">
            <v>Not Estimated</v>
          </cell>
        </row>
        <row r="85">
          <cell r="B85" t="str">
            <v>Minimum Income Filing Requirements</v>
          </cell>
          <cell r="C85" t="str">
            <v>Individual Income</v>
          </cell>
          <cell r="D85" t="str">
            <v>Iowa-Administrative</v>
          </cell>
          <cell r="E85" t="str">
            <v>Exemption</v>
          </cell>
          <cell r="F85" t="str">
            <v xml:space="preserve">Iowa Code 2020 422.5(3)(a) &amp; 422.5(3B)(a)  </v>
          </cell>
          <cell r="G85" t="str">
            <v xml:space="preserve"> IAC 701-39.1 (1) (a) and (c)</v>
          </cell>
          <cell r="H85" t="str">
            <v>A resident whose net income is less than $9,000 for single persons or $13,500 for all other filing statuses is exempt from filing a tax return. A resident who is claimed as a dependent on another person's Iowa return does not need to file a return if their net income is less than $5,000. Nonresidents with income from Iowa sources of less than $1,000 do not need to file a return. Income from all sources, including that which is not allocable to Iowa shall be considered in this comparison and pensions and other retirement income otherwise excludable shall be considered. If a married couple has a combined income of $13,500 or less, neither spouse may consider this benefit if one spouse has a net operating loss and elects to carry back or carry forward the loss. This tax expenditure represents the impact of the minimum income filing requirements for all taxpayers up to the $9,000 / $13,500 thresholds; the estimated impact of the higher minimum filing requirements for taxpayers age 65 and older is a separate tax expenditure.</v>
          </cell>
          <cell r="I85" t="str">
            <v>model</v>
          </cell>
          <cell r="J85" t="str">
            <v>Estimated</v>
          </cell>
          <cell r="K85">
            <v>7000000</v>
          </cell>
          <cell r="L85">
            <v>2010</v>
          </cell>
          <cell r="P85" t="str">
            <v>Not Estimated</v>
          </cell>
          <cell r="Q85" t="str">
            <v>Not Estimated</v>
          </cell>
        </row>
        <row r="86">
          <cell r="B86" t="str">
            <v>Minimum Income Filing Requirements- Age 65 and Older</v>
          </cell>
          <cell r="C86" t="str">
            <v>Individual Income</v>
          </cell>
          <cell r="D86" t="str">
            <v>Iowa-Administrative</v>
          </cell>
          <cell r="E86" t="str">
            <v>Exemption</v>
          </cell>
          <cell r="F86" t="str">
            <v xml:space="preserve">Iowa Code 2020 422.5(3B)(a) </v>
          </cell>
          <cell r="G86" t="str">
            <v>IAC 701-39.1 (1) (b)</v>
          </cell>
          <cell r="H86" t="str">
            <v>The minimum filing requirements for residents age 65 and older are higher than for other residents. A resident age 65 and older whose net income is less than $24,000 for single persons, or $32,000 for all other filing statuses is exempt from tax. Income from all sources, including that which is not allocable to Iowa shall be considered in this comparison and pensions and other retirement income otherwise excludable shall be considered. If a married couple has a combined income of $32,000 or less, neither spouse may consider this benefit if one spouse has a net operating loss and elects to carry back or carry forward the loss. The higher requirements apply if at least one spouse has reached age 65 by the end of the tax year. This estimate reflects only the benefit of the higher filing requirements for elderly taxpayers ($24,000 single, $32,000 other filing statuses) relative to the filing requirements for other taxpayers ($9,000 single, $13,500 other filing statuses).</v>
          </cell>
          <cell r="I86" t="str">
            <v>model</v>
          </cell>
          <cell r="J86" t="str">
            <v>Estimated</v>
          </cell>
          <cell r="K86">
            <v>16700000</v>
          </cell>
          <cell r="L86">
            <v>2010</v>
          </cell>
          <cell r="P86" t="str">
            <v>Not Estimated</v>
          </cell>
          <cell r="Q86" t="str">
            <v>Not Estimated</v>
          </cell>
        </row>
        <row r="87">
          <cell r="B87" t="str">
            <v>Minimum Income Rule for Single Filers</v>
          </cell>
          <cell r="C87" t="str">
            <v>Individual Income</v>
          </cell>
          <cell r="D87" t="str">
            <v>Iowa-Administrative</v>
          </cell>
          <cell r="E87" t="str">
            <v>Exemption</v>
          </cell>
          <cell r="F87" t="str">
            <v xml:space="preserve">Iowa Code 2020 422.5(3)(a) &amp; 422.5(3B)(a) </v>
          </cell>
          <cell r="G87" t="str">
            <v>IAC 701-39.5 (12) (a) (3)</v>
          </cell>
          <cell r="H87" t="str">
            <v>For single filers, if subtracting income tax liability from net income (including any lump-sum or minimum tax and allowing exemption credits and the Tuition and Textbook credit), would produce a result of less than $9,000 ($24,000 for taxpayers age 65 or older), then the tax that is due is limited to the amount that would produce a result of after-tax income equal to $9,000 (or $24,000).  Any pension exclusion and Iowa-specific Social Security exclusion must be added to income in consideration of the $9,000 or $24,000 limits. Single filers are not eligible for the low-income alternate tax calculation.</v>
          </cell>
          <cell r="J87" t="str">
            <v>Estimated</v>
          </cell>
          <cell r="K87">
            <v>300000</v>
          </cell>
          <cell r="L87">
            <v>2010</v>
          </cell>
          <cell r="P87" t="str">
            <v>Not Estimated</v>
          </cell>
          <cell r="Q87" t="str">
            <v>Not Estimated</v>
          </cell>
        </row>
        <row r="88">
          <cell r="B88" t="str">
            <v>Moving Expenses</v>
          </cell>
          <cell r="C88" t="str">
            <v>Individual Income</v>
          </cell>
          <cell r="D88" t="str">
            <v>Federal-Individual Benefit</v>
          </cell>
          <cell r="E88" t="str">
            <v>Deduction</v>
          </cell>
          <cell r="F88" t="str">
            <v>Iowa Code 2020 422.3(5) &amp; 422.7 &amp; IRC 217</v>
          </cell>
          <cell r="G88" t="str">
            <v>IAC 701-40.1</v>
          </cell>
          <cell r="H88" t="str">
            <v xml:space="preserve">An employee or self-employed individual may deduct from income subject to tax the reasonable uncompensated expenses of moving from one location to another if the move is related to starting work in a new location within Iowa.  Deductible moving expenses are limited to the cost of transportation of household goods and travel (including lodging but not meals) to the new residence.  The new residence must be at least 50 miles farther from the taxpayer's old residence than the old residence was from the former place of work (distance test). If the taxpayer does not have a former workplace, then the new residence must be 50 miles from the taxpayer’s old residence. Individuals must work full time in the general area of the new workplace for at least 39 weeks of the 12 months following the move (time test). The taxpayer may still claim the adjustment even though the 39 week requirement is not satisfied by the due date of the return if the taxpayer expects to meet the time test. However, if the taxpayer ultimately fails to meet the 39 week requirement, an amended return must be filed, or the amount previously claimed as an adjustment as income must be included on next year’s return. There are six conditions in which the time test does not have to be met including employment ending due to disability or discharge for other than willful misconduct.  </v>
          </cell>
          <cell r="I88" t="str">
            <v>model</v>
          </cell>
          <cell r="J88" t="str">
            <v>Estimated</v>
          </cell>
          <cell r="K88">
            <v>1100000</v>
          </cell>
          <cell r="L88">
            <v>2010</v>
          </cell>
          <cell r="O88" t="str">
            <v>deleted</v>
          </cell>
          <cell r="P88" t="str">
            <v>Not Estimated</v>
          </cell>
          <cell r="Q88" t="str">
            <v>See Description</v>
          </cell>
        </row>
        <row r="89">
          <cell r="B89" t="str">
            <v>Non-Farm Cancellation of Debt</v>
          </cell>
          <cell r="C89" t="str">
            <v>Individual Income</v>
          </cell>
          <cell r="D89" t="str">
            <v>Federal-Individual Benefit</v>
          </cell>
          <cell r="E89" t="str">
            <v>Exclusion</v>
          </cell>
          <cell r="F89" t="str">
            <v>Iowa Code 2020 422.3(5) &amp; 422.7 and IRC 108</v>
          </cell>
          <cell r="G89" t="str">
            <v>IAC 701-41.2</v>
          </cell>
          <cell r="H89" t="str">
            <v xml:space="preserve">Cancellation of indebtedness is excluded from income subject to tax under the following four cases listed in order of priority: (1) a debt discharge in a bankruptcy action under Title 11 of the U. S. Code in which the taxpayer is under the jurisdiction of the court and the discharge is either granted by or is under a plan approved by the court, (2) a discharge when the taxpayer is insolvent outside bankruptcy, (3) a discharge of qualified farm indebtedness, and (4) a discharge of qualified real property business indebtedness.  </v>
          </cell>
          <cell r="I89" t="str">
            <v>JCT</v>
          </cell>
          <cell r="J89" t="str">
            <v>Estimated</v>
          </cell>
          <cell r="K89">
            <v>4900000</v>
          </cell>
          <cell r="L89">
            <v>2010</v>
          </cell>
          <cell r="P89" t="str">
            <v>Not Estimated</v>
          </cell>
          <cell r="Q89" t="str">
            <v>Not Estimated</v>
          </cell>
        </row>
        <row r="90">
          <cell r="B90" t="str">
            <v>Nonresident/Part-Year Resident Tax Credit</v>
          </cell>
          <cell r="C90" t="str">
            <v>Individual Income</v>
          </cell>
          <cell r="D90" t="str">
            <v>Iowa-Administrative</v>
          </cell>
          <cell r="E90" t="str">
            <v>Credit</v>
          </cell>
          <cell r="F90" t="str">
            <v>Iowa Code 2020 422.8(2)(a)</v>
          </cell>
          <cell r="G90" t="str">
            <v>IAC 701-42.5</v>
          </cell>
          <cell r="H90" t="str">
            <v>An individual who is a nonresident of Iowa for the entire tax year or for part of the tax year is allowed a credit against the individual's Iowa income tax liability for the Iowa income tax on the portion of the individual's income which was earned outside Iowa while the taxpayer was a nonresident of Iowa.  This is an administrative tax credit that prevents the double taxation of non-Iowa source income.</v>
          </cell>
          <cell r="J90" t="str">
            <v>Estimated</v>
          </cell>
          <cell r="K90">
            <v>1667200000</v>
          </cell>
          <cell r="L90">
            <v>2010</v>
          </cell>
          <cell r="O90">
            <v>75400000</v>
          </cell>
          <cell r="P90">
            <v>2019</v>
          </cell>
          <cell r="Q90" t="str">
            <v>Estimated</v>
          </cell>
        </row>
        <row r="91">
          <cell r="B91" t="str">
            <v>Non-Taxable Transfer of Property to a Spouse</v>
          </cell>
          <cell r="C91" t="str">
            <v>Individual Income</v>
          </cell>
          <cell r="D91" t="str">
            <v>Federal-Administrative</v>
          </cell>
          <cell r="E91" t="str">
            <v>Exclusion</v>
          </cell>
          <cell r="F91" t="str">
            <v>Iowa Code 2020 422.3(5) &amp; 422.7 and IRC 1041</v>
          </cell>
          <cell r="G91" t="str">
            <v xml:space="preserve">IAC 701-41.2 </v>
          </cell>
          <cell r="H91" t="str">
            <v>No gain or loss is recognized in determining income subject to tax as a result of transfers of property from an individual to a spouse or to a former spouse incident to a divorce. These transfers are treated as a gift, and the transferor’s basis for the transferred property is carried over to the transferee. In the case of a transfer to a former spouse, the transfer must occur within one year after the date on which the marriage ceased or must be related to the cessation of the marriage. This non-recognition treatment is not available for transfers to spouses or former spouses who are nonresident aliens.</v>
          </cell>
          <cell r="I91" t="str">
            <v>not estimated</v>
          </cell>
          <cell r="J91" t="str">
            <v>Not Estimated</v>
          </cell>
          <cell r="P91" t="str">
            <v>Not Estimated</v>
          </cell>
          <cell r="Q91" t="str">
            <v>Not Estimated</v>
          </cell>
        </row>
        <row r="92">
          <cell r="B92" t="str">
            <v>Oil and Gas Passive Loss Exception</v>
          </cell>
          <cell r="C92" t="str">
            <v>Individual Income</v>
          </cell>
          <cell r="D92" t="str">
            <v>Federal-Administrative</v>
          </cell>
          <cell r="E92" t="str">
            <v>Deduction</v>
          </cell>
          <cell r="F92" t="str">
            <v>Iowa Code 2020 422.3(5) &amp; 422.7 and IRC 469(C) (3)</v>
          </cell>
          <cell r="G92" t="str">
            <v xml:space="preserve">IAC 701-42.2 </v>
          </cell>
          <cell r="H92" t="str">
            <v xml:space="preserve">When total deductions exceed income from passive activities, the net loss is not allowed as a deduction for that year but is carried forward as a deduction from the passive activity in the next tax year. However, limits on passive activity income do not apply to oil and gas property income. </v>
          </cell>
          <cell r="J92" t="str">
            <v>Estimated</v>
          </cell>
          <cell r="K92" t="str">
            <v>Minimal</v>
          </cell>
          <cell r="L92">
            <v>2010</v>
          </cell>
          <cell r="Q92" t="str">
            <v>Not Estimated</v>
          </cell>
        </row>
        <row r="93">
          <cell r="B93" t="str">
            <v>Operation New Dawn Pay Exemption</v>
          </cell>
          <cell r="C93" t="str">
            <v>Individual Income</v>
          </cell>
          <cell r="D93" t="str">
            <v>Iowa-Military/Veterans' Support</v>
          </cell>
          <cell r="E93" t="str">
            <v>Exemption</v>
          </cell>
          <cell r="H93" t="str">
            <v xml:space="preserve">An exemption from Iowa individual income tax is now also available for military active duty pay for members of the armed forces reserves and National Guard related to service in Operation New Dawn. </v>
          </cell>
          <cell r="Q93" t="str">
            <v>Not Estimated</v>
          </cell>
        </row>
        <row r="94">
          <cell r="B94" t="str">
            <v>Out-Of-State Tax Credit</v>
          </cell>
          <cell r="C94" t="str">
            <v>Individual Income</v>
          </cell>
          <cell r="D94" t="str">
            <v>Iowa-Administrative</v>
          </cell>
          <cell r="E94" t="str">
            <v>Credit</v>
          </cell>
          <cell r="F94" t="str">
            <v>Iowa Code 2020 422.8(1)</v>
          </cell>
          <cell r="G94" t="str">
            <v>IAC 701-42.6</v>
          </cell>
          <cell r="H94" t="str">
            <v>Iowa residents are allowed an out-of-state tax credit for taxes paid to another state or foreign country on income which is also reported on the taxpayer's Iowa return.  The out-of-state tax credit is allowable only on income earned while an Iowa resident.  The credit is equal to the lesser of (1) the amount of income tax actually paid to other states/countries or (2) the calculated Iowa income tax liability times the ratio of the income taxed by other states/countries to total income. This is an administrative tax credit that prevents the double taxation of non-Iowa source income.</v>
          </cell>
          <cell r="J94" t="str">
            <v>Estimated</v>
          </cell>
          <cell r="K94">
            <v>68500000</v>
          </cell>
          <cell r="L94">
            <v>2010</v>
          </cell>
          <cell r="O94">
            <v>124800000</v>
          </cell>
          <cell r="P94">
            <v>2019</v>
          </cell>
          <cell r="Q94" t="str">
            <v>Estimated</v>
          </cell>
        </row>
        <row r="95">
          <cell r="B95" t="str">
            <v>Out-Of-State Tax Credit for Minimum Taxes Paid</v>
          </cell>
          <cell r="C95" t="str">
            <v>Individual Income</v>
          </cell>
          <cell r="D95" t="str">
            <v>Iowa-Administrative</v>
          </cell>
          <cell r="E95" t="str">
            <v>Credit</v>
          </cell>
          <cell r="F95" t="str">
            <v>Iowa Code 2020 422.8(4)</v>
          </cell>
          <cell r="G95" t="str">
            <v>IAC 701-42.7</v>
          </cell>
          <cell r="H95" t="str">
            <v>Iowa residents are allowed an out-of-state tax credit for minimum taxes paid to another state or foreign country on preference items derived from sources outside of Iowa.  Part-year residents who pay minimum tax to another state or foreign country on preference items derived from sources outside Iowa are allowed an out-of state credit only to the extent that the minimum tax paid to the other state or country relates to preference items that occurred during the period the taxpayer was an Iowa resident.  Taxpayers who are nonresidents for the entire year are not allowed to take the credit.  Preference items taxed by other states/countries may be included only if they are preference items for Iowa tax purposes. The credit is equal to the lesser of (1) the amount of minimum tax actually paid to other states/countries on Iowa preference items or (2) the amount of Iowa minimum tax times the share of total preference items the preference items taxed by other states/countries represent.</v>
          </cell>
          <cell r="J95" t="str">
            <v>Not Estimated</v>
          </cell>
          <cell r="Q95" t="str">
            <v>Not Estimated</v>
          </cell>
        </row>
        <row r="96">
          <cell r="B96" t="str">
            <v>Parsonage Allowance</v>
          </cell>
          <cell r="C96" t="str">
            <v>Individual Income</v>
          </cell>
          <cell r="D96" t="str">
            <v>Federal-Charitable Organization Support</v>
          </cell>
          <cell r="E96" t="str">
            <v>Exclusion</v>
          </cell>
          <cell r="F96" t="str">
            <v>Iowa Code 2020 422.3(5) &amp; 422.7 and IRC 107</v>
          </cell>
          <cell r="G96" t="str">
            <v>IAC 701-41.2</v>
          </cell>
          <cell r="H96" t="str">
            <v>A licensed or ordained minister’s income subject to tax does not include the rental value of a home that is furnished to the minister as compensation for performing religious duties. In addition, an allowance that is paid as part of the minister’s compensation, designated as a rental allowance, and used to rent or provide a home for the minister may be excluded from income subject to tax.</v>
          </cell>
          <cell r="I96" t="str">
            <v>JCT</v>
          </cell>
          <cell r="J96" t="str">
            <v>Estimated</v>
          </cell>
          <cell r="K96">
            <v>2100000</v>
          </cell>
          <cell r="L96">
            <v>2010</v>
          </cell>
          <cell r="P96" t="str">
            <v>Not Estimated</v>
          </cell>
          <cell r="Q96" t="str">
            <v>Estimated</v>
          </cell>
        </row>
        <row r="97">
          <cell r="B97" t="str">
            <v>Passive Loss Real Estate</v>
          </cell>
          <cell r="C97" t="str">
            <v>Individual Income</v>
          </cell>
          <cell r="D97" t="str">
            <v>Federal-Administrative</v>
          </cell>
          <cell r="E97" t="str">
            <v>Deduction</v>
          </cell>
          <cell r="F97" t="str">
            <v>Iowa Code 2020 422.3(5) &amp; 422.7 and IRC 469(l)</v>
          </cell>
          <cell r="G97" t="str">
            <v>IAC 701-41.2</v>
          </cell>
          <cell r="H97" t="str">
            <v xml:space="preserve">In general passive losses may not be deducted from other sources of income subject to tax. Although rental activity is treated as passive activity, special rules apply to rental real estate activities in which a taxpayer actively participates.  In the case of active participation, passive losses up to $25,000 attributable to most real estate activities may be deducted from other income. </v>
          </cell>
          <cell r="J97" t="str">
            <v>Estimated</v>
          </cell>
          <cell r="K97">
            <v>23900000</v>
          </cell>
          <cell r="L97">
            <v>2010</v>
          </cell>
          <cell r="P97" t="str">
            <v>Not Estimated</v>
          </cell>
          <cell r="Q97" t="str">
            <v>Estimated</v>
          </cell>
        </row>
        <row r="98">
          <cell r="B98" t="str">
            <v>Penalty on Early Withdrawal of Savings</v>
          </cell>
          <cell r="C98" t="str">
            <v>Individual Income</v>
          </cell>
          <cell r="D98" t="str">
            <v>Federal-Administrative</v>
          </cell>
          <cell r="E98" t="str">
            <v>Deduction</v>
          </cell>
          <cell r="F98" t="str">
            <v>Iowa Code 2020 422.3(5) &amp; 422.7  and IRC 62(a)(9)</v>
          </cell>
          <cell r="G98" t="str">
            <v>IAC 701-41.2</v>
          </cell>
          <cell r="H98" t="str">
            <v>Interest that was previously earned on a time savings account or deposit with a savings institution and that is later forfeited because of premature withdrawals is deductible from income subject to tax in the year when the interest is forfeited</v>
          </cell>
          <cell r="I98" t="str">
            <v>model</v>
          </cell>
          <cell r="J98" t="str">
            <v>Estimated</v>
          </cell>
          <cell r="K98">
            <v>100000</v>
          </cell>
          <cell r="L98">
            <v>2010</v>
          </cell>
          <cell r="P98" t="str">
            <v>Not Estimated</v>
          </cell>
          <cell r="Q98" t="str">
            <v>Estimated</v>
          </cell>
        </row>
        <row r="99">
          <cell r="B99" t="str">
            <v>Pension Contributions and Earnings in 401 (k) Plans</v>
          </cell>
          <cell r="C99" t="str">
            <v>Individual Income</v>
          </cell>
          <cell r="D99" t="str">
            <v>Federal-Retirement Support</v>
          </cell>
          <cell r="E99" t="str">
            <v>Exclusion</v>
          </cell>
          <cell r="F99" t="str">
            <v>Iowa Code 2020 422.3(5) &amp; 422.7  and IRC 401 and 403</v>
          </cell>
          <cell r="G99" t="str">
            <v>IAC 701-41.2</v>
          </cell>
          <cell r="H99" t="str">
            <v>Individual taxpayers can make tax-preferred contributions to certain types of employer provided 401(k) plans and 401(k)-type plans like 403(b) plans and the Federal government’s Thrift Savings Plan. In 2020, an employee could exclude up to $19,500 of wages from AGI under a qualified arrangement with an employer’s 401(k) plan.  Employees age 50 or over could exclude up to $22,000 in contributions. The tax on the investment income earned by 401(k)-type plans is deferred until withdrawn. Employees are allowed to make after-tax contributions to 401(k) and 401(k)-type plans. These contributions are not excluded from AGI, but the investment income of such after-tax contributions is not taxed when earned or withdrawn.</v>
          </cell>
          <cell r="J99" t="str">
            <v>Estimated</v>
          </cell>
          <cell r="K99">
            <v>247100000</v>
          </cell>
          <cell r="L99">
            <v>2010</v>
          </cell>
          <cell r="O99">
            <v>649400000</v>
          </cell>
          <cell r="P99">
            <v>2018</v>
          </cell>
          <cell r="Q99" t="str">
            <v>Estimated</v>
          </cell>
        </row>
        <row r="100">
          <cell r="B100" t="str">
            <v>Pension Contributions and Earnings in Employer Plans</v>
          </cell>
          <cell r="C100" t="str">
            <v>Individual Income</v>
          </cell>
          <cell r="D100" t="str">
            <v>Federal-Retirement Support</v>
          </cell>
          <cell r="E100" t="str">
            <v>Exclusion</v>
          </cell>
          <cell r="F100" t="str">
            <v>Iowa Code 2020 422.3(5) &amp; 422.7 and IAC 701-41.2 and IRC 401 and 404</v>
          </cell>
          <cell r="G100" t="str">
            <v>IAC 701-41.2</v>
          </cell>
          <cell r="H100" t="str">
            <v>Certain employer contributions to pension plans are excluded from an employee’s income subject to tax even though the employer can also deduct the contributions. Those contributions and any investment income earned by the pension plans is taxed when the funds are withdrawn.</v>
          </cell>
          <cell r="I100" t="str">
            <v>JCT</v>
          </cell>
          <cell r="J100" t="str">
            <v>Estimated</v>
          </cell>
          <cell r="K100">
            <v>187200000</v>
          </cell>
          <cell r="L100">
            <v>2010</v>
          </cell>
          <cell r="O100">
            <v>525400000</v>
          </cell>
          <cell r="P100">
            <v>2018</v>
          </cell>
          <cell r="Q100" t="str">
            <v>Estimated</v>
          </cell>
        </row>
        <row r="101">
          <cell r="B101" t="str">
            <v>Pension Contributions in Individual Retirement Accounts</v>
          </cell>
          <cell r="C101" t="str">
            <v>Individual Income</v>
          </cell>
          <cell r="D101" t="str">
            <v>Federal-Retirement Support</v>
          </cell>
          <cell r="E101" t="str">
            <v>Deduction</v>
          </cell>
          <cell r="F101" t="str">
            <v>Iowa Code 2020 422.3(5) &amp; 422.7  and IRC 219 &amp; 408</v>
          </cell>
          <cell r="G101" t="str">
            <v>IAC 701-41.2</v>
          </cell>
          <cell r="H101" t="str">
            <v>Individual taxpayers age 70 ½ or under can annually contribute to a traditional Individual Retirement Account (IRA) up to $5,000 in 2010 ($6,000 in 2010 if age 50 or older). If an individual is an active participant in an employer’s retirement plan, the deduction begins to phase out for single taxpayers at $56,000 of modified income, $0 of modified income for federal married separate filers and $89,000 of modified income for married joint filers. No deduction is allowed if modified income exceeds $66,000 for single filers, $10,000 for federal married separate filers and $109,000 for married joint filers.</v>
          </cell>
          <cell r="J101" t="str">
            <v>Estimated</v>
          </cell>
          <cell r="K101">
            <v>13400000</v>
          </cell>
          <cell r="L101">
            <v>2010</v>
          </cell>
          <cell r="O101">
            <v>17500000</v>
          </cell>
          <cell r="P101">
            <v>2018</v>
          </cell>
          <cell r="Q101" t="str">
            <v>Estimated</v>
          </cell>
        </row>
        <row r="102">
          <cell r="B102" t="str">
            <v>Pension Contributions to Self Employed Retirement Plans</v>
          </cell>
          <cell r="C102" t="str">
            <v>Individual Income</v>
          </cell>
          <cell r="D102" t="str">
            <v>Federal-Retirement Support</v>
          </cell>
          <cell r="E102" t="str">
            <v>Deduction</v>
          </cell>
          <cell r="F102" t="str">
            <v>Iowa Code 2020 422.3(5) &amp; 422.7 and IRC 401</v>
          </cell>
          <cell r="G102" t="str">
            <v>IAC 701-40.1</v>
          </cell>
          <cell r="H102" t="str">
            <v xml:space="preserve">Self-employed individuals can deduct from income subject to tax contributions to their own retirement (Keogh) plans (Simplified Employee Pension, SEP) equal to 25 percent of their compensation up to a maximum of $57,000 for tax year 2020.  </v>
          </cell>
          <cell r="I102" t="str">
            <v>model</v>
          </cell>
          <cell r="J102" t="str">
            <v>Estimated</v>
          </cell>
          <cell r="K102">
            <v>13400000</v>
          </cell>
          <cell r="L102">
            <v>2010</v>
          </cell>
          <cell r="O102">
            <v>7000000</v>
          </cell>
          <cell r="P102">
            <v>2018</v>
          </cell>
          <cell r="Q102" t="str">
            <v>Estimated</v>
          </cell>
        </row>
        <row r="103">
          <cell r="B103" t="str">
            <v>Pension Earnings in Individual Retirement Accounts</v>
          </cell>
          <cell r="C103" t="str">
            <v>Individual Income</v>
          </cell>
          <cell r="D103" t="str">
            <v>Federal-Retirement Support</v>
          </cell>
          <cell r="E103" t="str">
            <v>Exclusion</v>
          </cell>
          <cell r="F103" t="str">
            <v>Iowa Code 2020 422.3(5) &amp; 422.7  and IRC 408</v>
          </cell>
          <cell r="G103" t="str">
            <v>IAC 701-41.2</v>
          </cell>
          <cell r="H103" t="str">
            <v xml:space="preserve">The investment income earned on tax exempt contributions into traditional Individual Retirement Accounts (IRA’s) is excluded from income subject to tax until the income is withdrawn. Investment income earned on after-tax contributions into Roth IRA’s is permanently excluded from income subject to tax. </v>
          </cell>
          <cell r="I103" t="str">
            <v>JCT</v>
          </cell>
          <cell r="J103" t="str">
            <v>Estimated</v>
          </cell>
          <cell r="K103">
            <v>22800000</v>
          </cell>
          <cell r="L103">
            <v>2010</v>
          </cell>
          <cell r="O103">
            <v>90900000</v>
          </cell>
          <cell r="P103">
            <v>2018</v>
          </cell>
          <cell r="Q103" t="str">
            <v>Estimated</v>
          </cell>
        </row>
        <row r="104">
          <cell r="B104" t="str">
            <v>Pension Earnings in Self Employed Retirement Plans</v>
          </cell>
          <cell r="C104" t="str">
            <v>Individual Income</v>
          </cell>
          <cell r="D104" t="str">
            <v>Federal-Retirement Support</v>
          </cell>
          <cell r="E104" t="str">
            <v>Exclusion</v>
          </cell>
          <cell r="F104" t="str">
            <v>Iowa Code 2020 422.3(5) &amp; 422.7 and IRC 401</v>
          </cell>
          <cell r="G104" t="str">
            <v>IAC 701-41.2</v>
          </cell>
          <cell r="H104" t="str">
            <v>Investment income earned in self-employed retirement (Keogh) plans is excluded from income subject to tax in the year it is earned.  The income is subject to tax when the funds are withdrawn.</v>
          </cell>
          <cell r="I104" t="str">
            <v>JCT and model</v>
          </cell>
          <cell r="J104" t="str">
            <v>Estimated</v>
          </cell>
          <cell r="K104">
            <v>28100000</v>
          </cell>
          <cell r="L104">
            <v>2010</v>
          </cell>
          <cell r="O104">
            <v>40700000</v>
          </cell>
          <cell r="P104">
            <v>2018</v>
          </cell>
          <cell r="Q104" t="str">
            <v>Estimated</v>
          </cell>
        </row>
        <row r="105">
          <cell r="B105" t="str">
            <v>Pension/Retirement Income Exclusion</v>
          </cell>
          <cell r="C105" t="str">
            <v>Individual Income</v>
          </cell>
          <cell r="D105" t="str">
            <v>Iowa-Retirement Support</v>
          </cell>
          <cell r="E105" t="str">
            <v>Deduction</v>
          </cell>
          <cell r="F105" t="str">
            <v xml:space="preserve">Iowa Code 2020 422.7(31) </v>
          </cell>
          <cell r="G105" t="str">
            <v>IAC 701-40.47</v>
          </cell>
          <cell r="H105" t="str">
            <v xml:space="preserve">A taxpayer who is fifty-five years of age or older, disabled, or is the surviving spouse, son, daughter, mother, father, or other person with an insurable interest in an individual who would have qualified for the partial pension exclusion, is eligible to deduct from income subject to tax a portion of pension or retirement benefits. The deduction s limited to a maximum of $6,000 for an unmarried person and up to a maximum of $12,000 for a husband and wife who file a joint state income tax return, separate returns, or separately on a combined return. Pension or retirement benefits include, but are not limited to, defined benefit or defined contribution plans, annuities, individual retirement accounts, plans maintained or contributed to by an employer or maintained or contributed to by a self-employed person as an employer, and deferred compensation plans. </v>
          </cell>
          <cell r="J105" t="str">
            <v>Estimated</v>
          </cell>
          <cell r="K105">
            <v>80200000</v>
          </cell>
          <cell r="L105">
            <v>2010</v>
          </cell>
          <cell r="O105">
            <v>107600000</v>
          </cell>
          <cell r="P105">
            <v>2018</v>
          </cell>
          <cell r="Q105" t="str">
            <v>Estimated</v>
          </cell>
        </row>
        <row r="106">
          <cell r="B106" t="str">
            <v>Percentage Depletion -Fuel Producers</v>
          </cell>
          <cell r="C106" t="str">
            <v>Corporation and Individual Income</v>
          </cell>
          <cell r="D106" t="str">
            <v>Federal-Business Incentive</v>
          </cell>
          <cell r="E106" t="str">
            <v>Deduction</v>
          </cell>
          <cell r="F106" t="str">
            <v>Iowa Code 2020 422.3(5), 422.7(15), &amp; 422.35(10) and IRC 57(a)1, 611, 612, 613, and 613A</v>
          </cell>
          <cell r="G106" t="str">
            <v>IAC 701-41.2, 701-40.30, 701-53.8(2)</v>
          </cell>
          <cell r="H106" t="str">
            <v>Fuel producers are able to recognize the expense of the consumption of depletable assets as a percentage of sales of those assets, in place of cost depletion. Cost depletion is recognizing, as an expense, the amount of asset consumed.  A deduction for depletion expense is allowed in determining the taxable income from natural resources. The deduction allows recovery of the cost of an asset over its productive life. A depletable asset is of finite, but not necessarily known, size and whose processing results in revenues. Depletion is similar to depreciation in that it recognizes consumption of the asset during the specified period. Depreciation is recognition that the asset value is declining, such as wear on a machine. Depletion is the specific recognition that the asset itself is being physically consumed. Under percentage depletion, the deduction allowed is a percentage of the income, not the amount of asset consumed. Percentage depletion is subject to recapture. Iowa tax statutes generally conform to the federal tax code. With regard to large oil, gas, or geothermal producers, Iowa requires that the excess of percentage depletion over cost depletion calculated under federal rules be added back in the calculation of Iowa net income.  That is, Iowa conforms to IRC 613A for corporate income tax and IRC 613A(c) for individuals, but not IRC 611 or 613.  IRC 613A, generally, allows percentage depletion for small oil, gas, or geothermal properties.  IRC 263(c) allows large producers to expense development costs so that the asset developed is not subject to depletion (it has already been expensed) and large producers minimally utilize percentage depletion. The tax expenditure is the excess of percentage depletion over cost depletion.</v>
          </cell>
          <cell r="J106" t="str">
            <v>Not Estimated</v>
          </cell>
          <cell r="P106" t="str">
            <v>Not Estimated</v>
          </cell>
          <cell r="Q106" t="str">
            <v>Not Estimated</v>
          </cell>
        </row>
        <row r="107">
          <cell r="B107" t="str">
            <v>Percentage Depletion -Non-Fuel Minerals</v>
          </cell>
          <cell r="C107" t="str">
            <v>Corporation and Individual Income</v>
          </cell>
          <cell r="D107" t="str">
            <v>Federal-Business Incentive</v>
          </cell>
          <cell r="E107" t="str">
            <v>Deduction</v>
          </cell>
          <cell r="F107" t="str">
            <v>Iowa Code 2020 422.3(5) &amp; 422.7 and IRC 611, 612, 613 &amp; 613A</v>
          </cell>
          <cell r="G107" t="str">
            <v>IAC 701-41.2</v>
          </cell>
          <cell r="H107" t="str">
            <v xml:space="preserve">Producers of non-fuel minerals are eligible to recognize the expense of the consumption of depletable assets as a percentage of sales of those assets in place of cost depletion. Cost depletion is recognizing, as an expense, the amount of asset consumed.  A deduction for depletion expense is allowed in determining the taxable income from natural resources. The deduction allows recovery of the cost of an asset over its productive life. A depletable asset is of finite, but not necessarily known, size and whose processing results in revenues. Depletable assets are usually naturally occurring deposits such as gypsum or calcium carbonate. Depletion is similar to depreciation in that it recognizes consumption of the asset during the specified period. Depreciation is recognition that the asset value is declining, such as wear on a machine.  Depletion is the specific recognition that the asset itself is being physically consumed.  A machine that is totally depreciated is a machine, albeit worn-out and worthless.  A gravel pit that is totally depleted is a hole in the earth. Under percentage depletion, the deduction allowed is a percentage of the income, not the amount of asset consumed.  Such allowance shall not exceed 50 percent of the taxpayer’s taxable income from the property (computed without allowances for depletion). The percentage depends on the type of business: from 22 percent for mining including sulfur and graphite, to 14 percent for metal mines, to five percent for such as sand, gravel, and clay used for drainage tile. Percentage depletion is subject to recapture. Percentage depletion is required to equal or exceed cost depletion.  The tax expenditure is the excess of percentage depletion over cost depletion. </v>
          </cell>
          <cell r="J107" t="str">
            <v>Not Estimated</v>
          </cell>
          <cell r="P107" t="str">
            <v>Not Estimated</v>
          </cell>
          <cell r="Q107" t="str">
            <v>Not Estimated</v>
          </cell>
        </row>
        <row r="108">
          <cell r="B108" t="str">
            <v>Personal Exemption Credit</v>
          </cell>
          <cell r="C108" t="str">
            <v>Individual Income</v>
          </cell>
          <cell r="D108" t="str">
            <v>Iowa-Individual Benefit</v>
          </cell>
          <cell r="E108" t="str">
            <v>Credit</v>
          </cell>
          <cell r="F108" t="str">
            <v>Iowa Code 2020 422.12 (2) (a)</v>
          </cell>
          <cell r="G108" t="str">
            <v>IAC 701-42.3</v>
          </cell>
          <cell r="H108" t="str">
            <v>Personal exemption credits may be deducted from tax, but cannot reduce the tax below $0. Personal credits vary by filing status with $40 allowed for single filers, $80 for married taxpayers filing jointly, $40 for married filing  separately on separate returns or for each spouse filing separately on combined returns, $80 for head of household, and $40 for qualifying widow(err) filers.   A married person living with a spouse at the close of the tax year, or living with a spouse at the time of the spouse’s death during the tax year, may deduct the entire married filing jointly credit.  If a couple files a separate return, each spouse may deduct the credit separately with no division of the credit in any proportion.  A nonresident taxpayer or part-year resident may deduct the full personal exemption credits.</v>
          </cell>
          <cell r="J108" t="str">
            <v>Estimated</v>
          </cell>
          <cell r="K108">
            <v>68800000</v>
          </cell>
          <cell r="L108">
            <v>2010</v>
          </cell>
          <cell r="O108">
            <v>77000000</v>
          </cell>
          <cell r="P108">
            <v>2018</v>
          </cell>
          <cell r="Q108" t="str">
            <v>Estimated</v>
          </cell>
        </row>
        <row r="109">
          <cell r="B109" t="str">
            <v>Personal Injury Damages</v>
          </cell>
          <cell r="C109" t="str">
            <v>Individual Income</v>
          </cell>
          <cell r="D109" t="str">
            <v>Federal-Administrative</v>
          </cell>
          <cell r="E109" t="str">
            <v>Exclusion</v>
          </cell>
          <cell r="F109" t="str">
            <v>Iowa Code 2020 422.3(5) &amp; 422.7  and IRC 104(a)(2)</v>
          </cell>
          <cell r="G109" t="str">
            <v>IAC 701-41.2</v>
          </cell>
          <cell r="H109" t="str">
            <v xml:space="preserve">The amount of any damages received other than punitive damages, whether by suit or agreement and whether as lump sums or as periodic payments, on account of personal physical injuries or physical sickness is excluded from income subject to tax.  Damages for emotional distress (including the physical symptoms of emotional distress) are not excluded from income subject to tax, except to the extent of an amount paid for medical care attributable to emotional distress. </v>
          </cell>
          <cell r="J109" t="str">
            <v>Estimated</v>
          </cell>
          <cell r="K109">
            <v>6600000</v>
          </cell>
          <cell r="L109">
            <v>2010</v>
          </cell>
          <cell r="P109" t="str">
            <v>Not Estimated</v>
          </cell>
          <cell r="Q109" t="str">
            <v>Not Estimated</v>
          </cell>
        </row>
        <row r="110">
          <cell r="B110" t="str">
            <v>Public Assistance Benefits</v>
          </cell>
          <cell r="C110" t="str">
            <v>Individual Income</v>
          </cell>
          <cell r="D110" t="str">
            <v>Federal-Family Support</v>
          </cell>
          <cell r="E110" t="str">
            <v>Exclusion</v>
          </cell>
          <cell r="F110" t="str">
            <v>Iowa Code 2020 422.3(5) &amp; 422.7 and IRC 61</v>
          </cell>
          <cell r="G110" t="str">
            <v>IAC 701-41.2</v>
          </cell>
          <cell r="H110" t="str">
            <v>Public assistance benefits are excluded from income subject to tax. For example, payments made by a city or state to the blind or to crime victims, payments under housing assistance programs, and payments from work training programs that are not intended as compensation are excluded from income subject to tax.</v>
          </cell>
          <cell r="I110" t="str">
            <v>JCT</v>
          </cell>
          <cell r="J110" t="str">
            <v>Estimated</v>
          </cell>
          <cell r="K110">
            <v>1200000</v>
          </cell>
          <cell r="L110">
            <v>2010</v>
          </cell>
          <cell r="P110" t="str">
            <v>Not Estimated</v>
          </cell>
          <cell r="Q110" t="str">
            <v>Not Estimated</v>
          </cell>
        </row>
        <row r="111">
          <cell r="B111" t="str">
            <v>Reciprocal Agreement with Illinois</v>
          </cell>
          <cell r="C111" t="str">
            <v>Individual Income</v>
          </cell>
          <cell r="D111" t="str">
            <v>Iowa-Administrative</v>
          </cell>
          <cell r="E111" t="str">
            <v>Exemption</v>
          </cell>
          <cell r="F111" t="str">
            <v>Iowa Code 2020 422.8(5)</v>
          </cell>
          <cell r="G111" t="str">
            <v>IAC 701-38.13</v>
          </cell>
          <cell r="H111" t="str">
            <v>The Department of Revenue may, when it is cost-efficient, administratively feasible, and of mutual benefit to Iowa and another state, enter into a reciprocal tax agreement with tax administration agencies of the other state.  Under this agreement, wages, salaries, commissions, tips, and earned income from other sources in Iowa by a resident of another state is exempt from Iowa income tax if the other state provides an identical exemption from its state income tax for Iowa residents working in that state. Illinois is the only state with which a reciprocal agreement was in effect.</v>
          </cell>
          <cell r="J111" t="str">
            <v>Estimated</v>
          </cell>
          <cell r="K111">
            <v>-9200000</v>
          </cell>
          <cell r="L111">
            <v>2010</v>
          </cell>
          <cell r="P111" t="str">
            <v>Not Estimated</v>
          </cell>
          <cell r="Q111" t="str">
            <v>Not Estimated</v>
          </cell>
        </row>
        <row r="112">
          <cell r="B112" t="str">
            <v>Residence as a Limited Rental</v>
          </cell>
          <cell r="C112" t="str">
            <v>Individual Income</v>
          </cell>
          <cell r="D112" t="str">
            <v>Federal-Administrative</v>
          </cell>
          <cell r="E112" t="str">
            <v>Exclusion</v>
          </cell>
          <cell r="F112" t="str">
            <v>Iowa Code 2020 422.3(5) &amp; 422.7 and IRC 280A(d)</v>
          </cell>
          <cell r="G112" t="str">
            <v>IAC 701-41.2</v>
          </cell>
          <cell r="H112" t="str">
            <v>If a dwelling unit is used during the taxable year by the taxpayer as a residence and such dwelling unit is rented for less than 15 days during the taxable year, then the rental income is excluded from income subject to tax and the deduction of expenses related to that income is not allowed.</v>
          </cell>
          <cell r="J112" t="str">
            <v>Not Estimated</v>
          </cell>
          <cell r="P112" t="str">
            <v>Not Estimated</v>
          </cell>
          <cell r="Q112" t="str">
            <v>Not Estimated</v>
          </cell>
        </row>
        <row r="113">
          <cell r="B113" t="str">
            <v>Scholarships and Fellowships</v>
          </cell>
          <cell r="C113" t="str">
            <v>Individual Income</v>
          </cell>
          <cell r="D113" t="str">
            <v>Federal-Education Support</v>
          </cell>
          <cell r="E113" t="str">
            <v>Exclusion</v>
          </cell>
          <cell r="F113" t="str">
            <v>Iowa Code 2020 422.3(5) &amp; 422.7 and IRC 117</v>
          </cell>
          <cell r="G113" t="str">
            <v>IAC 701-41.2</v>
          </cell>
          <cell r="H113" t="str">
            <v>Scholarships and fellowships are excluded from income subject to tax to the extent that they pay for tuition and course-related expenses of the grantee. These amounts include tuition, fees, books, supplies, and equipment required for the student’s education. Tuition reductions below the graduate level for employees of educational institutions and their families are excluded from income subject to tax.  If a student is a graduate student and engaged in teaching or research for the employing institution, tuition reductions are also excluded from income subject to tax.</v>
          </cell>
          <cell r="J113" t="str">
            <v>Estimated</v>
          </cell>
          <cell r="K113">
            <v>20500000</v>
          </cell>
          <cell r="L113">
            <v>2010</v>
          </cell>
          <cell r="P113" t="str">
            <v>Not Estimated</v>
          </cell>
          <cell r="Q113" t="str">
            <v>Not Estimated</v>
          </cell>
        </row>
        <row r="114">
          <cell r="B114" t="str">
            <v>Segal AmeriCorps Education Award Payments</v>
          </cell>
          <cell r="C114" t="str">
            <v>Individual Income</v>
          </cell>
          <cell r="D114" t="str">
            <v>Iowa-Education Support</v>
          </cell>
          <cell r="E114" t="str">
            <v>Deduction</v>
          </cell>
          <cell r="F114" t="str">
            <v xml:space="preserve">Iowa Code 2020 422.7(23) </v>
          </cell>
          <cell r="G114" t="str">
            <v>IAC 701-40 (74)</v>
          </cell>
          <cell r="H114" t="str">
            <v>Effective for tax years beginning on or after January 1, 2010, any amount of Segal AmeriCorps Education Award reported as income on the federal income tax return can be deducted from income subject to tax. The Segal AmeriCorps Education Award is available to individuals who complete a year of service in the AmeriCorps program. The education award can be used to pay education costs at institutions of higher learning, for educational training, or to repay qualified student loans.</v>
          </cell>
          <cell r="I114" t="str">
            <v>not estimated</v>
          </cell>
          <cell r="J114" t="str">
            <v>Not Estimated</v>
          </cell>
          <cell r="O114" t="str">
            <v>Minimal</v>
          </cell>
          <cell r="P114">
            <v>2018</v>
          </cell>
          <cell r="Q114" t="str">
            <v>Estimated</v>
          </cell>
        </row>
        <row r="115">
          <cell r="B115" t="str">
            <v>Social Security Benefits Difference between Federal Law and Iowa Law</v>
          </cell>
          <cell r="C115" t="str">
            <v>Individual Income</v>
          </cell>
          <cell r="D115" t="str">
            <v>Federal-Retirement Support</v>
          </cell>
          <cell r="E115" t="str">
            <v>Exclusion</v>
          </cell>
          <cell r="F115" t="str">
            <v>Iowa Code 2020 422.3(5) &amp; 422.7 and IRC 86</v>
          </cell>
          <cell r="G115" t="str">
            <v>IAC 701-40.23</v>
          </cell>
          <cell r="H115" t="str">
            <v>A portion of Social Security benefits, including railroad retirement benefits, are subject to federal tax but exempt from Iowa tax. Provisional income equals AGI without Social Security benefits, adding back the deductions for student loan interest, tuition and fees and domestic production activities, plus one-half of Social Security benefits received, all tax exempt interest, and any tax-free fringe benefits. For taxpayers with provisional income below $25,000 ($32,000 if married joint and $0 if filing married separate), all Social Security benefits are exempt from federal tax. For taxpayers with provisional income between $25,000 and $34,000 ($32,000 and $44,000 if married joint), taxable Social Security benefits equal the lesser of 50 percent of the taxpayer’s Social Security benefits or 50 percent of the taxpayer’s provisional income minus $25,000 ($32,000 if married joint and $0 if filing married separate). For taxpayers with provisional income in excess of $34,000 ($44,000 if married joint and $0 if filing married separate), up to 85 percent of the taxpayer’s Social Security benefits may be subject to tax. For Iowa tax purposes only, up to 50 percent of the taxpayer’s Social Security benefits may be taxable regardless of provisional income; unlike federal where taxpayers with provisional income in excess of $34,000 ($44,000 if married joint and $0 if filing married separate), may be taxed on up to 85 percent of the taxpayer’s Social Security benefits. This tax expenditure is one part of the estimate of preferential taxation of Social Security benefits. The other parts are the Social Security Benefits federal exemption and the Social Security Benefits Iowa phase-out.</v>
          </cell>
          <cell r="I115" t="str">
            <v>model</v>
          </cell>
          <cell r="J115" t="str">
            <v>Estimated</v>
          </cell>
          <cell r="K115">
            <v>51900000</v>
          </cell>
          <cell r="L115">
            <v>2010</v>
          </cell>
          <cell r="Q115" t="str">
            <v>Not Estimated</v>
          </cell>
        </row>
        <row r="116">
          <cell r="B116" t="str">
            <v>Social Security Benefits Federal Exemption</v>
          </cell>
          <cell r="C116" t="str">
            <v>Individual Income</v>
          </cell>
          <cell r="D116" t="str">
            <v>Federal-Retirement Support</v>
          </cell>
          <cell r="E116" t="str">
            <v>Exclusion</v>
          </cell>
          <cell r="F116" t="str">
            <v>Iowa Code 2020 422.3(5) &amp; 422.7 and IRC 86</v>
          </cell>
          <cell r="G116" t="str">
            <v>IAC 701-40.23</v>
          </cell>
          <cell r="H116" t="str">
            <v>A portion of Social Security benefits, including railroad retirement benefits, are exempt from federal tax. In general, if Social Security benefits are subject to federal tax, taxable benefits is the lesser of a percentage of the received benefits or a percentage of the amount by which provisional income exceeds a certain exemption amount. The benefits exempt from federal tax are also exempt from Iowa tax. Provisional income equals AGI without Social Security benefits, adding back the deductions for student loan interest, tuition and fees and domestic production activities, plus one-half of Social Security benefits received, all tax exempt interest, and any tax-free fringe benefits. For taxpayers with provisional income below $25,000 ($32,000 if married joint and $0 if filing married separate), all Social Security benefits are exempt from federal tax. For taxpayers with provisional income between $25,000 and $34,000 ($32,000 and $44,000 if married joint), taxable Social Security benefits equals the lesser of 50 percent of the taxpayer’s Social Security benefits or 50 percent of the taxpayer’s provisional income minus $25,000 ($32,000 if married joint and $0 if filing married separate). For taxpayers with provisional income in excess of $34,000 ($44,000 if married joint and $0 if filing married separate), up to 85 percent of the taxpayer’s Social Security benefits may be subject to tax. This tax expenditure is one part of the estimate of preferential taxation of Social Security benefits. The other parts are tax expenditures for the difference between federal law and Iowa law on Social Security taxation and the Iowa Social Security benefits phase-out</v>
          </cell>
          <cell r="J116" t="str">
            <v>Estimated</v>
          </cell>
          <cell r="K116">
            <v>132400000</v>
          </cell>
          <cell r="L116">
            <v>2010</v>
          </cell>
          <cell r="Q116" t="str">
            <v>Not Estimated</v>
          </cell>
        </row>
        <row r="117">
          <cell r="B117" t="str">
            <v>Social Security Benefits Iowa Phase-Out</v>
          </cell>
          <cell r="C117" t="str">
            <v>Individual Income</v>
          </cell>
          <cell r="D117" t="str">
            <v>Iowa-Retirement Support</v>
          </cell>
          <cell r="E117" t="str">
            <v>Exclusion</v>
          </cell>
          <cell r="F117" t="str">
            <v>Iowa Code 2020 422.3(5) &amp; 422.7  and IRC 86</v>
          </cell>
          <cell r="G117" t="str">
            <v>IAC 701-40.23</v>
          </cell>
          <cell r="H117" t="str">
            <v>Beginning in 2007, Iowa began to phase-out taxable Social Security benefits over an eight-year period. Taxpayers compute their Iowa taxable Social Security benefits using the same rules effective for tax years prior to 2007 and then multiply that amount by a set percentage that increases annually, reaching 100 percent in 2014. This product is the Social Security exclusion amount which is subtracted from income subject to tax. In tax year 2010, the phase-out percentage was 55 percent. This tax expenditure is one part of the estimate of preferential taxation of Social Security benefits. The other parts are tax expenditures for the Social Security federal exemption and the difference between federal law and Iowa law on Social Security taxation.</v>
          </cell>
          <cell r="J117" t="str">
            <v>Estimated</v>
          </cell>
          <cell r="K117">
            <v>41100000</v>
          </cell>
          <cell r="L117">
            <v>2010</v>
          </cell>
          <cell r="Q117" t="str">
            <v>Not Estimated</v>
          </cell>
        </row>
        <row r="118">
          <cell r="B118" t="str">
            <v>Solvent Farmer Discharge of Debt</v>
          </cell>
          <cell r="C118" t="str">
            <v>Individual Income</v>
          </cell>
          <cell r="D118" t="str">
            <v>Federal-Agricultural Support</v>
          </cell>
          <cell r="E118" t="str">
            <v>Exclusion</v>
          </cell>
          <cell r="F118" t="str">
            <v>Iowa Code 2020 422.3(5) &amp; 422.7  and IRC 108(g) &amp; 1017(b)(4)</v>
          </cell>
          <cell r="G118" t="str">
            <v>IAC 701-42.2</v>
          </cell>
          <cell r="H118" t="str">
            <v xml:space="preserve">Income arising from the discharge of qualified farm indebtedness owed to an unrelated lender, including a federal, state, or local government or agency, or instrumentality thereof, may be excluded from a taxpayer's income subject to tax if certain requirements are met. The debt must be incurred directly in connection with the operation by the taxpayer of the trade or business of farming.  Also, this relief applies only if at least 50% of the taxpayer's aggregate gross receipts for the three tax years preceding the tax year in which the discharge of indebtedness occurs is attributable to farming.  The discharge of debt income is excluded only to the extent that the implicit income from the debt discharge is offset or absorbed by tax attributes, such as net operating losses or capital losses, and the adjusted bases of qualified property.  For example, the purchase price, or cost basis, of land purchased using farm debt which is discharged must be reduced by the amount of discharged debt, resulting in a higher taxable gain if the land is later sold at a profit. </v>
          </cell>
          <cell r="I118" t="str">
            <v>JCT</v>
          </cell>
          <cell r="J118" t="str">
            <v>Estimated</v>
          </cell>
          <cell r="K118">
            <v>600000</v>
          </cell>
          <cell r="L118">
            <v>2010</v>
          </cell>
          <cell r="O118">
            <v>2400000</v>
          </cell>
          <cell r="Q118" t="str">
            <v>Estimated</v>
          </cell>
        </row>
        <row r="119">
          <cell r="B119" t="str">
            <v>Speculative Shell Building</v>
          </cell>
          <cell r="C119" t="str">
            <v>Corporation and Individual Income</v>
          </cell>
          <cell r="D119" t="str">
            <v>Iowa-Community Development Support</v>
          </cell>
          <cell r="E119" t="str">
            <v>Deduction</v>
          </cell>
          <cell r="F119" t="str">
            <v>Iowa Code 2020 422.7(26) &amp; 422.35(16) and IRC 168.1-5</v>
          </cell>
          <cell r="G119" t="str">
            <v xml:space="preserve">IAC 701-40(42) &amp; 701-53(17) </v>
          </cell>
          <cell r="H119" t="str">
            <v>A for-profit entity, community development organization, or a non-profit cooperative association that owns a speculative shell building can deduct from income subject to tax depreciation on the building as if the speculative shell building was classified as a fifteen year property.  Any federal depreciation taken on the federal return must be added back and then the deduction can be claimed on the Iowa return.</v>
          </cell>
          <cell r="I119" t="str">
            <v>not estimated</v>
          </cell>
          <cell r="J119" t="str">
            <v>Not Estimated</v>
          </cell>
          <cell r="O119" t="str">
            <v>Minimal</v>
          </cell>
          <cell r="P119">
            <v>2018</v>
          </cell>
          <cell r="Q119" t="str">
            <v>Estimated</v>
          </cell>
        </row>
        <row r="120">
          <cell r="B120" t="str">
            <v>Standard Deduction</v>
          </cell>
          <cell r="C120" t="str">
            <v>Individual Income</v>
          </cell>
          <cell r="D120" t="str">
            <v>Iowa-Individual Benefit</v>
          </cell>
          <cell r="E120" t="str">
            <v>Deduction</v>
          </cell>
          <cell r="F120" t="str">
            <v>Iowa Code 2020 422.9(1)</v>
          </cell>
          <cell r="G120" t="str">
            <v>IAC 701-41.4</v>
          </cell>
          <cell r="H120" t="str">
            <v>Taxpayers are allowed to deduct from income subject to tax a standard deduction which varies by filing status. In 1989, the standard deduction amounts were set at $3,030 for a married couple filing jointly, a qualifying widow(er) or unmarried head of household and $1,230 for a married person filing separately or a single person. Alternatively, taxpayers may choose to itemize deductions.</v>
          </cell>
          <cell r="J120" t="str">
            <v>Estimated</v>
          </cell>
          <cell r="K120">
            <v>48800000</v>
          </cell>
          <cell r="L120">
            <v>2010</v>
          </cell>
          <cell r="O120">
            <v>71900000</v>
          </cell>
          <cell r="P120">
            <v>2018</v>
          </cell>
          <cell r="Q120" t="str">
            <v>Estimated</v>
          </cell>
        </row>
        <row r="121">
          <cell r="B121" t="str">
            <v>Standard Deduction-Indexation</v>
          </cell>
          <cell r="C121" t="str">
            <v>Individual Income</v>
          </cell>
          <cell r="D121" t="str">
            <v>Iowa-Individual Benefit</v>
          </cell>
          <cell r="E121" t="str">
            <v>Indexation</v>
          </cell>
          <cell r="F121" t="str">
            <v xml:space="preserve">Iowa Code 2020 422.4(2), 422.9(1), 422.21(5) </v>
          </cell>
          <cell r="G121" t="str">
            <v>IAC 701-38.12</v>
          </cell>
          <cell r="H121" t="str">
            <v>The standard deduction amounts established in 1989 are multiplied by the current cumulative inflation factor. Each tax year, a new cumulative inflation factor is determined by multiplying the prior year’s cumulative inflation factor by a newly calculated annual inflation factor.  The annual standard deduction inflation factor reflects the decreased purchasing power of the dollar as a result of inflation and equals the annual percent change (but not less than zero) in the gross domestic product implicit price deflator for the second quarter of the calendar year, as determined by the Bureau of Economic Analysis. Once these calculations are performed, the results are then rounded to the nearest ten dollars. For tax year 2020, the standard deduction amount was $5,210 for a married couple filing jointly, a qualifying widow(er) or unmarried head of household and $2,110 for a married person filing separately or a single person.</v>
          </cell>
          <cell r="J121" t="str">
            <v>Estimated</v>
          </cell>
          <cell r="K121">
            <v>24200000</v>
          </cell>
          <cell r="L121">
            <v>2010</v>
          </cell>
          <cell r="O121">
            <v>53100000</v>
          </cell>
          <cell r="P121">
            <v>2018</v>
          </cell>
          <cell r="Q121" t="str">
            <v>Estimated</v>
          </cell>
        </row>
        <row r="122">
          <cell r="B122" t="str">
            <v>Student Loan Interest</v>
          </cell>
          <cell r="C122" t="str">
            <v>Individual Income</v>
          </cell>
          <cell r="D122" t="str">
            <v>Federal-Education Support</v>
          </cell>
          <cell r="E122" t="str">
            <v>Deduction</v>
          </cell>
          <cell r="F122" t="str">
            <v>Iowa Code 2020 422.3(5) &amp; 422.7  &amp; IRC 221</v>
          </cell>
          <cell r="G122" t="str">
            <v>IAC 701-40.1</v>
          </cell>
          <cell r="H122" t="str">
            <v>Taxpayers may deduct from income subject to tax up to $2,500 of interest paid on an education loan from income subject to tax.  In tax year 2020, the deduction was phased out for taxpayers with modified adjusted gross income between $140,000 and $170,000 for married joint filers ($70,000 and $85,000 for unmarried filers).</v>
          </cell>
          <cell r="J122" t="str">
            <v>Estimated</v>
          </cell>
          <cell r="K122">
            <v>8600000</v>
          </cell>
          <cell r="L122">
            <v>2010</v>
          </cell>
          <cell r="O122">
            <v>12400000</v>
          </cell>
          <cell r="P122">
            <v>2018</v>
          </cell>
          <cell r="Q122" t="str">
            <v>Estimated</v>
          </cell>
        </row>
        <row r="123">
          <cell r="B123" t="str">
            <v>Tax Free Exchange of Contracts</v>
          </cell>
          <cell r="C123" t="str">
            <v>Corporation and Individual Income</v>
          </cell>
          <cell r="D123" t="str">
            <v>Federal-Individual Benefit</v>
          </cell>
          <cell r="E123" t="str">
            <v>Exclusion</v>
          </cell>
          <cell r="F123" t="str">
            <v>Iowa Code 2020 422.3(5) &amp; 422.7  and IRC 1035</v>
          </cell>
          <cell r="G123" t="str">
            <v>IAC 701-41.2</v>
          </cell>
          <cell r="H123" t="str">
            <v xml:space="preserve">Policyholders who surrender life insurance or annuity contracts held by a financially troubled insurance company may qualify for non-recognition of gain as part of income subject to tax if, within 60 days, all cash received is reinvested in another policy or contract issued by another insurance company or in a single custodial account. No gain or loss results from an exchange of (1) life insurance contracts, (2) a life insurance contract for an endowment or an annuity contract, (3) two annuity contracts, (4) an endowment insurance contract for an annuity contract or (5) two endowment insurance contracts if the new contract provides for regular payments beginning on a date not later than the date payments would have begun under the contract that was exchanged. </v>
          </cell>
          <cell r="J123" t="str">
            <v>Not Estimated</v>
          </cell>
          <cell r="P123" t="str">
            <v>Not Estimated</v>
          </cell>
          <cell r="Q123" t="str">
            <v>Not Estimated</v>
          </cell>
        </row>
        <row r="124">
          <cell r="B124" t="str">
            <v>Tax Free Like-Kind of Exchanges</v>
          </cell>
          <cell r="C124" t="str">
            <v>Corporation and Individual Income</v>
          </cell>
          <cell r="D124" t="str">
            <v>Federal-Business Incentive</v>
          </cell>
          <cell r="E124" t="str">
            <v>Exclusion</v>
          </cell>
          <cell r="F124" t="str">
            <v>Iowa Code 2020 422.3(5) &amp; 422.7  and IRC 1031</v>
          </cell>
          <cell r="G124" t="str">
            <v>IAC 701-41.2</v>
          </cell>
          <cell r="H124" t="str">
            <v>No gain or loss shall be recognized as income subject to tax on the exchange of property held for productive use in a trade or business or for investment if such property is exchanged solely for property of like kind which is to be held either for productive use in a trade or business or for investment. This rule does not cover stock in trade or other property held primarily for sale, stocks, bonds, notes, certificates of trust, beneficial interests, partnership interests, securities, or evidences of indebtedness or interest. It does cover "trade-in" allowances. Property is of like kind if it is of the same nature or character. Most exchanges of real properties qualify as like-kind exchanges. Personal properties are like kind if they are of a like kind or class. Depreciable tangible personal properties are of a like class if they fall within the same general asset class for depreciation purposes.</v>
          </cell>
          <cell r="J124" t="str">
            <v>Not Estimated</v>
          </cell>
          <cell r="P124" t="str">
            <v>Not Estimated</v>
          </cell>
          <cell r="Q124" t="str">
            <v>Not Estimated</v>
          </cell>
        </row>
        <row r="125">
          <cell r="B125" t="str">
            <v>Tax Limited to Net Worth Before a Distressed Sale</v>
          </cell>
          <cell r="C125" t="str">
            <v>Individual Income</v>
          </cell>
          <cell r="D125" t="str">
            <v>Iowa-Individual Benefit</v>
          </cell>
          <cell r="E125" t="str">
            <v>Exemption</v>
          </cell>
          <cell r="F125" t="str">
            <v xml:space="preserve">Iowa Code 2020 422.5(7) </v>
          </cell>
          <cell r="G125" t="str">
            <v>IAC 701-39.8</v>
          </cell>
          <cell r="H125" t="str">
            <v>A taxpayer whose income subject to tax includes gains or losses from a distressed sale may limit tax liability to net worth immediately before the distressed sale for the tax year in which the distressed sale occurred.  A distressed sale is the forfeiture of an installment real estate contract, the transfer of real or personal property securing a debt to a creditor in cancellation of that debt, or the sale or exchange of property as a result of actual notice of foreclosure.</v>
          </cell>
          <cell r="J125" t="str">
            <v>Not Estimated</v>
          </cell>
          <cell r="P125" t="str">
            <v>Not Estimated</v>
          </cell>
          <cell r="Q125" t="str">
            <v>Not Estimated</v>
          </cell>
        </row>
        <row r="126">
          <cell r="B126" t="str">
            <v>Travel Expenses for State Legislators</v>
          </cell>
          <cell r="C126" t="str">
            <v>Individual Income</v>
          </cell>
          <cell r="D126" t="str">
            <v>Iowa-State and Local Government</v>
          </cell>
          <cell r="E126" t="str">
            <v>Exclusion</v>
          </cell>
          <cell r="F126" t="str">
            <v>Iowa Code 2020 422.7(10)  and IRC 162 (h)(1)(B)</v>
          </cell>
          <cell r="G126" t="str">
            <v>IAC 701-40.31</v>
          </cell>
          <cell r="H126" t="str">
            <v>State legislators whose personal residences in their legislative districts are more than 50 miles from the State Capitol may exclude the State authorized daily expense allowance ($86) from income subject to tax. State legislators whose personal residences in their legislative districts are 50 miles or less from the State Capitol may claim exclude $50 per legislative day for meals and lodging.</v>
          </cell>
          <cell r="J126" t="str">
            <v>Estimated</v>
          </cell>
          <cell r="K126" t="str">
            <v>Minimal</v>
          </cell>
          <cell r="L126">
            <v>2010</v>
          </cell>
          <cell r="O126" t="str">
            <v>deleted</v>
          </cell>
          <cell r="P126" t="str">
            <v>Not Estimated</v>
          </cell>
          <cell r="Q126" t="str">
            <v>Not Estimated</v>
          </cell>
        </row>
        <row r="127">
          <cell r="B127" t="str">
            <v>Unreimbursed Human Organ Transplant Expenses</v>
          </cell>
          <cell r="C127" t="str">
            <v>Individual Income</v>
          </cell>
          <cell r="D127" t="str">
            <v>Iowa-Individual Benefit</v>
          </cell>
          <cell r="E127" t="str">
            <v>Deduction</v>
          </cell>
          <cell r="F127" t="str">
            <v>Iowa Code 2020 422.7(44)</v>
          </cell>
          <cell r="G127" t="str">
            <v>IAC 701-40.66</v>
          </cell>
          <cell r="H127" t="str">
            <v xml:space="preserve">A taxpayer, while living, may subtract from income subject to tax up to $10,000 in unreimbursed expenses that were incurred relating to the taxpayer’s donation of all or part of a liver, pancreas, kidney, intestine, lung or bone marrow to another human being for immediate human organ transplantation.  The taxpayer can claim this deduction only once and only in the year in which the transplant occurred.  The unreimbursed expenses must not be compensated by insurance to qualify.  The unreimbursed expenses which are eligible for the deduction include travel expenses, lodging expenses and lost wages.  If the deduction is claimed for travel expenses and lodging expenses, these expenses cannot also be claimed as an itemized deduction for medical expenses under Section 213(d) of the Internal Revenue Code for Iowa tax purposes.  The deduction for lost wages does not include any sick pay or vacation pay reimbursed by an employer. </v>
          </cell>
          <cell r="J127" t="str">
            <v>Estimated</v>
          </cell>
          <cell r="K127" t="str">
            <v>Minimal</v>
          </cell>
          <cell r="L127">
            <v>2010</v>
          </cell>
          <cell r="O127" t="str">
            <v>Minimal</v>
          </cell>
          <cell r="P127">
            <v>2018</v>
          </cell>
          <cell r="Q127" t="str">
            <v>Estimated</v>
          </cell>
        </row>
        <row r="128">
          <cell r="B128" t="str">
            <v>Unskilled In-Home Health Care Service</v>
          </cell>
          <cell r="C128" t="str">
            <v>Individual Income</v>
          </cell>
          <cell r="D128" t="str">
            <v>Iowa-Individual Benefit</v>
          </cell>
          <cell r="E128" t="str">
            <v>Deduction</v>
          </cell>
          <cell r="F128" t="str">
            <v xml:space="preserve">Iowa Code 2020 422.7(27) </v>
          </cell>
          <cell r="G128" t="str">
            <v>IAC 701-40.43</v>
          </cell>
          <cell r="H128" t="str">
            <v>Supplemental assistance payments which are received by individuals providing unskilled in-home health care services to a member of the caregiver's family can be deducted from income subject to tax to the extent that the individual caregiver is not a licensed health care professional.  For purposes of this deduction a member of the caregiver's family includes a spouse, parent, step-parent, child, stepchild, brother, stepbrother, sister, stepsister, lineal ancestor, such as a grandparent, and lineal descendant, such as a grandchild.  Licensed health care professionals that are not eligible for this exemption include medical doctors, doctors of osteopathy, physician assistants, psychologists, podiatrists, chiropractors, physical therapists, occupational therapists, nurses, dentists, dental hygienists, optometrists, speech pathologists and audiologists.</v>
          </cell>
          <cell r="I128" t="str">
            <v>not JCT</v>
          </cell>
          <cell r="J128" t="str">
            <v>Estimated</v>
          </cell>
          <cell r="K128">
            <v>400000</v>
          </cell>
          <cell r="L128">
            <v>2010</v>
          </cell>
          <cell r="O128" t="str">
            <v>Minimal</v>
          </cell>
          <cell r="P128">
            <v>2018</v>
          </cell>
          <cell r="Q128" t="str">
            <v>Estimated</v>
          </cell>
        </row>
        <row r="129">
          <cell r="B129" t="str">
            <v>Utility Customer Conservation Subsidies</v>
          </cell>
          <cell r="C129" t="str">
            <v>Individual Income</v>
          </cell>
          <cell r="D129" t="str">
            <v>Federal-Individual Benefit</v>
          </cell>
          <cell r="E129" t="str">
            <v>Exclusion</v>
          </cell>
          <cell r="F129" t="str">
            <v>Iowa Code 2020 422.3(5) &amp; 422.7 and IRC 136</v>
          </cell>
          <cell r="G129" t="str">
            <v xml:space="preserve">IAC 701-41.2 </v>
          </cell>
          <cell r="H129" t="str">
            <v>A utility customer can exclude from income subject to tax the value of any subsidy provided (directly or indirectly) by a public utility to a non-business customer for the purchase or installation of any energy conservation measure.</v>
          </cell>
          <cell r="I129" t="str">
            <v>JCT</v>
          </cell>
          <cell r="J129" t="str">
            <v>Estimated</v>
          </cell>
          <cell r="K129">
            <v>900000</v>
          </cell>
          <cell r="L129">
            <v>2010</v>
          </cell>
          <cell r="Q129" t="str">
            <v>Not Estimated</v>
          </cell>
        </row>
        <row r="130">
          <cell r="B130" t="str">
            <v>Value of Health Insurance for Non-qualified Dependents</v>
          </cell>
          <cell r="C130" t="str">
            <v>Individual Income</v>
          </cell>
          <cell r="D130" t="str">
            <v>Iowa-Consumer Benefit</v>
          </cell>
          <cell r="E130" t="str">
            <v>Exemption</v>
          </cell>
          <cell r="H130" t="str">
            <v>Due to passage of the Patient Protection and Affordable Care Act of 2010, the value of health insurance for nonqualified dependents is no longer subject to federal income tax. In addition, nonqualified dependents for federal tax purposes include children age 19 through 26. The change for federal purposes became effective during the middle of the 2010 tax year, so there were some amounts that were still subject to federal income tax for the 2010 tax year that were not subject to Iowa income tax. Iowa will now allow the same treatment that is allowed for federal tax purposes starting with the 2011 tax year. Therefore, there is no need for a separate provision in Iowa law to allow for this exclusion starting with the 2011 tax year.</v>
          </cell>
          <cell r="Q130" t="str">
            <v>Not Estimated</v>
          </cell>
        </row>
        <row r="131">
          <cell r="B131" t="str">
            <v>Veterans Education Benefits</v>
          </cell>
          <cell r="C131" t="str">
            <v>Individual Income</v>
          </cell>
          <cell r="D131" t="str">
            <v>Federal-Military/Veterans' Support</v>
          </cell>
          <cell r="E131" t="str">
            <v>Exclusion</v>
          </cell>
          <cell r="F131" t="str">
            <v>Iowa Code 2020 422.3(5) &amp; 422.7  and IRC 61 &amp; 117</v>
          </cell>
          <cell r="G131" t="str">
            <v>IAC 701-41.2</v>
          </cell>
          <cell r="H131" t="str">
            <v>Payments of benefits under any law administered by the Veterans Administration are exclude from the recipient’s income subject to tax, including G.I. Bill benefits.</v>
          </cell>
          <cell r="J131" t="str">
            <v>Not Estimated</v>
          </cell>
          <cell r="O131" t="str">
            <v>Not Estimated</v>
          </cell>
          <cell r="P131" t="str">
            <v>Not Estimated</v>
          </cell>
          <cell r="Q131" t="str">
            <v>Not Estimated</v>
          </cell>
        </row>
        <row r="132">
          <cell r="B132" t="str">
            <v>Veterans Trust Fund</v>
          </cell>
          <cell r="C132" t="str">
            <v>Individual Income</v>
          </cell>
          <cell r="D132" t="str">
            <v>Iowa-Military/Veterans' Support</v>
          </cell>
          <cell r="E132" t="str">
            <v>Deduction</v>
          </cell>
          <cell r="F132" t="str">
            <v>Iowa Code 2020 35A.13</v>
          </cell>
          <cell r="G132" t="str">
            <v>IAC 801-14(1-7)</v>
          </cell>
          <cell r="H132" t="str">
            <v xml:space="preserve">Funds paid out from the Iowa Veterans Trust Fund to Iowans are deducted from income subject to tax.  Beginning in December 2007, interest from this fund has been available to provide relief for Iowa veterans and their families. The funds are to be used for unemployment or underemployment assistance due to service-related causes, assistance with vision, hearing, dental care, durable medical equipment, and prescription drugs; counseling and substance abuse services; housing repair; and transitional housing in an emergency. Trust fund expenditures are approved through the Iowa Veterans Commission. These funds cannot be used if a veteran could receive the same services through another source.  </v>
          </cell>
          <cell r="I132" t="str">
            <v>Model</v>
          </cell>
          <cell r="J132" t="str">
            <v>Estimated</v>
          </cell>
          <cell r="K132" t="str">
            <v>Minimal</v>
          </cell>
          <cell r="L132">
            <v>2010</v>
          </cell>
          <cell r="O132" t="str">
            <v>Minimal</v>
          </cell>
          <cell r="P132">
            <v>2018</v>
          </cell>
          <cell r="Q132" t="str">
            <v>Estimated</v>
          </cell>
        </row>
        <row r="133">
          <cell r="B133" t="str">
            <v>Victim Compensation Awards</v>
          </cell>
          <cell r="C133" t="str">
            <v>Individual Income</v>
          </cell>
          <cell r="D133" t="str">
            <v>Iowa-Individual Benefit</v>
          </cell>
          <cell r="E133" t="str">
            <v>Deduction</v>
          </cell>
          <cell r="F133" t="str">
            <v>Iowa Code 2020 422.7(50)</v>
          </cell>
          <cell r="G133" t="str">
            <v>IAC 701-40.7</v>
          </cell>
          <cell r="H133" t="str">
            <v>Effective for tax years beginning on or after January 1, 2007, a taxpayer may deduct from income subject to tax certain victim compensation payments to the extent this income was included in federal adjusted gross income. Payments that can be excluded  include the following: Victim compensation awards paid under the Crime Victim Compensation Program administered by the Department of Justice; victim restitution payments received by a taxpayer during the tax year in accordance with Iowa Code chapter 910 or 915; and damages awarded by a court in a civil action filed by a victim against an offender.</v>
          </cell>
          <cell r="J133" t="str">
            <v>Not Estimated</v>
          </cell>
          <cell r="Q133" t="str">
            <v>Not Estimated</v>
          </cell>
        </row>
        <row r="134">
          <cell r="B134" t="str">
            <v>Vietnam Veterans Bonus</v>
          </cell>
          <cell r="C134" t="str">
            <v>Individual Income</v>
          </cell>
          <cell r="D134" t="str">
            <v>Iowa-Military/Veterans' Support</v>
          </cell>
          <cell r="E134" t="str">
            <v>Deduction</v>
          </cell>
          <cell r="F134" t="str">
            <v xml:space="preserve"> Iowa Code 2020 422.7(51) </v>
          </cell>
          <cell r="G134" t="str">
            <v>IAC 701-40 (72) (1) (2)</v>
          </cell>
          <cell r="H134" t="str">
            <v>For tax years beginning on or after January 1, 2007, but before January 1, 2013, a taxpayer who received a bonus under the Vietnam Conflict Veterans Bonus Program, may deduct the amount of the bonus received from income subject to tax. The Vietnam Conflict Veterans Bonus is administered by the Iowa Department of Veterans Affairs and bonuses of up to $500 are awarded to residents of Iowa who served on active duty in the armed forces of the United States between July 1, 1973 and May 31, 1975 and have not received a bonus for that service from Iowa or another state.</v>
          </cell>
          <cell r="J134" t="str">
            <v>Not Estimated</v>
          </cell>
          <cell r="Q134" t="str">
            <v>Not Estimated</v>
          </cell>
        </row>
        <row r="135">
          <cell r="B135" t="str">
            <v>Wages Paid to Certain Individuals</v>
          </cell>
          <cell r="C135" t="str">
            <v>Corporation and Individual Income</v>
          </cell>
          <cell r="D135" t="str">
            <v>Iowa-Business Incentive</v>
          </cell>
          <cell r="E135" t="str">
            <v>Deduction</v>
          </cell>
          <cell r="F135" t="str">
            <v xml:space="preserve">Iowa Code 2020 422.7(12)(a)(1-3) &amp; 422.35(6)(a)(1-3) </v>
          </cell>
          <cell r="G135" t="str">
            <v>IAC 701-59.8</v>
          </cell>
          <cell r="H135" t="str">
            <v>A taxpayer who is considered to be a small business corporation is allowed a deduction up to 65 percent not to exceed $20,000 of the  the first twelve months of wages paid or accrued during the tax years for work done in Iowa by certain individuals including ex-felons and handicapped individuals. The deduction is not allowed for wages paid to an individual who was hired to replace an individual whose employment was terminated within a 12 month period preceding the date of first employment. If the employee left voluntarily without any fault of the employer or was terminated due to misconduct then the additional deduction is evaluated on a case by case basis.</v>
          </cell>
          <cell r="I135" t="str">
            <v>not estimated</v>
          </cell>
          <cell r="J135" t="str">
            <v>Not Estimated</v>
          </cell>
          <cell r="O135" t="str">
            <v>Minimal</v>
          </cell>
          <cell r="P135">
            <v>2018</v>
          </cell>
          <cell r="Q135" t="str">
            <v>Estimated</v>
          </cell>
        </row>
        <row r="136">
          <cell r="B136" t="str">
            <v>Work Opportunity Credit</v>
          </cell>
          <cell r="C136" t="str">
            <v>Corporation and Individual Income</v>
          </cell>
          <cell r="D136" t="str">
            <v>Federal-Business Incentive</v>
          </cell>
          <cell r="E136" t="str">
            <v>Deduction</v>
          </cell>
          <cell r="F136" t="str">
            <v>Iowa Code 2020 422.7(8) and 422.35 (5)  and IRC 51 (a)</v>
          </cell>
          <cell r="G136" t="str">
            <v>IAC 701-59.9 &amp; 40.9 &amp; 53.10</v>
          </cell>
          <cell r="H136" t="str">
            <v>The Federal Work Opportunity Credit replaced the Federal Targeted Jobs Tax Credit. The program provides a tax credit for employers who hire certain targeted groups including low income individuals, vocational rehabilitation referrals, former AFDC recipients, veterans, ex-felons, food stamp recipients, and SSI recipients. Taxpayers eligible to claim the federal Work Opportunity Credit can deduct the credit amount from income subject to tax.</v>
          </cell>
          <cell r="I136" t="str">
            <v>JCT</v>
          </cell>
          <cell r="J136" t="str">
            <v>Estimated</v>
          </cell>
          <cell r="K136">
            <v>300000</v>
          </cell>
          <cell r="L136">
            <v>2010</v>
          </cell>
          <cell r="O136">
            <v>100000</v>
          </cell>
          <cell r="P136">
            <v>2018</v>
          </cell>
          <cell r="Q136" t="str">
            <v>Estimated</v>
          </cell>
        </row>
        <row r="137">
          <cell r="B137" t="str">
            <v>Workers' Compensation Benefits</v>
          </cell>
          <cell r="C137" t="str">
            <v>Individual Income</v>
          </cell>
          <cell r="D137" t="str">
            <v>Federal-Individual Benefit</v>
          </cell>
          <cell r="E137" t="str">
            <v>Exclusion</v>
          </cell>
          <cell r="F137" t="str">
            <v>Iowa Code 2020 422.3(5) &amp; 422.7  and IRC 104</v>
          </cell>
          <cell r="G137" t="str">
            <v>IAC 701-41.2</v>
          </cell>
          <cell r="H137" t="str">
            <v xml:space="preserve">Benefits received by an employee under a workers’ compensation act providing compensation to employees for personal injuries or sickness incurred in the course of employment are excluded from income subject to tax. The exclusion also applies to benefits paid under a workers’ compensation act to the survivor or survivors of an employee who died of injuries incurred in the course of employment. </v>
          </cell>
          <cell r="I137" t="str">
            <v>JCT</v>
          </cell>
          <cell r="J137" t="str">
            <v>Estimated</v>
          </cell>
          <cell r="K137">
            <v>23000000</v>
          </cell>
          <cell r="L137">
            <v>2010</v>
          </cell>
          <cell r="O137">
            <v>36000000</v>
          </cell>
          <cell r="P137">
            <v>2018</v>
          </cell>
          <cell r="Q137" t="str">
            <v>Estimated</v>
          </cell>
        </row>
        <row r="138">
          <cell r="B138" t="str">
            <v>Workers' Compensation Premiums</v>
          </cell>
          <cell r="C138" t="str">
            <v>Individual Income</v>
          </cell>
          <cell r="D138" t="str">
            <v>Federal-Individual Benefit</v>
          </cell>
          <cell r="E138" t="str">
            <v>Exclusion</v>
          </cell>
          <cell r="F138" t="str">
            <v>Iowa Code 2020 422.3(5) &amp; 422.7  and IRC 104</v>
          </cell>
          <cell r="G138" t="str">
            <v>IAC 701-41.2</v>
          </cell>
          <cell r="H138" t="str">
            <v>Workers compensation insurance premiums paid by employers and deducted as a business expense are excluded from the employee's income subject to tax.</v>
          </cell>
          <cell r="I138" t="str">
            <v>not estimated</v>
          </cell>
          <cell r="J138" t="str">
            <v>Not Estimated</v>
          </cell>
          <cell r="P138" t="str">
            <v>Not Estimated</v>
          </cell>
          <cell r="Q138" t="str">
            <v>Not Estimated</v>
          </cell>
        </row>
        <row r="139">
          <cell r="B139" t="str">
            <v>Fuel Tax Credit</v>
          </cell>
          <cell r="C139" t="str">
            <v>Corporation and Individual Income</v>
          </cell>
          <cell r="D139" t="str">
            <v>Consumer Benefit</v>
          </cell>
          <cell r="E139" t="str">
            <v>Credit</v>
          </cell>
          <cell r="F139" t="str">
            <v>422.110</v>
          </cell>
          <cell r="G139" t="str">
            <v>701 IAC 42.9</v>
          </cell>
          <cell r="H139" t="str">
            <v>An income tax credit is allowed for the amount of Iowa fuel tax paid relating to purchases for off-road use made by individuals and corporations. The State also offers taxpayers the option of claiming refunds for fuel tax on exempt purchases. If a taxpayer has filed a fuel tax refund claim during the tax year, the Fuel Tax Credit cannot be claimed. However, the Fuel Tax Credit is not available for casualty losses, transport diversions, pumping credits, off-loading procedures, blending errors, idle time, power takeoffs, ready mix, solid waste, reefer units, export by distributors, or tax overpaid on blended fuel. A refund can be claimed for those reasons alongside the Fuel Tax Credit.</v>
          </cell>
          <cell r="I139" t="str">
            <v>internal</v>
          </cell>
          <cell r="O139">
            <v>3000000</v>
          </cell>
          <cell r="P139">
            <v>2019</v>
          </cell>
          <cell r="Q139" t="str">
            <v>Estimated</v>
          </cell>
        </row>
      </sheetData>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updating"/>
      <sheetName val="Assignments and Resources"/>
      <sheetName val="pivot by user"/>
      <sheetName val="tax type pivot"/>
      <sheetName val="categ pivot"/>
      <sheetName val="All Expenditures"/>
      <sheetName val="Excluded Expenditures"/>
      <sheetName val="S&amp;U Rob and Cody"/>
      <sheetName val="Draft for new TEs"/>
      <sheetName val="Tax Credits Angela"/>
      <sheetName val="Corp Zhong"/>
      <sheetName val="Individual Mandy"/>
      <sheetName val="Property Karen"/>
      <sheetName val="Tax Foundation Services"/>
      <sheetName val="my checklist"/>
      <sheetName val="Top 20"/>
      <sheetName val="data valid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ables/table1.xml><?xml version="1.0" encoding="utf-8"?>
<table xmlns="http://schemas.openxmlformats.org/spreadsheetml/2006/main" id="3" name="Table4" displayName="Table4" ref="A1:H9" totalsRowShown="0" headerRowDxfId="53" dataDxfId="51" headerRowBorderDxfId="52" tableBorderDxfId="50" totalsRowBorderDxfId="49">
  <autoFilter ref="A1:H9"/>
  <tableColumns count="8">
    <tableColumn id="1" name="Corporate Income Tax Expenditure" dataDxfId="48"/>
    <tableColumn id="2" name="Expenditure Category" dataDxfId="47"/>
    <tableColumn id="3" name="Expenditure Type" dataDxfId="46"/>
    <tableColumn id="4" name="Iowa Code Citation*" dataDxfId="45"/>
    <tableColumn id="5" name="Iowa Administrative Code Citation*" dataDxfId="44"/>
    <tableColumn id="6" name="Description" dataDxfId="43"/>
    <tableColumn id="7" name="Data Source**" dataDxfId="42"/>
    <tableColumn id="8" name="Tax Expenditure Estimate for Tax Year 2020" dataDxfId="41"/>
  </tableColumns>
  <tableStyleInfo name="TableStyleLight8" showFirstColumn="0" showLastColumn="0" showRowStripes="1" showColumnStripes="0"/>
</table>
</file>

<file path=xl/tables/table2.xml><?xml version="1.0" encoding="utf-8"?>
<table xmlns="http://schemas.openxmlformats.org/spreadsheetml/2006/main" id="4" name="Table5" displayName="Table5" ref="A1:H43" totalsRowShown="0" headerRowDxfId="40" dataDxfId="39">
  <autoFilter ref="A1:H43"/>
  <tableColumns count="8">
    <tableColumn id="1" name="Tax Credit Expenditure _x000a_(Tax Type)" dataDxfId="38"/>
    <tableColumn id="2" name="Expenditure Category" dataDxfId="37"/>
    <tableColumn id="3" name="Expenditure Type" dataDxfId="36"/>
    <tableColumn id="4" name="Iowa Code Citation*" dataDxfId="35"/>
    <tableColumn id="5" name="Iowa Administrative Code Citation*" dataDxfId="34"/>
    <tableColumn id="6" name="Description" dataDxfId="33"/>
    <tableColumn id="7" name="Data Source " dataDxfId="32"/>
    <tableColumn id="8" name="Tax Expenditure Estimate for Tax Year 2020" dataDxfId="31"/>
  </tableColumns>
  <tableStyleInfo name="TableStyleLight8" showFirstColumn="0" showLastColumn="0" showRowStripes="1" showColumnStripes="0"/>
</table>
</file>

<file path=xl/tables/table3.xml><?xml version="1.0" encoding="utf-8"?>
<table xmlns="http://schemas.openxmlformats.org/spreadsheetml/2006/main" id="5" name="Table6" displayName="Table6" ref="A1:H141" totalsRowShown="0" headerRowDxfId="23" dataDxfId="22">
  <autoFilter ref="A1:H141"/>
  <tableColumns count="8">
    <tableColumn id="1" name="SALES &amp; USE TAX EXPENDITURE" dataDxfId="21"/>
    <tableColumn id="2" name="Expenditure Category" dataDxfId="20"/>
    <tableColumn id="3" name="Expenditure Type" dataDxfId="19"/>
    <tableColumn id="4" name="Iowa Code Citation*" dataDxfId="18"/>
    <tableColumn id="5" name="Iowa Administrative Code Citation*" dataDxfId="17"/>
    <tableColumn id="6" name="Description" dataDxfId="16"/>
    <tableColumn id="7" name="Data Source" dataDxfId="15"/>
    <tableColumn id="8" name="Tax Expenditure Value" dataDxfId="14"/>
  </tableColumns>
  <tableStyleInfo name="TableStyleLight8" showFirstColumn="0" showLastColumn="0" showRowStripes="1" showColumnStripes="0"/>
</table>
</file>

<file path=xl/tables/table4.xml><?xml version="1.0" encoding="utf-8"?>
<table xmlns="http://schemas.openxmlformats.org/spreadsheetml/2006/main" id="6" name="Table7" displayName="Table7" ref="A1:I57" totalsRowShown="0" headerRowDxfId="13" dataDxfId="11" headerRowBorderDxfId="12" tableBorderDxfId="10" totalsRowBorderDxfId="9">
  <autoFilter ref="A1:I57"/>
  <tableColumns count="9">
    <tableColumn id="1" name="Property Tax Expenditure" dataDxfId="8" dataCellStyle="Normal 4"/>
    <tableColumn id="2" name="Expenditure Category" dataDxfId="7" dataCellStyle="Normal 4"/>
    <tableColumn id="3" name="Expenditure Type" dataDxfId="6" dataCellStyle="Normal_Sheet1"/>
    <tableColumn id="4" name="Iowa Code Citation*" dataDxfId="5"/>
    <tableColumn id="5" name="Iowa Administrative Code Citation*" dataDxfId="4"/>
    <tableColumn id="6" name="Description" dataDxfId="3"/>
    <tableColumn id="7" name="Data Source" dataDxfId="2"/>
    <tableColumn id="8" name="Tax Expenditure Value" dataDxfId="1"/>
    <tableColumn id="11" name="Reduction in Taxable Property Value"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iowa.gov/Taxes-Tax-Credits/State-of-Iowa-Tax-Receipts-and-Refunds-in-Millions/s98w-ib9t" TargetMode="External"/><Relationship Id="rId1" Type="http://schemas.openxmlformats.org/officeDocument/2006/relationships/hyperlink" Target="https://dom.iowa.gov/document/property-taxes-class-propert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24"/>
  <sheetViews>
    <sheetView tabSelected="1" workbookViewId="0">
      <selection activeCell="B4" sqref="B4"/>
    </sheetView>
  </sheetViews>
  <sheetFormatPr defaultRowHeight="14.4" x14ac:dyDescent="0.3"/>
  <cols>
    <col min="2" max="2" width="9.88671875" bestFit="1" customWidth="1"/>
    <col min="3" max="3" width="77.33203125" bestFit="1" customWidth="1"/>
  </cols>
  <sheetData>
    <row r="1" spans="1:4" ht="15.6" x14ac:dyDescent="0.3">
      <c r="A1" s="110"/>
      <c r="B1" s="225"/>
      <c r="C1" s="254" t="s">
        <v>1531</v>
      </c>
      <c r="D1" s="113"/>
    </row>
    <row r="2" spans="1:4" ht="15.6" x14ac:dyDescent="0.3">
      <c r="A2" s="110"/>
      <c r="B2" s="252"/>
      <c r="C2" s="253" t="s">
        <v>1682</v>
      </c>
      <c r="D2" s="113"/>
    </row>
    <row r="3" spans="1:4" ht="27" customHeight="1" x14ac:dyDescent="0.3">
      <c r="A3" s="110"/>
      <c r="B3" s="264" t="s">
        <v>60</v>
      </c>
      <c r="C3" s="265" t="s">
        <v>1680</v>
      </c>
      <c r="D3" s="113"/>
    </row>
    <row r="4" spans="1:4" ht="27" customHeight="1" x14ac:dyDescent="0.3">
      <c r="A4" s="110"/>
      <c r="B4" s="269"/>
      <c r="C4" s="307" t="s">
        <v>1644</v>
      </c>
      <c r="D4" s="113"/>
    </row>
    <row r="5" spans="1:4" ht="27" customHeight="1" x14ac:dyDescent="0.3">
      <c r="A5" s="110"/>
      <c r="B5" s="269"/>
      <c r="C5" s="307" t="s">
        <v>1533</v>
      </c>
      <c r="D5" s="113"/>
    </row>
    <row r="6" spans="1:4" ht="27" customHeight="1" x14ac:dyDescent="0.3">
      <c r="A6" s="111"/>
      <c r="B6" s="306" t="s">
        <v>1679</v>
      </c>
      <c r="C6" s="266" t="s">
        <v>1676</v>
      </c>
      <c r="D6" s="113"/>
    </row>
    <row r="7" spans="1:4" ht="27" customHeight="1" x14ac:dyDescent="0.3">
      <c r="A7" s="111"/>
      <c r="B7" s="306" t="s">
        <v>1678</v>
      </c>
      <c r="C7" s="266" t="s">
        <v>1677</v>
      </c>
      <c r="D7" s="113"/>
    </row>
    <row r="8" spans="1:4" ht="27" customHeight="1" x14ac:dyDescent="0.3">
      <c r="A8" s="111"/>
      <c r="B8" s="306">
        <v>2</v>
      </c>
      <c r="C8" s="267" t="s">
        <v>1645</v>
      </c>
      <c r="D8" s="113"/>
    </row>
    <row r="9" spans="1:4" ht="27" customHeight="1" x14ac:dyDescent="0.3">
      <c r="A9" s="112"/>
      <c r="B9" s="306">
        <v>3</v>
      </c>
      <c r="C9" s="268" t="s">
        <v>1426</v>
      </c>
      <c r="D9" s="113"/>
    </row>
    <row r="10" spans="1:4" ht="27" customHeight="1" x14ac:dyDescent="0.3">
      <c r="A10" s="112"/>
      <c r="B10" s="306">
        <v>4</v>
      </c>
      <c r="C10" s="268" t="s">
        <v>1427</v>
      </c>
      <c r="D10" s="113"/>
    </row>
    <row r="11" spans="1:4" ht="27" customHeight="1" x14ac:dyDescent="0.3">
      <c r="A11" s="112"/>
      <c r="B11" s="306">
        <v>5</v>
      </c>
      <c r="C11" s="268" t="s">
        <v>1428</v>
      </c>
      <c r="D11" s="113"/>
    </row>
    <row r="12" spans="1:4" ht="27" customHeight="1" x14ac:dyDescent="0.3">
      <c r="A12" s="111"/>
      <c r="B12" s="306">
        <v>6</v>
      </c>
      <c r="C12" s="268" t="s">
        <v>1429</v>
      </c>
      <c r="D12" s="113"/>
    </row>
    <row r="13" spans="1:4" ht="27" customHeight="1" x14ac:dyDescent="0.3">
      <c r="A13" s="111"/>
      <c r="B13" s="306">
        <v>7</v>
      </c>
      <c r="C13" s="268" t="s">
        <v>1646</v>
      </c>
      <c r="D13" s="113"/>
    </row>
    <row r="14" spans="1:4" ht="27" customHeight="1" x14ac:dyDescent="0.3">
      <c r="A14" s="111"/>
      <c r="B14" s="306">
        <v>8</v>
      </c>
      <c r="C14" s="268" t="s">
        <v>1638</v>
      </c>
      <c r="D14" s="113"/>
    </row>
    <row r="15" spans="1:4" ht="7.95" customHeight="1" x14ac:dyDescent="0.3">
      <c r="A15" s="111"/>
      <c r="B15" s="270"/>
      <c r="C15" s="271"/>
      <c r="D15" s="113"/>
    </row>
    <row r="16" spans="1:4" ht="7.2" customHeight="1" x14ac:dyDescent="0.3">
      <c r="A16" s="112"/>
      <c r="B16" s="227"/>
      <c r="C16" s="227"/>
      <c r="D16" s="113"/>
    </row>
    <row r="17" spans="1:4" x14ac:dyDescent="0.3">
      <c r="A17" s="111"/>
      <c r="B17" s="272"/>
      <c r="C17" s="272"/>
      <c r="D17" s="113"/>
    </row>
    <row r="18" spans="1:4" x14ac:dyDescent="0.3">
      <c r="A18" s="2"/>
      <c r="B18" s="3"/>
    </row>
    <row r="19" spans="1:4" x14ac:dyDescent="0.3">
      <c r="A19" s="1"/>
      <c r="B19" s="3"/>
    </row>
    <row r="20" spans="1:4" x14ac:dyDescent="0.3">
      <c r="A20" s="1"/>
      <c r="B20" s="1"/>
    </row>
    <row r="21" spans="1:4" x14ac:dyDescent="0.3">
      <c r="A21" s="1"/>
      <c r="B21" s="1"/>
    </row>
    <row r="22" spans="1:4" x14ac:dyDescent="0.3">
      <c r="A22" s="1"/>
      <c r="B22" s="1"/>
    </row>
    <row r="23" spans="1:4" x14ac:dyDescent="0.3">
      <c r="A23" s="1"/>
      <c r="B23" s="1"/>
    </row>
    <row r="24" spans="1:4" x14ac:dyDescent="0.3">
      <c r="A24" s="1"/>
      <c r="B24" s="1"/>
    </row>
  </sheetData>
  <mergeCells count="1">
    <mergeCell ref="B17:C17"/>
  </mergeCells>
  <hyperlinks>
    <hyperlink ref="B6" location="'1. Tax Expenditure Categories'!A1" display="1a"/>
    <hyperlink ref="B8" location="'2. Top 5 Expenditures'!A1" display="'2. Top 5 Expenditures'!A1"/>
    <hyperlink ref="B9" location="'3. Individual Income'!A1" display="'3. Individual Income'!A1"/>
    <hyperlink ref="B10" location="'4. Corp Income'!A1" display="'4. Corp Income'!A1"/>
    <hyperlink ref="B11" location="'5. Tax Credits'!A1" display="'5. Tax Credits'!A1"/>
    <hyperlink ref="B12" location="'6. Sales &amp; Use'!A1" display="'6. Sales &amp; Use'!A1"/>
    <hyperlink ref="C4" location="'Executive Summary Tables'!A1" display="Executive Summary Tables"/>
    <hyperlink ref="C5" location="'Tables Data Fields'!A1" display="Tax Expenditure Tables Data Fields"/>
    <hyperlink ref="B14" location="'8. Not Estimated'!A1" display="'8. Not Estimated'!A1"/>
    <hyperlink ref="B7" location="'1. Tax Expenditure Categories'!B28" display="1b"/>
    <hyperlink ref="B13" location="'7. Property Tax Expenditures'!A1" display="'7. Property Tax Expenditures'!A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60"/>
  <sheetViews>
    <sheetView workbookViewId="0">
      <pane xSplit="1" ySplit="1" topLeftCell="B34" activePane="bottomRight" state="frozen"/>
      <selection activeCell="B2" sqref="B2"/>
      <selection pane="topRight" activeCell="B2" sqref="B2"/>
      <selection pane="bottomLeft" activeCell="B2" sqref="B2"/>
      <selection pane="bottomRight"/>
    </sheetView>
  </sheetViews>
  <sheetFormatPr defaultColWidth="8.88671875" defaultRowHeight="13.2" x14ac:dyDescent="0.3"/>
  <cols>
    <col min="1" max="1" width="35.33203125" style="9" customWidth="1"/>
    <col min="2" max="2" width="18.33203125" style="9" customWidth="1"/>
    <col min="3" max="3" width="14.6640625" style="9" customWidth="1"/>
    <col min="4" max="4" width="19.33203125" style="9" customWidth="1"/>
    <col min="5" max="5" width="16.33203125" style="9" customWidth="1"/>
    <col min="6" max="6" width="47" style="9" customWidth="1"/>
    <col min="7" max="7" width="17.6640625" style="65" bestFit="1" customWidth="1"/>
    <col min="8" max="8" width="20.33203125" style="9" bestFit="1" customWidth="1"/>
    <col min="9" max="9" width="24.44140625" style="9" bestFit="1" customWidth="1"/>
    <col min="10" max="10" width="12.44140625" style="9" bestFit="1" customWidth="1"/>
    <col min="11" max="16384" width="8.88671875" style="9"/>
  </cols>
  <sheetData>
    <row r="1" spans="1:10" ht="39.6" x14ac:dyDescent="0.3">
      <c r="A1" s="45" t="s">
        <v>1397</v>
      </c>
      <c r="B1" s="43" t="s">
        <v>61</v>
      </c>
      <c r="C1" s="43" t="s">
        <v>62</v>
      </c>
      <c r="D1" s="43" t="s">
        <v>1440</v>
      </c>
      <c r="E1" s="43" t="s">
        <v>1458</v>
      </c>
      <c r="F1" s="43" t="s">
        <v>63</v>
      </c>
      <c r="G1" s="43" t="s">
        <v>64</v>
      </c>
      <c r="H1" s="66" t="s">
        <v>65</v>
      </c>
      <c r="I1" s="76" t="s">
        <v>1432</v>
      </c>
    </row>
    <row r="2" spans="1:10" ht="79.2" customHeight="1" x14ac:dyDescent="0.3">
      <c r="A2" s="46" t="s">
        <v>14</v>
      </c>
      <c r="B2" s="46" t="s">
        <v>1388</v>
      </c>
      <c r="C2" s="47" t="s">
        <v>897</v>
      </c>
      <c r="D2" s="26" t="s">
        <v>995</v>
      </c>
      <c r="E2" s="26" t="s">
        <v>979</v>
      </c>
      <c r="F2" s="26" t="s">
        <v>929</v>
      </c>
      <c r="G2" s="63" t="s">
        <v>1470</v>
      </c>
      <c r="H2" s="50">
        <v>4025000000</v>
      </c>
      <c r="I2" s="77">
        <v>160674300000</v>
      </c>
    </row>
    <row r="3" spans="1:10" ht="158.4" x14ac:dyDescent="0.3">
      <c r="A3" s="46" t="s">
        <v>16</v>
      </c>
      <c r="B3" s="46" t="s">
        <v>1388</v>
      </c>
      <c r="C3" s="47" t="s">
        <v>897</v>
      </c>
      <c r="D3" s="26" t="s">
        <v>1022</v>
      </c>
      <c r="E3" s="26" t="s">
        <v>971</v>
      </c>
      <c r="F3" s="26" t="s">
        <v>930</v>
      </c>
      <c r="G3" s="62" t="s">
        <v>1026</v>
      </c>
      <c r="H3" s="50">
        <v>680400000</v>
      </c>
      <c r="I3" s="78">
        <v>27161400000</v>
      </c>
    </row>
    <row r="4" spans="1:10" ht="92.4" x14ac:dyDescent="0.3">
      <c r="A4" s="46" t="s">
        <v>21</v>
      </c>
      <c r="B4" s="46" t="s">
        <v>1388</v>
      </c>
      <c r="C4" s="47" t="s">
        <v>898</v>
      </c>
      <c r="D4" s="26" t="s">
        <v>996</v>
      </c>
      <c r="E4" s="26" t="s">
        <v>980</v>
      </c>
      <c r="F4" s="26" t="s">
        <v>1050</v>
      </c>
      <c r="G4" s="62" t="s">
        <v>1026</v>
      </c>
      <c r="H4" s="50">
        <v>29100000</v>
      </c>
      <c r="I4" s="80" t="s">
        <v>1387</v>
      </c>
    </row>
    <row r="5" spans="1:10" ht="79.2" x14ac:dyDescent="0.3">
      <c r="A5" s="46" t="s">
        <v>17</v>
      </c>
      <c r="B5" s="46" t="s">
        <v>1388</v>
      </c>
      <c r="C5" s="47" t="s">
        <v>85</v>
      </c>
      <c r="D5" s="26" t="s">
        <v>997</v>
      </c>
      <c r="E5" s="26" t="s">
        <v>980</v>
      </c>
      <c r="F5" s="26" t="s">
        <v>1448</v>
      </c>
      <c r="G5" s="62" t="s">
        <v>935</v>
      </c>
      <c r="H5" s="73">
        <v>461600000</v>
      </c>
      <c r="I5" s="80" t="s">
        <v>1387</v>
      </c>
    </row>
    <row r="6" spans="1:10" ht="52.8" x14ac:dyDescent="0.3">
      <c r="A6" s="46" t="s">
        <v>1398</v>
      </c>
      <c r="B6" s="46" t="s">
        <v>899</v>
      </c>
      <c r="C6" s="47" t="s">
        <v>85</v>
      </c>
      <c r="D6" s="26" t="s">
        <v>998</v>
      </c>
      <c r="E6" s="26" t="s">
        <v>981</v>
      </c>
      <c r="F6" s="26" t="s">
        <v>902</v>
      </c>
      <c r="G6" s="62" t="s">
        <v>1026</v>
      </c>
      <c r="H6" s="54" t="s">
        <v>1128</v>
      </c>
      <c r="I6" s="78">
        <v>100000</v>
      </c>
    </row>
    <row r="7" spans="1:10" ht="132" x14ac:dyDescent="0.3">
      <c r="A7" s="46" t="s">
        <v>31</v>
      </c>
      <c r="B7" s="46" t="s">
        <v>625</v>
      </c>
      <c r="C7" s="47" t="s">
        <v>897</v>
      </c>
      <c r="D7" s="26" t="s">
        <v>999</v>
      </c>
      <c r="E7" s="26" t="s">
        <v>982</v>
      </c>
      <c r="F7" s="26" t="s">
        <v>1051</v>
      </c>
      <c r="G7" s="62" t="s">
        <v>1026</v>
      </c>
      <c r="H7" s="50">
        <v>7000000</v>
      </c>
      <c r="I7" s="80" t="s">
        <v>1387</v>
      </c>
    </row>
    <row r="8" spans="1:10" ht="39.6" x14ac:dyDescent="0.3">
      <c r="A8" s="46" t="s">
        <v>36</v>
      </c>
      <c r="B8" s="46" t="s">
        <v>900</v>
      </c>
      <c r="C8" s="47" t="s">
        <v>85</v>
      </c>
      <c r="D8" s="26" t="s">
        <v>1000</v>
      </c>
      <c r="E8" s="26" t="s">
        <v>204</v>
      </c>
      <c r="F8" s="26" t="s">
        <v>1471</v>
      </c>
      <c r="G8" s="63" t="s">
        <v>1472</v>
      </c>
      <c r="H8" s="54" t="s">
        <v>1387</v>
      </c>
      <c r="I8" s="80" t="s">
        <v>1387</v>
      </c>
    </row>
    <row r="9" spans="1:10" ht="79.2" x14ac:dyDescent="0.3">
      <c r="A9" s="46" t="s">
        <v>1399</v>
      </c>
      <c r="B9" s="46" t="s">
        <v>1388</v>
      </c>
      <c r="C9" s="47" t="s">
        <v>897</v>
      </c>
      <c r="D9" s="26" t="s">
        <v>1001</v>
      </c>
      <c r="E9" s="26" t="s">
        <v>969</v>
      </c>
      <c r="F9" s="26" t="s">
        <v>903</v>
      </c>
      <c r="G9" s="62" t="s">
        <v>1026</v>
      </c>
      <c r="H9" s="74" t="s">
        <v>1128</v>
      </c>
      <c r="I9" s="78">
        <v>200000</v>
      </c>
    </row>
    <row r="10" spans="1:10" ht="145.19999999999999" x14ac:dyDescent="0.3">
      <c r="A10" s="46" t="s">
        <v>20</v>
      </c>
      <c r="B10" s="46" t="s">
        <v>625</v>
      </c>
      <c r="C10" s="47" t="s">
        <v>66</v>
      </c>
      <c r="D10" s="26" t="s">
        <v>1002</v>
      </c>
      <c r="E10" s="26" t="s">
        <v>983</v>
      </c>
      <c r="F10" s="26" t="s">
        <v>1052</v>
      </c>
      <c r="G10" s="62" t="s">
        <v>1026</v>
      </c>
      <c r="H10" s="50">
        <v>125100000</v>
      </c>
      <c r="I10" s="80" t="s">
        <v>1387</v>
      </c>
    </row>
    <row r="11" spans="1:10" ht="52.8" x14ac:dyDescent="0.3">
      <c r="A11" s="46" t="s">
        <v>1433</v>
      </c>
      <c r="B11" s="46" t="s">
        <v>899</v>
      </c>
      <c r="C11" s="47" t="s">
        <v>85</v>
      </c>
      <c r="D11" s="26" t="s">
        <v>1367</v>
      </c>
      <c r="E11" s="26" t="s">
        <v>204</v>
      </c>
      <c r="F11" s="26" t="s">
        <v>1054</v>
      </c>
      <c r="G11" s="63" t="s">
        <v>1026</v>
      </c>
      <c r="H11" s="50">
        <v>400000</v>
      </c>
      <c r="I11" s="78">
        <v>12500000</v>
      </c>
      <c r="J11" s="98"/>
    </row>
    <row r="12" spans="1:10" ht="79.2" customHeight="1" x14ac:dyDescent="0.3">
      <c r="A12" s="46" t="s">
        <v>29</v>
      </c>
      <c r="B12" s="46" t="s">
        <v>625</v>
      </c>
      <c r="C12" s="47" t="s">
        <v>66</v>
      </c>
      <c r="D12" s="26" t="s">
        <v>1004</v>
      </c>
      <c r="E12" s="26" t="s">
        <v>1035</v>
      </c>
      <c r="F12" s="26" t="s">
        <v>1055</v>
      </c>
      <c r="G12" s="62" t="s">
        <v>1026</v>
      </c>
      <c r="H12" s="50">
        <v>152000000</v>
      </c>
      <c r="I12" s="80" t="s">
        <v>1387</v>
      </c>
    </row>
    <row r="13" spans="1:10" ht="92.4" customHeight="1" x14ac:dyDescent="0.3">
      <c r="A13" s="46" t="s">
        <v>18</v>
      </c>
      <c r="B13" s="46" t="s">
        <v>625</v>
      </c>
      <c r="C13" s="47" t="s">
        <v>897</v>
      </c>
      <c r="D13" s="26" t="s">
        <v>1005</v>
      </c>
      <c r="E13" s="26" t="s">
        <v>971</v>
      </c>
      <c r="F13" s="26" t="s">
        <v>931</v>
      </c>
      <c r="G13" s="62" t="s">
        <v>1026</v>
      </c>
      <c r="H13" s="50">
        <v>187700000</v>
      </c>
      <c r="I13" s="78">
        <v>5233600000</v>
      </c>
    </row>
    <row r="14" spans="1:10" ht="105.6" customHeight="1" x14ac:dyDescent="0.3">
      <c r="A14" s="46" t="s">
        <v>1401</v>
      </c>
      <c r="B14" s="46" t="s">
        <v>625</v>
      </c>
      <c r="C14" s="47" t="s">
        <v>85</v>
      </c>
      <c r="D14" s="26" t="s">
        <v>1023</v>
      </c>
      <c r="E14" s="26" t="s">
        <v>960</v>
      </c>
      <c r="F14" s="26" t="s">
        <v>905</v>
      </c>
      <c r="G14" s="63" t="s">
        <v>1026</v>
      </c>
      <c r="H14" s="50">
        <v>22900000</v>
      </c>
      <c r="I14" s="78">
        <v>711100000</v>
      </c>
    </row>
    <row r="15" spans="1:10" ht="92.4" customHeight="1" x14ac:dyDescent="0.3">
      <c r="A15" s="46" t="s">
        <v>22</v>
      </c>
      <c r="B15" s="46" t="s">
        <v>619</v>
      </c>
      <c r="C15" s="47" t="s">
        <v>898</v>
      </c>
      <c r="D15" s="26" t="s">
        <v>1008</v>
      </c>
      <c r="E15" s="26" t="s">
        <v>987</v>
      </c>
      <c r="F15" s="26" t="s">
        <v>1058</v>
      </c>
      <c r="G15" s="62" t="s">
        <v>1026</v>
      </c>
      <c r="H15" s="50">
        <v>12300000</v>
      </c>
      <c r="I15" s="80" t="s">
        <v>1387</v>
      </c>
    </row>
    <row r="16" spans="1:10" ht="132" customHeight="1" x14ac:dyDescent="0.3">
      <c r="A16" s="46" t="s">
        <v>1402</v>
      </c>
      <c r="B16" s="46" t="s">
        <v>899</v>
      </c>
      <c r="C16" s="47" t="s">
        <v>85</v>
      </c>
      <c r="D16" s="26" t="s">
        <v>937</v>
      </c>
      <c r="E16" s="26" t="s">
        <v>961</v>
      </c>
      <c r="F16" s="26" t="s">
        <v>906</v>
      </c>
      <c r="G16" s="63" t="s">
        <v>1026</v>
      </c>
      <c r="H16" s="54" t="s">
        <v>1128</v>
      </c>
      <c r="I16" s="80" t="s">
        <v>1128</v>
      </c>
    </row>
    <row r="17" spans="1:10" ht="52.95" customHeight="1" x14ac:dyDescent="0.3">
      <c r="A17" s="46" t="s">
        <v>32</v>
      </c>
      <c r="B17" s="46" t="s">
        <v>619</v>
      </c>
      <c r="C17" s="48" t="s">
        <v>898</v>
      </c>
      <c r="D17" s="26" t="s">
        <v>1009</v>
      </c>
      <c r="E17" s="26" t="s">
        <v>988</v>
      </c>
      <c r="F17" s="26" t="s">
        <v>1059</v>
      </c>
      <c r="G17" s="62" t="s">
        <v>1026</v>
      </c>
      <c r="H17" s="50">
        <v>4600000</v>
      </c>
      <c r="I17" s="80" t="s">
        <v>1387</v>
      </c>
    </row>
    <row r="18" spans="1:10" ht="39.6" customHeight="1" x14ac:dyDescent="0.3">
      <c r="A18" s="46" t="s">
        <v>30</v>
      </c>
      <c r="B18" s="46" t="s">
        <v>619</v>
      </c>
      <c r="C18" s="48" t="s">
        <v>898</v>
      </c>
      <c r="D18" s="26" t="s">
        <v>1009</v>
      </c>
      <c r="E18" s="26" t="s">
        <v>988</v>
      </c>
      <c r="F18" s="26" t="s">
        <v>1060</v>
      </c>
      <c r="G18" s="62" t="s">
        <v>1026</v>
      </c>
      <c r="H18" s="50">
        <v>14100000</v>
      </c>
      <c r="I18" s="80" t="s">
        <v>1387</v>
      </c>
    </row>
    <row r="19" spans="1:10" ht="39.6" customHeight="1" x14ac:dyDescent="0.3">
      <c r="A19" s="46" t="s">
        <v>27</v>
      </c>
      <c r="B19" s="46" t="s">
        <v>900</v>
      </c>
      <c r="C19" s="47" t="s">
        <v>85</v>
      </c>
      <c r="D19" s="26" t="s">
        <v>1010</v>
      </c>
      <c r="E19" s="26" t="s">
        <v>204</v>
      </c>
      <c r="F19" s="26" t="s">
        <v>1473</v>
      </c>
      <c r="G19" s="63" t="s">
        <v>1472</v>
      </c>
      <c r="H19" s="54" t="s">
        <v>1387</v>
      </c>
      <c r="I19" s="80" t="s">
        <v>1387</v>
      </c>
    </row>
    <row r="20" spans="1:10" ht="105.6" customHeight="1" x14ac:dyDescent="0.3">
      <c r="A20" s="46" t="s">
        <v>23</v>
      </c>
      <c r="B20" s="46" t="s">
        <v>625</v>
      </c>
      <c r="C20" s="47" t="s">
        <v>898</v>
      </c>
      <c r="D20" s="26" t="s">
        <v>1011</v>
      </c>
      <c r="E20" s="26" t="s">
        <v>989</v>
      </c>
      <c r="F20" s="26" t="s">
        <v>1061</v>
      </c>
      <c r="G20" s="62" t="s">
        <v>1026</v>
      </c>
      <c r="H20" s="50">
        <v>10000000</v>
      </c>
      <c r="I20" s="80" t="s">
        <v>1387</v>
      </c>
    </row>
    <row r="21" spans="1:10" ht="66" customHeight="1" x14ac:dyDescent="0.3">
      <c r="A21" s="46" t="s">
        <v>25</v>
      </c>
      <c r="B21" s="46" t="s">
        <v>900</v>
      </c>
      <c r="C21" s="47" t="s">
        <v>85</v>
      </c>
      <c r="D21" s="48" t="s">
        <v>1027</v>
      </c>
      <c r="E21" s="26" t="s">
        <v>1028</v>
      </c>
      <c r="F21" s="48" t="s">
        <v>1048</v>
      </c>
      <c r="G21" s="63" t="s">
        <v>1026</v>
      </c>
      <c r="H21" s="29">
        <v>44900000</v>
      </c>
      <c r="I21" s="78">
        <v>1396600000</v>
      </c>
    </row>
    <row r="22" spans="1:10" ht="66" customHeight="1" x14ac:dyDescent="0.3">
      <c r="A22" s="46" t="s">
        <v>28</v>
      </c>
      <c r="B22" s="46" t="s">
        <v>900</v>
      </c>
      <c r="C22" s="47" t="s">
        <v>85</v>
      </c>
      <c r="D22" s="26" t="s">
        <v>1012</v>
      </c>
      <c r="E22" s="26" t="s">
        <v>204</v>
      </c>
      <c r="F22" s="26" t="s">
        <v>1474</v>
      </c>
      <c r="G22" s="63" t="s">
        <v>1472</v>
      </c>
      <c r="H22" s="54" t="s">
        <v>1387</v>
      </c>
      <c r="I22" s="80" t="s">
        <v>1387</v>
      </c>
    </row>
    <row r="23" spans="1:10" ht="105.6" x14ac:dyDescent="0.3">
      <c r="A23" s="46" t="s">
        <v>1403</v>
      </c>
      <c r="B23" s="86" t="s">
        <v>1393</v>
      </c>
      <c r="C23" s="47" t="s">
        <v>85</v>
      </c>
      <c r="D23" s="26" t="s">
        <v>938</v>
      </c>
      <c r="E23" s="26" t="s">
        <v>962</v>
      </c>
      <c r="F23" s="26" t="s">
        <v>907</v>
      </c>
      <c r="G23" s="63" t="s">
        <v>1026</v>
      </c>
      <c r="H23" s="50">
        <v>22200000</v>
      </c>
      <c r="I23" s="78">
        <v>690200000</v>
      </c>
    </row>
    <row r="24" spans="1:10" ht="66" customHeight="1" x14ac:dyDescent="0.3">
      <c r="A24" s="46" t="s">
        <v>1404</v>
      </c>
      <c r="B24" s="46" t="s">
        <v>1463</v>
      </c>
      <c r="C24" s="47" t="s">
        <v>85</v>
      </c>
      <c r="D24" s="26" t="s">
        <v>939</v>
      </c>
      <c r="E24" s="26" t="s">
        <v>974</v>
      </c>
      <c r="F24" s="26" t="s">
        <v>908</v>
      </c>
      <c r="G24" s="63" t="s">
        <v>1026</v>
      </c>
      <c r="H24" s="50">
        <v>800000</v>
      </c>
      <c r="I24" s="78">
        <v>24800000</v>
      </c>
    </row>
    <row r="25" spans="1:10" s="42" customFormat="1" ht="66" customHeight="1" x14ac:dyDescent="0.3">
      <c r="A25" s="46" t="s">
        <v>34</v>
      </c>
      <c r="B25" s="46" t="s">
        <v>900</v>
      </c>
      <c r="C25" s="47" t="s">
        <v>85</v>
      </c>
      <c r="D25" s="26" t="s">
        <v>1029</v>
      </c>
      <c r="E25" s="26" t="s">
        <v>204</v>
      </c>
      <c r="F25" s="26" t="s">
        <v>1475</v>
      </c>
      <c r="G25" s="63" t="s">
        <v>1472</v>
      </c>
      <c r="H25" s="54" t="s">
        <v>1387</v>
      </c>
      <c r="I25" s="80" t="s">
        <v>1387</v>
      </c>
    </row>
    <row r="26" spans="1:10" s="42" customFormat="1" ht="105.6" customHeight="1" x14ac:dyDescent="0.3">
      <c r="A26" s="46" t="s">
        <v>1530</v>
      </c>
      <c r="B26" s="46" t="s">
        <v>625</v>
      </c>
      <c r="C26" s="47" t="s">
        <v>897</v>
      </c>
      <c r="D26" s="26" t="s">
        <v>1527</v>
      </c>
      <c r="E26" s="26" t="s">
        <v>1528</v>
      </c>
      <c r="F26" s="26" t="s">
        <v>1529</v>
      </c>
      <c r="G26" s="63" t="s">
        <v>1026</v>
      </c>
      <c r="H26" s="50">
        <v>42300000</v>
      </c>
      <c r="I26" s="78">
        <v>1315500000</v>
      </c>
    </row>
    <row r="27" spans="1:10" ht="158.4" customHeight="1" x14ac:dyDescent="0.3">
      <c r="A27" s="46" t="s">
        <v>1405</v>
      </c>
      <c r="B27" s="46" t="s">
        <v>625</v>
      </c>
      <c r="C27" s="47" t="s">
        <v>897</v>
      </c>
      <c r="D27" s="26" t="s">
        <v>940</v>
      </c>
      <c r="E27" s="26" t="s">
        <v>963</v>
      </c>
      <c r="F27" s="26" t="s">
        <v>909</v>
      </c>
      <c r="G27" s="63" t="s">
        <v>1026</v>
      </c>
      <c r="H27" s="50">
        <v>100000</v>
      </c>
      <c r="I27" s="78">
        <v>3700000</v>
      </c>
    </row>
    <row r="28" spans="1:10" ht="52.95" customHeight="1" x14ac:dyDescent="0.3">
      <c r="A28" s="46" t="s">
        <v>1425</v>
      </c>
      <c r="B28" s="46" t="s">
        <v>1467</v>
      </c>
      <c r="C28" s="47" t="s">
        <v>85</v>
      </c>
      <c r="D28" s="26" t="s">
        <v>941</v>
      </c>
      <c r="E28" s="26" t="s">
        <v>204</v>
      </c>
      <c r="F28" s="26" t="s">
        <v>1062</v>
      </c>
      <c r="G28" s="63" t="s">
        <v>1026</v>
      </c>
      <c r="H28" s="54" t="s">
        <v>1128</v>
      </c>
      <c r="I28" s="80" t="s">
        <v>1128</v>
      </c>
    </row>
    <row r="29" spans="1:10" ht="118.95" customHeight="1" x14ac:dyDescent="0.3">
      <c r="A29" s="46" t="s">
        <v>19</v>
      </c>
      <c r="B29" s="46" t="s">
        <v>619</v>
      </c>
      <c r="C29" s="47" t="s">
        <v>898</v>
      </c>
      <c r="D29" s="26" t="s">
        <v>1013</v>
      </c>
      <c r="E29" s="26" t="s">
        <v>990</v>
      </c>
      <c r="F29" s="26" t="s">
        <v>1063</v>
      </c>
      <c r="G29" s="62" t="s">
        <v>1026</v>
      </c>
      <c r="H29" s="50">
        <v>140000000</v>
      </c>
      <c r="I29" s="80" t="s">
        <v>1387</v>
      </c>
    </row>
    <row r="30" spans="1:10" ht="66" customHeight="1" x14ac:dyDescent="0.3">
      <c r="A30" s="46" t="s">
        <v>1406</v>
      </c>
      <c r="B30" s="46" t="s">
        <v>1463</v>
      </c>
      <c r="C30" s="47" t="s">
        <v>85</v>
      </c>
      <c r="D30" s="26" t="s">
        <v>942</v>
      </c>
      <c r="E30" s="26" t="s">
        <v>204</v>
      </c>
      <c r="F30" s="26" t="s">
        <v>910</v>
      </c>
      <c r="G30" s="63" t="s">
        <v>1026</v>
      </c>
      <c r="H30" s="54" t="s">
        <v>1128</v>
      </c>
      <c r="I30" s="78">
        <v>1600000</v>
      </c>
      <c r="J30" s="97"/>
    </row>
    <row r="31" spans="1:10" ht="118.95" customHeight="1" x14ac:dyDescent="0.3">
      <c r="A31" s="48" t="s">
        <v>1407</v>
      </c>
      <c r="B31" s="46" t="s">
        <v>625</v>
      </c>
      <c r="C31" s="47" t="s">
        <v>897</v>
      </c>
      <c r="D31" s="26" t="s">
        <v>943</v>
      </c>
      <c r="E31" s="26" t="s">
        <v>964</v>
      </c>
      <c r="F31" s="26" t="s">
        <v>911</v>
      </c>
      <c r="G31" s="63" t="s">
        <v>1026</v>
      </c>
      <c r="H31" s="50">
        <v>15100000</v>
      </c>
      <c r="I31" s="78">
        <v>469200000</v>
      </c>
    </row>
    <row r="32" spans="1:10" ht="52.95" customHeight="1" x14ac:dyDescent="0.3">
      <c r="A32" s="46" t="s">
        <v>1408</v>
      </c>
      <c r="B32" s="46" t="s">
        <v>899</v>
      </c>
      <c r="C32" s="47" t="s">
        <v>85</v>
      </c>
      <c r="D32" s="26" t="s">
        <v>944</v>
      </c>
      <c r="E32" s="26" t="s">
        <v>965</v>
      </c>
      <c r="F32" s="26" t="s">
        <v>912</v>
      </c>
      <c r="G32" s="63" t="s">
        <v>1026</v>
      </c>
      <c r="H32" s="50">
        <v>1500000</v>
      </c>
      <c r="I32" s="78">
        <v>47700000</v>
      </c>
    </row>
    <row r="33" spans="1:9" ht="171.6" customHeight="1" x14ac:dyDescent="0.3">
      <c r="A33" s="46" t="s">
        <v>1409</v>
      </c>
      <c r="B33" s="46" t="s">
        <v>899</v>
      </c>
      <c r="C33" s="47" t="s">
        <v>897</v>
      </c>
      <c r="D33" s="26" t="s">
        <v>945</v>
      </c>
      <c r="E33" s="26" t="s">
        <v>966</v>
      </c>
      <c r="F33" s="26" t="s">
        <v>913</v>
      </c>
      <c r="G33" s="63" t="s">
        <v>1026</v>
      </c>
      <c r="H33" s="50">
        <v>12000000</v>
      </c>
      <c r="I33" s="78">
        <v>374400000</v>
      </c>
    </row>
    <row r="34" spans="1:9" ht="92.4" customHeight="1" x14ac:dyDescent="0.3">
      <c r="A34" s="46" t="s">
        <v>1410</v>
      </c>
      <c r="B34" s="46" t="s">
        <v>1463</v>
      </c>
      <c r="C34" s="47" t="s">
        <v>85</v>
      </c>
      <c r="D34" s="26" t="s">
        <v>946</v>
      </c>
      <c r="E34" s="26" t="s">
        <v>967</v>
      </c>
      <c r="F34" s="26" t="s">
        <v>914</v>
      </c>
      <c r="G34" s="63" t="s">
        <v>1026</v>
      </c>
      <c r="H34" s="54" t="s">
        <v>1128</v>
      </c>
      <c r="I34" s="78">
        <v>300000</v>
      </c>
    </row>
    <row r="35" spans="1:9" ht="105.6" customHeight="1" x14ac:dyDescent="0.3">
      <c r="A35" s="46" t="s">
        <v>33</v>
      </c>
      <c r="B35" s="46" t="s">
        <v>1467</v>
      </c>
      <c r="C35" s="47" t="s">
        <v>898</v>
      </c>
      <c r="D35" s="26" t="s">
        <v>1014</v>
      </c>
      <c r="E35" s="26" t="s">
        <v>991</v>
      </c>
      <c r="F35" s="26" t="s">
        <v>1064</v>
      </c>
      <c r="G35" s="62" t="s">
        <v>1026</v>
      </c>
      <c r="H35" s="50">
        <v>1800000</v>
      </c>
      <c r="I35" s="80" t="s">
        <v>1387</v>
      </c>
    </row>
    <row r="36" spans="1:9" ht="79.2" customHeight="1" x14ac:dyDescent="0.3">
      <c r="A36" s="46" t="s">
        <v>1411</v>
      </c>
      <c r="B36" s="46" t="s">
        <v>619</v>
      </c>
      <c r="C36" s="47" t="s">
        <v>897</v>
      </c>
      <c r="D36" s="26" t="s">
        <v>947</v>
      </c>
      <c r="E36" s="26" t="s">
        <v>968</v>
      </c>
      <c r="F36" s="26" t="s">
        <v>915</v>
      </c>
      <c r="G36" s="63" t="s">
        <v>1026</v>
      </c>
      <c r="H36" s="54" t="s">
        <v>1128</v>
      </c>
      <c r="I36" s="78">
        <v>1900000</v>
      </c>
    </row>
    <row r="37" spans="1:9" ht="118.95" customHeight="1" x14ac:dyDescent="0.3">
      <c r="A37" s="46" t="s">
        <v>1068</v>
      </c>
      <c r="B37" s="46" t="s">
        <v>619</v>
      </c>
      <c r="C37" s="47" t="s">
        <v>897</v>
      </c>
      <c r="D37" s="26" t="s">
        <v>1020</v>
      </c>
      <c r="E37" s="26" t="s">
        <v>1036</v>
      </c>
      <c r="F37" s="26" t="s">
        <v>934</v>
      </c>
      <c r="G37" s="63" t="s">
        <v>1026</v>
      </c>
      <c r="H37" s="50">
        <v>58500000</v>
      </c>
      <c r="I37" s="78">
        <v>1542200000</v>
      </c>
    </row>
    <row r="38" spans="1:9" ht="92.4" customHeight="1" x14ac:dyDescent="0.3">
      <c r="A38" s="46" t="s">
        <v>24</v>
      </c>
      <c r="B38" s="46" t="s">
        <v>900</v>
      </c>
      <c r="C38" s="47" t="s">
        <v>85</v>
      </c>
      <c r="D38" s="48" t="s">
        <v>1025</v>
      </c>
      <c r="E38" s="40"/>
      <c r="F38" s="48" t="s">
        <v>1049</v>
      </c>
      <c r="G38" s="63" t="s">
        <v>1026</v>
      </c>
      <c r="H38" s="50">
        <v>210500000</v>
      </c>
      <c r="I38" s="78">
        <v>6546300000</v>
      </c>
    </row>
    <row r="39" spans="1:9" ht="52.8" x14ac:dyDescent="0.3">
      <c r="A39" s="46" t="s">
        <v>1412</v>
      </c>
      <c r="B39" s="86" t="s">
        <v>1393</v>
      </c>
      <c r="C39" s="47" t="s">
        <v>85</v>
      </c>
      <c r="D39" s="26" t="s">
        <v>948</v>
      </c>
      <c r="E39" s="26" t="s">
        <v>975</v>
      </c>
      <c r="F39" s="26" t="s">
        <v>916</v>
      </c>
      <c r="G39" s="63" t="s">
        <v>1026</v>
      </c>
      <c r="H39" s="50">
        <v>200000</v>
      </c>
      <c r="I39" s="78">
        <v>7200000</v>
      </c>
    </row>
    <row r="40" spans="1:9" s="42" customFormat="1" ht="39.6" customHeight="1" x14ac:dyDescent="0.25">
      <c r="A40" s="46" t="s">
        <v>26</v>
      </c>
      <c r="B40" s="46" t="s">
        <v>899</v>
      </c>
      <c r="C40" s="47" t="s">
        <v>85</v>
      </c>
      <c r="D40" s="48" t="s">
        <v>1030</v>
      </c>
      <c r="E40" s="53" t="s">
        <v>1031</v>
      </c>
      <c r="F40" s="48" t="s">
        <v>1032</v>
      </c>
      <c r="G40" s="61" t="s">
        <v>1026</v>
      </c>
      <c r="H40" s="50">
        <v>17100000</v>
      </c>
      <c r="I40" s="78">
        <v>531900000</v>
      </c>
    </row>
    <row r="41" spans="1:9" ht="79.2" customHeight="1" x14ac:dyDescent="0.3">
      <c r="A41" s="46" t="s">
        <v>1413</v>
      </c>
      <c r="B41" s="46" t="s">
        <v>899</v>
      </c>
      <c r="C41" s="47" t="s">
        <v>897</v>
      </c>
      <c r="D41" s="26" t="s">
        <v>949</v>
      </c>
      <c r="E41" s="26" t="s">
        <v>969</v>
      </c>
      <c r="F41" s="26" t="s">
        <v>917</v>
      </c>
      <c r="G41" s="63" t="s">
        <v>1026</v>
      </c>
      <c r="H41" s="54" t="s">
        <v>1128</v>
      </c>
      <c r="I41" s="80" t="s">
        <v>1128</v>
      </c>
    </row>
    <row r="42" spans="1:9" ht="52.95" customHeight="1" x14ac:dyDescent="0.3">
      <c r="A42" s="46" t="s">
        <v>1414</v>
      </c>
      <c r="B42" s="46" t="s">
        <v>1463</v>
      </c>
      <c r="C42" s="47" t="s">
        <v>897</v>
      </c>
      <c r="D42" s="26" t="s">
        <v>950</v>
      </c>
      <c r="E42" s="26" t="s">
        <v>970</v>
      </c>
      <c r="F42" s="26" t="s">
        <v>918</v>
      </c>
      <c r="G42" s="63" t="s">
        <v>1026</v>
      </c>
      <c r="H42" s="50">
        <v>10900000</v>
      </c>
      <c r="I42" s="78">
        <v>339000000</v>
      </c>
    </row>
    <row r="43" spans="1:9" s="8" customFormat="1" ht="52.95" customHeight="1" x14ac:dyDescent="0.25">
      <c r="A43" s="46" t="s">
        <v>41</v>
      </c>
      <c r="B43" s="52" t="s">
        <v>900</v>
      </c>
      <c r="C43" s="58" t="s">
        <v>85</v>
      </c>
      <c r="D43" s="51" t="s">
        <v>1038</v>
      </c>
      <c r="E43" s="51" t="s">
        <v>1039</v>
      </c>
      <c r="F43" s="26" t="s">
        <v>1476</v>
      </c>
      <c r="G43" s="63" t="s">
        <v>1472</v>
      </c>
      <c r="H43" s="63" t="s">
        <v>1387</v>
      </c>
      <c r="I43" s="80" t="s">
        <v>1387</v>
      </c>
    </row>
    <row r="44" spans="1:9" ht="52.95" customHeight="1" x14ac:dyDescent="0.3">
      <c r="A44" s="46" t="s">
        <v>35</v>
      </c>
      <c r="B44" s="46" t="s">
        <v>900</v>
      </c>
      <c r="C44" s="47" t="s">
        <v>85</v>
      </c>
      <c r="D44" s="48" t="s">
        <v>1037</v>
      </c>
      <c r="E44" s="40" t="s">
        <v>1033</v>
      </c>
      <c r="F44" s="48" t="s">
        <v>1034</v>
      </c>
      <c r="G44" s="63" t="s">
        <v>1026</v>
      </c>
      <c r="H44" s="50">
        <v>400000</v>
      </c>
      <c r="I44" s="78">
        <v>12500000</v>
      </c>
    </row>
    <row r="45" spans="1:9" ht="39.6" customHeight="1" x14ac:dyDescent="0.3">
      <c r="A45" s="46" t="s">
        <v>1415</v>
      </c>
      <c r="B45" s="46" t="s">
        <v>900</v>
      </c>
      <c r="C45" s="47" t="s">
        <v>85</v>
      </c>
      <c r="D45" s="26" t="s">
        <v>951</v>
      </c>
      <c r="E45" s="26" t="s">
        <v>204</v>
      </c>
      <c r="F45" s="26" t="s">
        <v>919</v>
      </c>
      <c r="G45" s="63" t="s">
        <v>1026</v>
      </c>
      <c r="H45" s="54" t="s">
        <v>1128</v>
      </c>
      <c r="I45" s="78">
        <v>400000</v>
      </c>
    </row>
    <row r="46" spans="1:9" ht="52.95" customHeight="1" x14ac:dyDescent="0.3">
      <c r="A46" s="46" t="s">
        <v>1416</v>
      </c>
      <c r="B46" s="46" t="s">
        <v>625</v>
      </c>
      <c r="C46" s="47" t="s">
        <v>85</v>
      </c>
      <c r="D46" s="26" t="s">
        <v>952</v>
      </c>
      <c r="E46" s="26" t="s">
        <v>204</v>
      </c>
      <c r="F46" s="26" t="s">
        <v>920</v>
      </c>
      <c r="G46" s="63" t="s">
        <v>1026</v>
      </c>
      <c r="H46" s="50">
        <v>700000</v>
      </c>
      <c r="I46" s="78">
        <v>21000000</v>
      </c>
    </row>
    <row r="47" spans="1:9" ht="92.4" customHeight="1" x14ac:dyDescent="0.3">
      <c r="A47" s="46" t="s">
        <v>1417</v>
      </c>
      <c r="B47" s="46" t="s">
        <v>625</v>
      </c>
      <c r="C47" s="47" t="s">
        <v>85</v>
      </c>
      <c r="D47" s="26" t="s">
        <v>1022</v>
      </c>
      <c r="E47" s="26" t="s">
        <v>971</v>
      </c>
      <c r="F47" s="26" t="s">
        <v>921</v>
      </c>
      <c r="G47" s="63" t="s">
        <v>1026</v>
      </c>
      <c r="H47" s="50">
        <v>7200000</v>
      </c>
      <c r="I47" s="78">
        <v>225300000</v>
      </c>
    </row>
    <row r="48" spans="1:9" ht="118.95" customHeight="1" x14ac:dyDescent="0.3">
      <c r="A48" s="46" t="s">
        <v>1418</v>
      </c>
      <c r="B48" s="46" t="s">
        <v>899</v>
      </c>
      <c r="C48" s="47" t="s">
        <v>85</v>
      </c>
      <c r="D48" s="26" t="s">
        <v>953</v>
      </c>
      <c r="E48" s="26" t="s">
        <v>976</v>
      </c>
      <c r="F48" s="26" t="s">
        <v>922</v>
      </c>
      <c r="G48" s="63" t="s">
        <v>1026</v>
      </c>
      <c r="H48" s="50">
        <v>356300000</v>
      </c>
      <c r="I48" s="78">
        <v>11082900000</v>
      </c>
    </row>
    <row r="49" spans="1:9" ht="158.4" customHeight="1" x14ac:dyDescent="0.3">
      <c r="A49" s="46" t="s">
        <v>15</v>
      </c>
      <c r="B49" s="46" t="s">
        <v>619</v>
      </c>
      <c r="C49" s="47" t="s">
        <v>897</v>
      </c>
      <c r="D49" s="26" t="s">
        <v>1021</v>
      </c>
      <c r="E49" s="26" t="s">
        <v>971</v>
      </c>
      <c r="F49" s="26" t="s">
        <v>930</v>
      </c>
      <c r="G49" s="63" t="s">
        <v>1026</v>
      </c>
      <c r="H49" s="50">
        <v>2493900000</v>
      </c>
      <c r="I49" s="78">
        <v>67011900000</v>
      </c>
    </row>
    <row r="50" spans="1:9" ht="52.95" customHeight="1" x14ac:dyDescent="0.3">
      <c r="A50" s="46" t="s">
        <v>1069</v>
      </c>
      <c r="B50" s="46" t="s">
        <v>1463</v>
      </c>
      <c r="C50" s="47" t="s">
        <v>85</v>
      </c>
      <c r="D50" s="26" t="s">
        <v>1017</v>
      </c>
      <c r="E50" s="26" t="s">
        <v>204</v>
      </c>
      <c r="F50" s="26" t="s">
        <v>932</v>
      </c>
      <c r="G50" s="63" t="s">
        <v>1340</v>
      </c>
      <c r="H50" s="50">
        <v>1400000</v>
      </c>
      <c r="I50" s="81">
        <v>9500000</v>
      </c>
    </row>
    <row r="51" spans="1:9" ht="92.4" customHeight="1" x14ac:dyDescent="0.3">
      <c r="A51" s="46" t="s">
        <v>1419</v>
      </c>
      <c r="B51" s="46" t="s">
        <v>625</v>
      </c>
      <c r="C51" s="47" t="s">
        <v>897</v>
      </c>
      <c r="D51" s="26" t="s">
        <v>954</v>
      </c>
      <c r="E51" s="26" t="s">
        <v>972</v>
      </c>
      <c r="F51" s="26" t="s">
        <v>923</v>
      </c>
      <c r="G51" s="63" t="s">
        <v>1026</v>
      </c>
      <c r="H51" s="50">
        <v>200000</v>
      </c>
      <c r="I51" s="78">
        <v>6300000</v>
      </c>
    </row>
    <row r="52" spans="1:9" ht="105.6" customHeight="1" x14ac:dyDescent="0.3">
      <c r="A52" s="46" t="s">
        <v>1420</v>
      </c>
      <c r="B52" s="46" t="s">
        <v>625</v>
      </c>
      <c r="C52" s="47" t="s">
        <v>897</v>
      </c>
      <c r="D52" s="26" t="s">
        <v>901</v>
      </c>
      <c r="E52" s="26" t="s">
        <v>977</v>
      </c>
      <c r="F52" s="26" t="s">
        <v>924</v>
      </c>
      <c r="G52" s="63" t="s">
        <v>1026</v>
      </c>
      <c r="H52" s="50">
        <v>16600000</v>
      </c>
      <c r="I52" s="78">
        <v>515400000</v>
      </c>
    </row>
    <row r="53" spans="1:9" ht="132" customHeight="1" x14ac:dyDescent="0.3">
      <c r="A53" s="46" t="s">
        <v>1421</v>
      </c>
      <c r="B53" s="46" t="s">
        <v>625</v>
      </c>
      <c r="C53" s="47" t="s">
        <v>897</v>
      </c>
      <c r="D53" s="26" t="s">
        <v>955</v>
      </c>
      <c r="E53" s="26" t="s">
        <v>973</v>
      </c>
      <c r="F53" s="26" t="s">
        <v>925</v>
      </c>
      <c r="G53" s="63" t="s">
        <v>1026</v>
      </c>
      <c r="H53" s="50">
        <v>84800000</v>
      </c>
      <c r="I53" s="78">
        <v>2636800000</v>
      </c>
    </row>
    <row r="54" spans="1:9" ht="52.95" customHeight="1" x14ac:dyDescent="0.3">
      <c r="A54" s="46" t="s">
        <v>1422</v>
      </c>
      <c r="B54" s="46" t="s">
        <v>899</v>
      </c>
      <c r="C54" s="47" t="s">
        <v>85</v>
      </c>
      <c r="D54" s="26" t="s">
        <v>956</v>
      </c>
      <c r="E54" s="26" t="s">
        <v>978</v>
      </c>
      <c r="F54" s="26" t="s">
        <v>926</v>
      </c>
      <c r="G54" s="63" t="s">
        <v>1026</v>
      </c>
      <c r="H54" s="50">
        <v>1200000</v>
      </c>
      <c r="I54" s="78">
        <v>36700000</v>
      </c>
    </row>
    <row r="55" spans="1:9" ht="105.6" x14ac:dyDescent="0.3">
      <c r="A55" s="46" t="s">
        <v>1423</v>
      </c>
      <c r="B55" s="86" t="s">
        <v>1393</v>
      </c>
      <c r="C55" s="47" t="s">
        <v>85</v>
      </c>
      <c r="D55" s="26" t="s">
        <v>957</v>
      </c>
      <c r="E55" s="26" t="s">
        <v>204</v>
      </c>
      <c r="F55" s="26" t="s">
        <v>927</v>
      </c>
      <c r="G55" s="63" t="s">
        <v>1026</v>
      </c>
      <c r="H55" s="50">
        <v>1400000</v>
      </c>
      <c r="I55" s="78">
        <v>44900000</v>
      </c>
    </row>
    <row r="56" spans="1:9" ht="52.8" x14ac:dyDescent="0.3">
      <c r="A56" s="46" t="s">
        <v>1424</v>
      </c>
      <c r="B56" s="86" t="s">
        <v>1393</v>
      </c>
      <c r="C56" s="47" t="s">
        <v>85</v>
      </c>
      <c r="D56" s="26" t="s">
        <v>958</v>
      </c>
      <c r="E56" s="26" t="s">
        <v>204</v>
      </c>
      <c r="F56" s="26" t="s">
        <v>928</v>
      </c>
      <c r="G56" s="63" t="s">
        <v>1026</v>
      </c>
      <c r="H56" s="54" t="s">
        <v>1128</v>
      </c>
      <c r="I56" s="78">
        <v>1500000</v>
      </c>
    </row>
    <row r="57" spans="1:9" ht="145.19999999999999" customHeight="1" x14ac:dyDescent="0.3">
      <c r="A57" s="49" t="s">
        <v>1070</v>
      </c>
      <c r="B57" s="46" t="s">
        <v>1463</v>
      </c>
      <c r="C57" s="55" t="s">
        <v>897</v>
      </c>
      <c r="D57" s="27" t="s">
        <v>1019</v>
      </c>
      <c r="E57" s="27" t="s">
        <v>994</v>
      </c>
      <c r="F57" s="27" t="s">
        <v>933</v>
      </c>
      <c r="G57" s="75" t="s">
        <v>1340</v>
      </c>
      <c r="H57" s="79">
        <v>103200000</v>
      </c>
      <c r="I57" s="78">
        <v>2819406875.7998238</v>
      </c>
    </row>
    <row r="58" spans="1:9" x14ac:dyDescent="0.3">
      <c r="A58" s="56"/>
      <c r="B58" s="56"/>
      <c r="C58" s="56"/>
      <c r="D58" s="56"/>
      <c r="E58" s="56"/>
      <c r="F58" s="56"/>
      <c r="G58" s="64"/>
      <c r="H58" s="57">
        <f>SUBTOTAL(109,Table7[Tax Expenditure Value])</f>
        <v>9377400000</v>
      </c>
      <c r="I58" s="57">
        <f>SUBTOTAL(109,Table7[Reduction in Taxable Property Value])</f>
        <v>291510206875.7998</v>
      </c>
    </row>
    <row r="59" spans="1:9" x14ac:dyDescent="0.3">
      <c r="A59" s="9" t="s">
        <v>1459</v>
      </c>
      <c r="B59" s="56"/>
      <c r="C59" s="56"/>
      <c r="D59" s="56"/>
      <c r="E59" s="56"/>
      <c r="F59" s="56"/>
      <c r="G59" s="64"/>
      <c r="H59" s="57"/>
      <c r="I59" s="57"/>
    </row>
    <row r="60" spans="1:9" x14ac:dyDescent="0.3">
      <c r="A60" s="56"/>
      <c r="B60" s="56"/>
      <c r="C60" s="56"/>
      <c r="D60" s="56"/>
      <c r="E60" s="56"/>
      <c r="F60" s="56"/>
      <c r="G60" s="64"/>
      <c r="H60" s="101"/>
      <c r="I60" s="101"/>
    </row>
  </sheetData>
  <protectedRanges>
    <protectedRange sqref="A38:F38" name="Range1" securityDescriptor="O:WDG:WDD:(A;;CC;;;S-1-5-21-1644491937-1450960922-682003330-173967)"/>
    <protectedRange sqref="F21 A21:D21" name="Range1_2" securityDescriptor="O:WDG:WDD:(A;;CC;;;S-1-5-21-1644491937-1450960922-682003330-173967)"/>
    <protectedRange sqref="A44:F44 H44" name="Range1_3" securityDescriptor="O:WDG:WDD:(A;;CC;;;S-1-5-21-1644491937-1450960922-682003330-173967)"/>
    <protectedRange sqref="A26:C26" name="Range1_4" securityDescriptor="O:WDG:WDD:(A;;CC;;;S-1-5-21-1644491937-1450960922-682003330-173967)"/>
    <protectedRange sqref="D26:F26" name="Range1_5" securityDescriptor="O:WDG:WDD:(A;;CC;;;S-1-5-21-1644491937-1450960922-682003330-173967)"/>
    <protectedRange sqref="I57" name="Range1_1" securityDescriptor="O:WDG:WDD:(A;;CC;;;S-1-5-21-1644491937-1450960922-682003330-173967)"/>
  </protectedRanges>
  <sortState ref="A2:L66">
    <sortCondition ref="A66"/>
  </sortState>
  <pageMargins left="0.25" right="0.25" top="0.49" bottom="0.46" header="0.3" footer="0.3"/>
  <pageSetup scale="62" fitToHeight="0" orientation="landscape" r:id="rId1"/>
  <headerFooter differentFirst="1">
    <oddHeader>&amp;CTable 7. Property Tax Expenditures Estimates for Fiscal Year 2020, continued</oddHeader>
    <firstHeader>&amp;CTable 7. Property Tax Expenditures Estimates for Fiscal Year 2020</firstHead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5"/>
  <sheetViews>
    <sheetView workbookViewId="0">
      <pane xSplit="2" ySplit="1" topLeftCell="C2" activePane="bottomRight" state="frozen"/>
      <selection activeCell="B2" sqref="B2"/>
      <selection pane="topRight" activeCell="B2" sqref="B2"/>
      <selection pane="bottomLeft" activeCell="B2" sqref="B2"/>
      <selection pane="bottomRight"/>
    </sheetView>
  </sheetViews>
  <sheetFormatPr defaultRowHeight="14.4" x14ac:dyDescent="0.3"/>
  <cols>
    <col min="1" max="1" width="15.6640625" bestFit="1" customWidth="1"/>
    <col min="2" max="2" width="28.44140625" customWidth="1"/>
    <col min="3" max="3" width="23" customWidth="1"/>
    <col min="4" max="4" width="13.88671875" customWidth="1"/>
    <col min="5" max="5" width="19.6640625" customWidth="1"/>
    <col min="6" max="6" width="14.5546875" customWidth="1"/>
    <col min="7" max="7" width="73.33203125" customWidth="1"/>
    <col min="8" max="8" width="16.109375" bestFit="1" customWidth="1"/>
    <col min="9" max="9" width="16.88671875" customWidth="1"/>
  </cols>
  <sheetData>
    <row r="1" spans="1:9" ht="39.6" x14ac:dyDescent="0.3">
      <c r="A1" s="83" t="s">
        <v>1634</v>
      </c>
      <c r="B1" s="82" t="s">
        <v>1639</v>
      </c>
      <c r="C1" s="83" t="s">
        <v>61</v>
      </c>
      <c r="D1" s="83" t="s">
        <v>62</v>
      </c>
      <c r="E1" s="83" t="s">
        <v>1440</v>
      </c>
      <c r="F1" s="83" t="s">
        <v>1458</v>
      </c>
      <c r="G1" s="83" t="s">
        <v>63</v>
      </c>
      <c r="H1" s="83" t="s">
        <v>1444</v>
      </c>
      <c r="I1" s="84" t="s">
        <v>1386</v>
      </c>
    </row>
    <row r="2" spans="1:9" ht="145.19999999999999" x14ac:dyDescent="0.3">
      <c r="A2" s="31" t="s">
        <v>1635</v>
      </c>
      <c r="B2" s="89" t="s">
        <v>292</v>
      </c>
      <c r="C2" s="31" t="s">
        <v>1388</v>
      </c>
      <c r="D2" s="31" t="s">
        <v>86</v>
      </c>
      <c r="E2" s="31" t="s">
        <v>455</v>
      </c>
      <c r="F2" s="31" t="s">
        <v>194</v>
      </c>
      <c r="G2" s="31" t="s">
        <v>293</v>
      </c>
      <c r="H2" s="90" t="s">
        <v>193</v>
      </c>
      <c r="I2" s="157" t="s">
        <v>1387</v>
      </c>
    </row>
    <row r="3" spans="1:9" ht="79.2" x14ac:dyDescent="0.3">
      <c r="A3" s="31" t="s">
        <v>1635</v>
      </c>
      <c r="B3" s="85" t="s">
        <v>95</v>
      </c>
      <c r="C3" s="86" t="s">
        <v>1391</v>
      </c>
      <c r="D3" s="86" t="s">
        <v>86</v>
      </c>
      <c r="E3" s="27" t="s">
        <v>436</v>
      </c>
      <c r="F3" s="27" t="s">
        <v>194</v>
      </c>
      <c r="G3" s="27" t="s">
        <v>1098</v>
      </c>
      <c r="H3" s="90" t="s">
        <v>193</v>
      </c>
      <c r="I3" s="157" t="s">
        <v>1387</v>
      </c>
    </row>
    <row r="4" spans="1:9" ht="158.4" x14ac:dyDescent="0.3">
      <c r="A4" s="31" t="s">
        <v>1635</v>
      </c>
      <c r="B4" s="85" t="s">
        <v>96</v>
      </c>
      <c r="C4" s="86" t="s">
        <v>1393</v>
      </c>
      <c r="D4" s="86" t="s">
        <v>86</v>
      </c>
      <c r="E4" s="27" t="s">
        <v>396</v>
      </c>
      <c r="F4" s="27" t="s">
        <v>196</v>
      </c>
      <c r="G4" s="27" t="s">
        <v>1099</v>
      </c>
      <c r="H4" s="90" t="s">
        <v>193</v>
      </c>
      <c r="I4" s="157" t="s">
        <v>1387</v>
      </c>
    </row>
    <row r="5" spans="1:9" ht="105.6" x14ac:dyDescent="0.3">
      <c r="A5" s="31" t="s">
        <v>1635</v>
      </c>
      <c r="B5" s="85" t="s">
        <v>97</v>
      </c>
      <c r="C5" s="86" t="s">
        <v>1389</v>
      </c>
      <c r="D5" s="86" t="s">
        <v>86</v>
      </c>
      <c r="E5" s="27" t="s">
        <v>397</v>
      </c>
      <c r="F5" s="27" t="s">
        <v>194</v>
      </c>
      <c r="G5" s="27" t="s">
        <v>1100</v>
      </c>
      <c r="H5" s="90" t="s">
        <v>193</v>
      </c>
      <c r="I5" s="157" t="s">
        <v>1387</v>
      </c>
    </row>
    <row r="6" spans="1:9" ht="39.6" x14ac:dyDescent="0.3">
      <c r="A6" s="31" t="s">
        <v>1635</v>
      </c>
      <c r="B6" s="85" t="s">
        <v>98</v>
      </c>
      <c r="C6" s="86" t="s">
        <v>1391</v>
      </c>
      <c r="D6" s="86" t="s">
        <v>92</v>
      </c>
      <c r="E6" s="27" t="s">
        <v>437</v>
      </c>
      <c r="F6" s="27" t="s">
        <v>197</v>
      </c>
      <c r="G6" s="27" t="s">
        <v>1101</v>
      </c>
      <c r="H6" s="90" t="s">
        <v>193</v>
      </c>
      <c r="I6" s="157" t="s">
        <v>1387</v>
      </c>
    </row>
    <row r="7" spans="1:9" ht="145.19999999999999" x14ac:dyDescent="0.3">
      <c r="A7" s="31" t="s">
        <v>1635</v>
      </c>
      <c r="B7" s="85" t="s">
        <v>101</v>
      </c>
      <c r="C7" s="86" t="s">
        <v>1467</v>
      </c>
      <c r="D7" s="86" t="s">
        <v>86</v>
      </c>
      <c r="E7" s="27" t="s">
        <v>237</v>
      </c>
      <c r="F7" s="27" t="s">
        <v>199</v>
      </c>
      <c r="G7" s="27" t="s">
        <v>1104</v>
      </c>
      <c r="H7" s="90" t="s">
        <v>193</v>
      </c>
      <c r="I7" s="157" t="s">
        <v>1387</v>
      </c>
    </row>
    <row r="8" spans="1:9" ht="105.6" x14ac:dyDescent="0.3">
      <c r="A8" s="31" t="s">
        <v>1635</v>
      </c>
      <c r="B8" s="85" t="s">
        <v>104</v>
      </c>
      <c r="C8" s="86" t="s">
        <v>1464</v>
      </c>
      <c r="D8" s="86" t="s">
        <v>86</v>
      </c>
      <c r="E8" s="27" t="s">
        <v>1564</v>
      </c>
      <c r="F8" s="27" t="s">
        <v>194</v>
      </c>
      <c r="G8" s="27" t="s">
        <v>1107</v>
      </c>
      <c r="H8" s="90" t="s">
        <v>193</v>
      </c>
      <c r="I8" s="157" t="s">
        <v>1387</v>
      </c>
    </row>
    <row r="9" spans="1:9" ht="105.6" x14ac:dyDescent="0.3">
      <c r="A9" s="31" t="s">
        <v>1635</v>
      </c>
      <c r="B9" s="85" t="s">
        <v>105</v>
      </c>
      <c r="C9" s="86" t="s">
        <v>1464</v>
      </c>
      <c r="D9" s="86" t="s">
        <v>86</v>
      </c>
      <c r="E9" s="27" t="s">
        <v>398</v>
      </c>
      <c r="F9" s="27" t="s">
        <v>194</v>
      </c>
      <c r="G9" s="27" t="s">
        <v>1108</v>
      </c>
      <c r="H9" s="90" t="s">
        <v>193</v>
      </c>
      <c r="I9" s="157" t="s">
        <v>1387</v>
      </c>
    </row>
    <row r="10" spans="1:9" ht="105.6" x14ac:dyDescent="0.3">
      <c r="A10" s="31" t="s">
        <v>1635</v>
      </c>
      <c r="B10" s="85" t="s">
        <v>106</v>
      </c>
      <c r="C10" s="86" t="s">
        <v>1394</v>
      </c>
      <c r="D10" s="86" t="s">
        <v>86</v>
      </c>
      <c r="E10" s="27" t="s">
        <v>399</v>
      </c>
      <c r="F10" s="27" t="s">
        <v>194</v>
      </c>
      <c r="G10" s="27" t="s">
        <v>1109</v>
      </c>
      <c r="H10" s="90" t="s">
        <v>193</v>
      </c>
      <c r="I10" s="157" t="s">
        <v>1387</v>
      </c>
    </row>
    <row r="11" spans="1:9" ht="39.6" x14ac:dyDescent="0.3">
      <c r="A11" s="31" t="s">
        <v>1635</v>
      </c>
      <c r="B11" s="85" t="s">
        <v>107</v>
      </c>
      <c r="C11" s="86" t="s">
        <v>1464</v>
      </c>
      <c r="D11" s="86" t="s">
        <v>86</v>
      </c>
      <c r="E11" s="27" t="s">
        <v>400</v>
      </c>
      <c r="F11" s="27" t="s">
        <v>194</v>
      </c>
      <c r="G11" s="27" t="s">
        <v>1110</v>
      </c>
      <c r="H11" s="90" t="s">
        <v>193</v>
      </c>
      <c r="I11" s="157" t="s">
        <v>1387</v>
      </c>
    </row>
    <row r="12" spans="1:9" ht="105.6" x14ac:dyDescent="0.3">
      <c r="A12" s="31" t="s">
        <v>1635</v>
      </c>
      <c r="B12" s="85" t="s">
        <v>108</v>
      </c>
      <c r="C12" s="86" t="s">
        <v>1468</v>
      </c>
      <c r="D12" s="86" t="s">
        <v>86</v>
      </c>
      <c r="E12" s="27" t="s">
        <v>401</v>
      </c>
      <c r="F12" s="27" t="s">
        <v>194</v>
      </c>
      <c r="G12" s="27" t="s">
        <v>1111</v>
      </c>
      <c r="H12" s="90" t="s">
        <v>193</v>
      </c>
      <c r="I12" s="157" t="s">
        <v>1387</v>
      </c>
    </row>
    <row r="13" spans="1:9" ht="52.8" x14ac:dyDescent="0.3">
      <c r="A13" s="31" t="s">
        <v>1635</v>
      </c>
      <c r="B13" s="85" t="s">
        <v>109</v>
      </c>
      <c r="C13" s="86" t="s">
        <v>1464</v>
      </c>
      <c r="D13" s="86" t="s">
        <v>86</v>
      </c>
      <c r="E13" s="27" t="s">
        <v>402</v>
      </c>
      <c r="F13" s="27" t="s">
        <v>194</v>
      </c>
      <c r="G13" s="27" t="s">
        <v>1112</v>
      </c>
      <c r="H13" s="90" t="s">
        <v>193</v>
      </c>
      <c r="I13" s="157" t="s">
        <v>1387</v>
      </c>
    </row>
    <row r="14" spans="1:9" ht="66" x14ac:dyDescent="0.3">
      <c r="A14" s="31" t="s">
        <v>1635</v>
      </c>
      <c r="B14" s="85" t="s">
        <v>110</v>
      </c>
      <c r="C14" s="86" t="s">
        <v>1464</v>
      </c>
      <c r="D14" s="86" t="s">
        <v>86</v>
      </c>
      <c r="E14" s="27" t="s">
        <v>400</v>
      </c>
      <c r="F14" s="27" t="s">
        <v>194</v>
      </c>
      <c r="G14" s="27" t="s">
        <v>1113</v>
      </c>
      <c r="H14" s="90" t="s">
        <v>193</v>
      </c>
      <c r="I14" s="157" t="s">
        <v>1387</v>
      </c>
    </row>
    <row r="15" spans="1:9" ht="118.8" x14ac:dyDescent="0.3">
      <c r="A15" s="31" t="s">
        <v>1635</v>
      </c>
      <c r="B15" s="85" t="s">
        <v>111</v>
      </c>
      <c r="C15" s="86" t="s">
        <v>1464</v>
      </c>
      <c r="D15" s="86" t="s">
        <v>86</v>
      </c>
      <c r="E15" s="27" t="s">
        <v>403</v>
      </c>
      <c r="F15" s="27" t="s">
        <v>194</v>
      </c>
      <c r="G15" s="27" t="s">
        <v>1114</v>
      </c>
      <c r="H15" s="90" t="s">
        <v>193</v>
      </c>
      <c r="I15" s="157" t="s">
        <v>1387</v>
      </c>
    </row>
    <row r="16" spans="1:9" ht="66" x14ac:dyDescent="0.3">
      <c r="A16" s="31" t="s">
        <v>1635</v>
      </c>
      <c r="B16" s="85" t="s">
        <v>112</v>
      </c>
      <c r="C16" s="86" t="s">
        <v>1464</v>
      </c>
      <c r="D16" s="86" t="s">
        <v>86</v>
      </c>
      <c r="E16" s="27" t="s">
        <v>404</v>
      </c>
      <c r="F16" s="27" t="s">
        <v>194</v>
      </c>
      <c r="G16" s="27" t="s">
        <v>1115</v>
      </c>
      <c r="H16" s="90" t="s">
        <v>193</v>
      </c>
      <c r="I16" s="157" t="s">
        <v>1387</v>
      </c>
    </row>
    <row r="17" spans="1:9" ht="52.8" x14ac:dyDescent="0.3">
      <c r="A17" s="31" t="s">
        <v>1635</v>
      </c>
      <c r="B17" s="85" t="s">
        <v>113</v>
      </c>
      <c r="C17" s="86" t="s">
        <v>1464</v>
      </c>
      <c r="D17" s="86" t="s">
        <v>86</v>
      </c>
      <c r="E17" s="27" t="s">
        <v>438</v>
      </c>
      <c r="F17" s="27" t="s">
        <v>194</v>
      </c>
      <c r="G17" s="27" t="s">
        <v>1116</v>
      </c>
      <c r="H17" s="90" t="s">
        <v>193</v>
      </c>
      <c r="I17" s="157" t="s">
        <v>1387</v>
      </c>
    </row>
    <row r="18" spans="1:9" ht="92.4" x14ac:dyDescent="0.3">
      <c r="A18" s="31" t="s">
        <v>1635</v>
      </c>
      <c r="B18" s="85" t="s">
        <v>114</v>
      </c>
      <c r="C18" s="86" t="s">
        <v>1464</v>
      </c>
      <c r="D18" s="86" t="s">
        <v>86</v>
      </c>
      <c r="E18" s="27" t="s">
        <v>405</v>
      </c>
      <c r="F18" s="27" t="s">
        <v>194</v>
      </c>
      <c r="G18" s="27" t="s">
        <v>1117</v>
      </c>
      <c r="H18" s="90" t="s">
        <v>193</v>
      </c>
      <c r="I18" s="157" t="s">
        <v>1387</v>
      </c>
    </row>
    <row r="19" spans="1:9" s="9" customFormat="1" ht="132" x14ac:dyDescent="0.3">
      <c r="A19" s="31" t="s">
        <v>1635</v>
      </c>
      <c r="B19" s="89" t="s">
        <v>296</v>
      </c>
      <c r="C19" s="31" t="s">
        <v>625</v>
      </c>
      <c r="D19" s="31" t="s">
        <v>86</v>
      </c>
      <c r="E19" s="31" t="s">
        <v>456</v>
      </c>
      <c r="F19" s="31" t="s">
        <v>194</v>
      </c>
      <c r="G19" s="31" t="s">
        <v>297</v>
      </c>
      <c r="H19" s="90" t="s">
        <v>193</v>
      </c>
      <c r="I19" s="154" t="s">
        <v>1387</v>
      </c>
    </row>
    <row r="20" spans="1:9" ht="66" x14ac:dyDescent="0.3">
      <c r="A20" s="31" t="s">
        <v>1635</v>
      </c>
      <c r="B20" s="85" t="s">
        <v>116</v>
      </c>
      <c r="C20" s="86" t="s">
        <v>1391</v>
      </c>
      <c r="D20" s="86" t="s">
        <v>86</v>
      </c>
      <c r="E20" s="27" t="s">
        <v>439</v>
      </c>
      <c r="F20" s="27" t="s">
        <v>194</v>
      </c>
      <c r="G20" s="27" t="s">
        <v>1120</v>
      </c>
      <c r="H20" s="90" t="s">
        <v>193</v>
      </c>
      <c r="I20" s="157" t="s">
        <v>1387</v>
      </c>
    </row>
    <row r="21" spans="1:9" ht="52.8" x14ac:dyDescent="0.3">
      <c r="A21" s="31" t="s">
        <v>1635</v>
      </c>
      <c r="B21" s="85" t="s">
        <v>118</v>
      </c>
      <c r="C21" s="86" t="s">
        <v>1394</v>
      </c>
      <c r="D21" s="86" t="s">
        <v>86</v>
      </c>
      <c r="E21" s="27" t="s">
        <v>407</v>
      </c>
      <c r="F21" s="27" t="s">
        <v>194</v>
      </c>
      <c r="G21" s="27" t="s">
        <v>1122</v>
      </c>
      <c r="H21" s="90" t="s">
        <v>193</v>
      </c>
      <c r="I21" s="157" t="s">
        <v>1387</v>
      </c>
    </row>
    <row r="22" spans="1:9" ht="79.2" x14ac:dyDescent="0.3">
      <c r="A22" s="31" t="s">
        <v>1635</v>
      </c>
      <c r="B22" s="89" t="s">
        <v>298</v>
      </c>
      <c r="C22" s="31" t="s">
        <v>900</v>
      </c>
      <c r="D22" s="31" t="s">
        <v>86</v>
      </c>
      <c r="E22" s="31" t="s">
        <v>1555</v>
      </c>
      <c r="F22" s="31" t="s">
        <v>886</v>
      </c>
      <c r="G22" s="31" t="s">
        <v>299</v>
      </c>
      <c r="H22" s="90" t="s">
        <v>193</v>
      </c>
      <c r="I22" s="157" t="s">
        <v>1387</v>
      </c>
    </row>
    <row r="23" spans="1:9" ht="52.8" x14ac:dyDescent="0.3">
      <c r="A23" s="31" t="s">
        <v>1635</v>
      </c>
      <c r="B23" s="85" t="s">
        <v>120</v>
      </c>
      <c r="C23" s="86" t="s">
        <v>1464</v>
      </c>
      <c r="D23" s="86" t="s">
        <v>92</v>
      </c>
      <c r="E23" s="27" t="s">
        <v>1443</v>
      </c>
      <c r="F23" s="27" t="s">
        <v>202</v>
      </c>
      <c r="G23" s="27" t="s">
        <v>1124</v>
      </c>
      <c r="H23" s="90" t="s">
        <v>193</v>
      </c>
      <c r="I23" s="157" t="s">
        <v>1387</v>
      </c>
    </row>
    <row r="24" spans="1:9" ht="198" x14ac:dyDescent="0.3">
      <c r="A24" s="31" t="s">
        <v>1635</v>
      </c>
      <c r="B24" s="85" t="s">
        <v>122</v>
      </c>
      <c r="C24" s="86" t="s">
        <v>1464</v>
      </c>
      <c r="D24" s="86" t="s">
        <v>86</v>
      </c>
      <c r="E24" s="27" t="s">
        <v>409</v>
      </c>
      <c r="F24" s="27" t="s">
        <v>203</v>
      </c>
      <c r="G24" s="27" t="s">
        <v>1126</v>
      </c>
      <c r="H24" s="90" t="s">
        <v>193</v>
      </c>
      <c r="I24" s="157" t="s">
        <v>1387</v>
      </c>
    </row>
    <row r="25" spans="1:9" ht="132" x14ac:dyDescent="0.3">
      <c r="A25" s="31" t="s">
        <v>1635</v>
      </c>
      <c r="B25" s="85" t="s">
        <v>127</v>
      </c>
      <c r="C25" s="86" t="s">
        <v>1464</v>
      </c>
      <c r="D25" s="86" t="s">
        <v>86</v>
      </c>
      <c r="E25" s="27" t="s">
        <v>410</v>
      </c>
      <c r="F25" s="27" t="s">
        <v>194</v>
      </c>
      <c r="G25" s="27" t="s">
        <v>1132</v>
      </c>
      <c r="H25" s="90" t="s">
        <v>193</v>
      </c>
      <c r="I25" s="157" t="s">
        <v>1387</v>
      </c>
    </row>
    <row r="26" spans="1:9" ht="52.8" x14ac:dyDescent="0.3">
      <c r="A26" s="31" t="s">
        <v>1635</v>
      </c>
      <c r="B26" s="89" t="s">
        <v>300</v>
      </c>
      <c r="C26" s="31" t="s">
        <v>900</v>
      </c>
      <c r="D26" s="31" t="s">
        <v>86</v>
      </c>
      <c r="E26" s="95" t="s">
        <v>1633</v>
      </c>
      <c r="F26" s="31" t="s">
        <v>1578</v>
      </c>
      <c r="G26" s="31" t="s">
        <v>301</v>
      </c>
      <c r="H26" s="90" t="s">
        <v>193</v>
      </c>
      <c r="I26" s="157" t="s">
        <v>1387</v>
      </c>
    </row>
    <row r="27" spans="1:9" ht="171.6" x14ac:dyDescent="0.3">
      <c r="A27" s="31" t="s">
        <v>1635</v>
      </c>
      <c r="B27" s="89" t="s">
        <v>302</v>
      </c>
      <c r="C27" s="31" t="s">
        <v>900</v>
      </c>
      <c r="D27" s="31" t="s">
        <v>86</v>
      </c>
      <c r="E27" s="31" t="s">
        <v>1549</v>
      </c>
      <c r="F27" s="31" t="s">
        <v>1548</v>
      </c>
      <c r="G27" s="31" t="s">
        <v>303</v>
      </c>
      <c r="H27" s="90" t="s">
        <v>193</v>
      </c>
      <c r="I27" s="157" t="s">
        <v>1387</v>
      </c>
    </row>
    <row r="28" spans="1:9" ht="132" x14ac:dyDescent="0.3">
      <c r="A28" s="31" t="s">
        <v>1635</v>
      </c>
      <c r="B28" s="85" t="s">
        <v>129</v>
      </c>
      <c r="C28" s="86" t="s">
        <v>1388</v>
      </c>
      <c r="D28" s="86" t="s">
        <v>92</v>
      </c>
      <c r="E28" s="27" t="s">
        <v>411</v>
      </c>
      <c r="F28" s="27" t="s">
        <v>207</v>
      </c>
      <c r="G28" s="27" t="s">
        <v>1134</v>
      </c>
      <c r="H28" s="90" t="s">
        <v>193</v>
      </c>
      <c r="I28" s="157" t="s">
        <v>1387</v>
      </c>
    </row>
    <row r="29" spans="1:9" ht="92.4" x14ac:dyDescent="0.3">
      <c r="A29" s="31" t="s">
        <v>1635</v>
      </c>
      <c r="B29" s="85" t="s">
        <v>131</v>
      </c>
      <c r="C29" s="86" t="s">
        <v>1389</v>
      </c>
      <c r="D29" s="86" t="s">
        <v>92</v>
      </c>
      <c r="E29" s="27" t="s">
        <v>242</v>
      </c>
      <c r="F29" s="27" t="s">
        <v>209</v>
      </c>
      <c r="G29" s="27" t="s">
        <v>1136</v>
      </c>
      <c r="H29" s="90" t="s">
        <v>193</v>
      </c>
      <c r="I29" s="157" t="s">
        <v>1387</v>
      </c>
    </row>
    <row r="30" spans="1:9" ht="92.4" x14ac:dyDescent="0.3">
      <c r="A30" s="31" t="s">
        <v>1635</v>
      </c>
      <c r="B30" s="85" t="s">
        <v>132</v>
      </c>
      <c r="C30" s="86" t="s">
        <v>1389</v>
      </c>
      <c r="D30" s="86" t="s">
        <v>86</v>
      </c>
      <c r="E30" s="27" t="s">
        <v>271</v>
      </c>
      <c r="F30" s="27" t="s">
        <v>210</v>
      </c>
      <c r="G30" s="27" t="s">
        <v>1137</v>
      </c>
      <c r="H30" s="90" t="s">
        <v>193</v>
      </c>
      <c r="I30" s="157" t="s">
        <v>1387</v>
      </c>
    </row>
    <row r="31" spans="1:9" ht="52.8" x14ac:dyDescent="0.3">
      <c r="A31" s="31" t="s">
        <v>1635</v>
      </c>
      <c r="B31" s="85" t="s">
        <v>142</v>
      </c>
      <c r="C31" s="86" t="s">
        <v>1464</v>
      </c>
      <c r="D31" s="86" t="s">
        <v>92</v>
      </c>
      <c r="E31" s="27" t="s">
        <v>415</v>
      </c>
      <c r="F31" s="27" t="s">
        <v>227</v>
      </c>
      <c r="G31" s="27" t="s">
        <v>1148</v>
      </c>
      <c r="H31" s="90" t="s">
        <v>193</v>
      </c>
      <c r="I31" s="157" t="s">
        <v>1387</v>
      </c>
    </row>
    <row r="32" spans="1:9" ht="52.8" x14ac:dyDescent="0.3">
      <c r="A32" s="31" t="s">
        <v>1635</v>
      </c>
      <c r="B32" s="89" t="s">
        <v>304</v>
      </c>
      <c r="C32" s="31" t="s">
        <v>1464</v>
      </c>
      <c r="D32" s="31" t="s">
        <v>86</v>
      </c>
      <c r="E32" s="31" t="s">
        <v>384</v>
      </c>
      <c r="F32" s="31" t="s">
        <v>194</v>
      </c>
      <c r="G32" s="31" t="s">
        <v>305</v>
      </c>
      <c r="H32" s="90" t="s">
        <v>193</v>
      </c>
      <c r="I32" s="157" t="s">
        <v>1387</v>
      </c>
    </row>
    <row r="33" spans="1:9" ht="66" x14ac:dyDescent="0.3">
      <c r="A33" s="31" t="s">
        <v>1635</v>
      </c>
      <c r="B33" s="89" t="s">
        <v>306</v>
      </c>
      <c r="C33" s="31" t="s">
        <v>1464</v>
      </c>
      <c r="D33" s="31" t="s">
        <v>85</v>
      </c>
      <c r="E33" s="31" t="s">
        <v>434</v>
      </c>
      <c r="F33" s="31" t="s">
        <v>194</v>
      </c>
      <c r="G33" s="31" t="s">
        <v>307</v>
      </c>
      <c r="H33" s="90" t="s">
        <v>193</v>
      </c>
      <c r="I33" s="157" t="s">
        <v>1387</v>
      </c>
    </row>
    <row r="34" spans="1:9" ht="79.2" x14ac:dyDescent="0.3">
      <c r="A34" s="31" t="s">
        <v>1635</v>
      </c>
      <c r="B34" s="89" t="s">
        <v>308</v>
      </c>
      <c r="C34" s="31" t="s">
        <v>1464</v>
      </c>
      <c r="D34" s="31" t="s">
        <v>86</v>
      </c>
      <c r="E34" s="31" t="s">
        <v>385</v>
      </c>
      <c r="F34" s="31" t="s">
        <v>194</v>
      </c>
      <c r="G34" s="31" t="s">
        <v>309</v>
      </c>
      <c r="H34" s="90" t="s">
        <v>193</v>
      </c>
      <c r="I34" s="157" t="s">
        <v>1387</v>
      </c>
    </row>
    <row r="35" spans="1:9" ht="92.4" x14ac:dyDescent="0.3">
      <c r="A35" s="31" t="s">
        <v>1635</v>
      </c>
      <c r="B35" s="89" t="s">
        <v>310</v>
      </c>
      <c r="C35" s="31" t="s">
        <v>1388</v>
      </c>
      <c r="D35" s="31" t="s">
        <v>86</v>
      </c>
      <c r="E35" s="31" t="s">
        <v>386</v>
      </c>
      <c r="F35" s="28" t="s">
        <v>1579</v>
      </c>
      <c r="G35" s="31" t="s">
        <v>311</v>
      </c>
      <c r="H35" s="90" t="s">
        <v>193</v>
      </c>
      <c r="I35" s="157" t="s">
        <v>1387</v>
      </c>
    </row>
    <row r="36" spans="1:9" s="16" customFormat="1" ht="184.8" x14ac:dyDescent="0.3">
      <c r="A36" s="86" t="s">
        <v>1635</v>
      </c>
      <c r="B36" s="85" t="s">
        <v>143</v>
      </c>
      <c r="C36" s="86" t="s">
        <v>1394</v>
      </c>
      <c r="D36" s="86" t="s">
        <v>85</v>
      </c>
      <c r="E36" s="27" t="s">
        <v>416</v>
      </c>
      <c r="F36" s="27" t="s">
        <v>891</v>
      </c>
      <c r="G36" s="27" t="s">
        <v>1149</v>
      </c>
      <c r="H36" s="90" t="str">
        <f>VLOOKUP(B36,'[1]Individual Mandy'!$B$1:$Q$139,16,FALSE)</f>
        <v>Not Estimated</v>
      </c>
      <c r="I36" s="91" t="s">
        <v>1387</v>
      </c>
    </row>
    <row r="37" spans="1:9" s="16" customFormat="1" ht="118.8" x14ac:dyDescent="0.3">
      <c r="A37" s="86" t="s">
        <v>1635</v>
      </c>
      <c r="B37" s="85" t="s">
        <v>144</v>
      </c>
      <c r="C37" s="86" t="s">
        <v>1464</v>
      </c>
      <c r="D37" s="86" t="s">
        <v>92</v>
      </c>
      <c r="E37" s="27" t="s">
        <v>446</v>
      </c>
      <c r="F37" s="27" t="s">
        <v>197</v>
      </c>
      <c r="G37" s="27" t="s">
        <v>1150</v>
      </c>
      <c r="H37" s="90" t="str">
        <f>VLOOKUP(B37,'[1]Individual Mandy'!$B$1:$Q$139,16,FALSE)</f>
        <v>Not Estimated</v>
      </c>
      <c r="I37" s="91" t="s">
        <v>1387</v>
      </c>
    </row>
    <row r="38" spans="1:9" s="16" customFormat="1" ht="171.6" x14ac:dyDescent="0.3">
      <c r="A38" s="31" t="s">
        <v>1635</v>
      </c>
      <c r="B38" s="85" t="s">
        <v>146</v>
      </c>
      <c r="C38" s="86" t="s">
        <v>1467</v>
      </c>
      <c r="D38" s="86" t="s">
        <v>86</v>
      </c>
      <c r="E38" s="27" t="s">
        <v>448</v>
      </c>
      <c r="F38" s="27" t="s">
        <v>194</v>
      </c>
      <c r="G38" s="27" t="s">
        <v>1152</v>
      </c>
      <c r="H38" s="90" t="s">
        <v>193</v>
      </c>
      <c r="I38" s="157" t="s">
        <v>1387</v>
      </c>
    </row>
    <row r="39" spans="1:9" s="16" customFormat="1" ht="52.8" x14ac:dyDescent="0.3">
      <c r="A39" s="31" t="s">
        <v>1635</v>
      </c>
      <c r="B39" s="85" t="s">
        <v>148</v>
      </c>
      <c r="C39" s="86" t="s">
        <v>1467</v>
      </c>
      <c r="D39" s="86" t="s">
        <v>92</v>
      </c>
      <c r="E39" s="27" t="s">
        <v>244</v>
      </c>
      <c r="F39" s="27" t="s">
        <v>215</v>
      </c>
      <c r="G39" s="27" t="s">
        <v>1154</v>
      </c>
      <c r="H39" s="90" t="s">
        <v>193</v>
      </c>
      <c r="I39" s="157" t="s">
        <v>1387</v>
      </c>
    </row>
    <row r="40" spans="1:9" s="16" customFormat="1" ht="92.4" x14ac:dyDescent="0.3">
      <c r="A40" s="31" t="s">
        <v>1635</v>
      </c>
      <c r="B40" s="85" t="s">
        <v>149</v>
      </c>
      <c r="C40" s="86" t="s">
        <v>1467</v>
      </c>
      <c r="D40" s="86" t="s">
        <v>86</v>
      </c>
      <c r="E40" s="27" t="s">
        <v>245</v>
      </c>
      <c r="F40" s="156" t="s">
        <v>1558</v>
      </c>
      <c r="G40" s="27" t="s">
        <v>1155</v>
      </c>
      <c r="H40" s="90" t="s">
        <v>193</v>
      </c>
      <c r="I40" s="157" t="s">
        <v>1387</v>
      </c>
    </row>
    <row r="41" spans="1:9" s="16" customFormat="1" ht="132" x14ac:dyDescent="0.3">
      <c r="A41" s="31" t="s">
        <v>1635</v>
      </c>
      <c r="B41" s="85" t="s">
        <v>150</v>
      </c>
      <c r="C41" s="86" t="s">
        <v>1467</v>
      </c>
      <c r="D41" s="86" t="s">
        <v>85</v>
      </c>
      <c r="E41" s="27" t="s">
        <v>273</v>
      </c>
      <c r="F41" s="27" t="s">
        <v>217</v>
      </c>
      <c r="G41" s="27" t="s">
        <v>1156</v>
      </c>
      <c r="H41" s="90" t="s">
        <v>193</v>
      </c>
      <c r="I41" s="157" t="s">
        <v>1387</v>
      </c>
    </row>
    <row r="42" spans="1:9" s="16" customFormat="1" ht="52.8" x14ac:dyDescent="0.3">
      <c r="A42" s="31" t="s">
        <v>1635</v>
      </c>
      <c r="B42" s="85" t="s">
        <v>151</v>
      </c>
      <c r="C42" s="86" t="s">
        <v>1467</v>
      </c>
      <c r="D42" s="86" t="s">
        <v>86</v>
      </c>
      <c r="E42" s="27" t="s">
        <v>246</v>
      </c>
      <c r="F42" s="27" t="s">
        <v>218</v>
      </c>
      <c r="G42" s="27" t="s">
        <v>1157</v>
      </c>
      <c r="H42" s="90" t="s">
        <v>193</v>
      </c>
      <c r="I42" s="157" t="s">
        <v>1387</v>
      </c>
    </row>
    <row r="43" spans="1:9" s="16" customFormat="1" ht="171.6" x14ac:dyDescent="0.3">
      <c r="A43" s="86" t="s">
        <v>1635</v>
      </c>
      <c r="B43" s="85" t="s">
        <v>152</v>
      </c>
      <c r="C43" s="86" t="s">
        <v>1391</v>
      </c>
      <c r="D43" s="86" t="s">
        <v>85</v>
      </c>
      <c r="E43" s="27" t="s">
        <v>418</v>
      </c>
      <c r="F43" s="27" t="s">
        <v>892</v>
      </c>
      <c r="G43" s="27" t="s">
        <v>1158</v>
      </c>
      <c r="H43" s="90" t="str">
        <f>VLOOKUP(B43,'[1]Individual Mandy'!$B$1:$Q$139,16,FALSE)</f>
        <v>Not Estimated</v>
      </c>
      <c r="I43" s="91" t="s">
        <v>1387</v>
      </c>
    </row>
    <row r="44" spans="1:9" s="16" customFormat="1" ht="158.4" x14ac:dyDescent="0.3">
      <c r="A44" s="86" t="s">
        <v>1635</v>
      </c>
      <c r="B44" s="85" t="s">
        <v>153</v>
      </c>
      <c r="C44" s="86" t="s">
        <v>1391</v>
      </c>
      <c r="D44" s="86" t="s">
        <v>85</v>
      </c>
      <c r="E44" s="27" t="s">
        <v>247</v>
      </c>
      <c r="F44" s="27" t="s">
        <v>267</v>
      </c>
      <c r="G44" s="27" t="s">
        <v>1159</v>
      </c>
      <c r="H44" s="90" t="str">
        <f>VLOOKUP(B44,'[1]Individual Mandy'!$B$1:$Q$139,16,FALSE)</f>
        <v>Not Estimated</v>
      </c>
      <c r="I44" s="91" t="s">
        <v>1387</v>
      </c>
    </row>
    <row r="45" spans="1:9" s="16" customFormat="1" ht="105.6" x14ac:dyDescent="0.3">
      <c r="A45" s="86" t="s">
        <v>1635</v>
      </c>
      <c r="B45" s="85" t="s">
        <v>154</v>
      </c>
      <c r="C45" s="86" t="s">
        <v>1391</v>
      </c>
      <c r="D45" s="86" t="s">
        <v>85</v>
      </c>
      <c r="E45" s="27" t="s">
        <v>419</v>
      </c>
      <c r="F45" s="27" t="s">
        <v>268</v>
      </c>
      <c r="G45" s="27" t="s">
        <v>1160</v>
      </c>
      <c r="H45" s="90" t="str">
        <f>VLOOKUP(B45,'[1]Individual Mandy'!$B$1:$Q$139,16,FALSE)</f>
        <v>Not Estimated</v>
      </c>
      <c r="I45" s="91" t="s">
        <v>1387</v>
      </c>
    </row>
    <row r="46" spans="1:9" ht="92.4" x14ac:dyDescent="0.3">
      <c r="A46" s="31" t="s">
        <v>1635</v>
      </c>
      <c r="B46" s="85" t="s">
        <v>155</v>
      </c>
      <c r="C46" s="86" t="s">
        <v>1464</v>
      </c>
      <c r="D46" s="86" t="s">
        <v>86</v>
      </c>
      <c r="E46" s="27" t="s">
        <v>420</v>
      </c>
      <c r="F46" s="27" t="s">
        <v>194</v>
      </c>
      <c r="G46" s="27" t="s">
        <v>1161</v>
      </c>
      <c r="H46" s="90" t="s">
        <v>193</v>
      </c>
      <c r="I46" s="157" t="s">
        <v>1387</v>
      </c>
    </row>
    <row r="47" spans="1:9" ht="105.6" x14ac:dyDescent="0.3">
      <c r="A47" s="31" t="s">
        <v>1635</v>
      </c>
      <c r="B47" s="85" t="s">
        <v>157</v>
      </c>
      <c r="C47" s="86" t="s">
        <v>1391</v>
      </c>
      <c r="D47" s="86" t="s">
        <v>86</v>
      </c>
      <c r="E47" s="27" t="s">
        <v>421</v>
      </c>
      <c r="F47" s="27" t="s">
        <v>220</v>
      </c>
      <c r="G47" s="27" t="s">
        <v>1163</v>
      </c>
      <c r="H47" s="90" t="s">
        <v>193</v>
      </c>
      <c r="I47" s="157" t="s">
        <v>1387</v>
      </c>
    </row>
    <row r="48" spans="1:9" ht="52.8" x14ac:dyDescent="0.3">
      <c r="A48" s="31" t="s">
        <v>1635</v>
      </c>
      <c r="B48" s="85" t="s">
        <v>158</v>
      </c>
      <c r="C48" s="86" t="s">
        <v>1391</v>
      </c>
      <c r="D48" s="86" t="s">
        <v>92</v>
      </c>
      <c r="E48" s="27" t="s">
        <v>422</v>
      </c>
      <c r="F48" s="159" t="s">
        <v>221</v>
      </c>
      <c r="G48" s="27" t="s">
        <v>1164</v>
      </c>
      <c r="H48" s="90" t="s">
        <v>193</v>
      </c>
      <c r="I48" s="157" t="s">
        <v>1387</v>
      </c>
    </row>
    <row r="49" spans="1:9" ht="39.6" x14ac:dyDescent="0.3">
      <c r="A49" s="31" t="s">
        <v>1635</v>
      </c>
      <c r="B49" s="85" t="s">
        <v>159</v>
      </c>
      <c r="C49" s="86" t="s">
        <v>1467</v>
      </c>
      <c r="D49" s="86" t="s">
        <v>85</v>
      </c>
      <c r="E49" s="27" t="s">
        <v>449</v>
      </c>
      <c r="F49" s="27" t="s">
        <v>216</v>
      </c>
      <c r="G49" s="27" t="s">
        <v>1165</v>
      </c>
      <c r="H49" s="90" t="s">
        <v>193</v>
      </c>
      <c r="I49" s="157" t="s">
        <v>1387</v>
      </c>
    </row>
    <row r="50" spans="1:9" ht="158.4" x14ac:dyDescent="0.3">
      <c r="A50" s="31" t="s">
        <v>1635</v>
      </c>
      <c r="B50" s="85" t="s">
        <v>161</v>
      </c>
      <c r="C50" s="86" t="s">
        <v>1391</v>
      </c>
      <c r="D50" s="86" t="s">
        <v>66</v>
      </c>
      <c r="E50" s="27" t="s">
        <v>250</v>
      </c>
      <c r="F50" s="27" t="s">
        <v>223</v>
      </c>
      <c r="G50" s="27" t="s">
        <v>1167</v>
      </c>
      <c r="H50" s="90" t="s">
        <v>193</v>
      </c>
      <c r="I50" s="157" t="s">
        <v>1387</v>
      </c>
    </row>
    <row r="51" spans="1:9" ht="66" x14ac:dyDescent="0.3">
      <c r="A51" s="86" t="s">
        <v>1635</v>
      </c>
      <c r="B51" s="85" t="s">
        <v>162</v>
      </c>
      <c r="C51" s="86" t="s">
        <v>899</v>
      </c>
      <c r="D51" s="86" t="s">
        <v>86</v>
      </c>
      <c r="E51" s="27" t="s">
        <v>423</v>
      </c>
      <c r="F51" s="27" t="s">
        <v>194</v>
      </c>
      <c r="G51" s="27" t="s">
        <v>1168</v>
      </c>
      <c r="H51" s="90" t="str">
        <f>VLOOKUP(B51,'[1]Individual Mandy'!$B$1:$Q$139,16,FALSE)</f>
        <v>Estimated</v>
      </c>
      <c r="I51" s="91" t="s">
        <v>1387</v>
      </c>
    </row>
    <row r="52" spans="1:9" ht="66" x14ac:dyDescent="0.3">
      <c r="A52" s="86" t="s">
        <v>1635</v>
      </c>
      <c r="B52" s="85" t="s">
        <v>163</v>
      </c>
      <c r="C52" s="86" t="s">
        <v>1391</v>
      </c>
      <c r="D52" s="86" t="s">
        <v>92</v>
      </c>
      <c r="E52" s="27" t="s">
        <v>424</v>
      </c>
      <c r="F52" s="27" t="s">
        <v>194</v>
      </c>
      <c r="G52" s="27" t="s">
        <v>1169</v>
      </c>
      <c r="H52" s="90" t="str">
        <f>VLOOKUP(B52,'[1]Individual Mandy'!$B$1:$Q$139,16,FALSE)</f>
        <v>Estimated</v>
      </c>
      <c r="I52" s="91" t="s">
        <v>1387</v>
      </c>
    </row>
    <row r="53" spans="1:9" ht="39.6" x14ac:dyDescent="0.3">
      <c r="A53" s="86" t="s">
        <v>1635</v>
      </c>
      <c r="B53" s="85" t="s">
        <v>164</v>
      </c>
      <c r="C53" s="86" t="s">
        <v>1391</v>
      </c>
      <c r="D53" s="86" t="s">
        <v>92</v>
      </c>
      <c r="E53" s="27" t="s">
        <v>425</v>
      </c>
      <c r="F53" s="27" t="s">
        <v>194</v>
      </c>
      <c r="G53" s="27" t="s">
        <v>1170</v>
      </c>
      <c r="H53" s="90" t="str">
        <f>VLOOKUP(B53,'[1]Individual Mandy'!$B$1:$Q$139,16,FALSE)</f>
        <v>Estimated</v>
      </c>
      <c r="I53" s="91" t="s">
        <v>1387</v>
      </c>
    </row>
    <row r="54" spans="1:9" ht="277.2" x14ac:dyDescent="0.3">
      <c r="A54" s="31" t="s">
        <v>1635</v>
      </c>
      <c r="B54" s="89" t="s">
        <v>312</v>
      </c>
      <c r="C54" s="31" t="s">
        <v>625</v>
      </c>
      <c r="D54" s="31" t="s">
        <v>92</v>
      </c>
      <c r="E54" s="31" t="s">
        <v>1556</v>
      </c>
      <c r="F54" s="31" t="s">
        <v>888</v>
      </c>
      <c r="G54" s="31" t="s">
        <v>313</v>
      </c>
      <c r="H54" s="90" t="s">
        <v>193</v>
      </c>
      <c r="I54" s="157" t="s">
        <v>1387</v>
      </c>
    </row>
    <row r="55" spans="1:9" ht="277.2" x14ac:dyDescent="0.3">
      <c r="A55" s="31" t="s">
        <v>1635</v>
      </c>
      <c r="B55" s="89" t="s">
        <v>314</v>
      </c>
      <c r="C55" s="31" t="s">
        <v>625</v>
      </c>
      <c r="D55" s="31" t="s">
        <v>92</v>
      </c>
      <c r="E55" s="31" t="s">
        <v>435</v>
      </c>
      <c r="F55" s="31" t="s">
        <v>194</v>
      </c>
      <c r="G55" s="31" t="s">
        <v>315</v>
      </c>
      <c r="H55" s="90" t="s">
        <v>193</v>
      </c>
      <c r="I55" s="157" t="s">
        <v>1387</v>
      </c>
    </row>
    <row r="56" spans="1:9" ht="79.2" x14ac:dyDescent="0.3">
      <c r="A56" s="31" t="s">
        <v>1635</v>
      </c>
      <c r="B56" s="85" t="s">
        <v>171</v>
      </c>
      <c r="C56" s="86" t="s">
        <v>1391</v>
      </c>
      <c r="D56" s="86" t="s">
        <v>86</v>
      </c>
      <c r="E56" s="27" t="s">
        <v>433</v>
      </c>
      <c r="F56" s="27" t="s">
        <v>194</v>
      </c>
      <c r="G56" s="27" t="s">
        <v>1179</v>
      </c>
      <c r="H56" s="90" t="s">
        <v>193</v>
      </c>
      <c r="I56" s="157" t="s">
        <v>1387</v>
      </c>
    </row>
    <row r="57" spans="1:9" ht="52.8" x14ac:dyDescent="0.3">
      <c r="A57" s="31" t="s">
        <v>1635</v>
      </c>
      <c r="B57" s="85" t="s">
        <v>172</v>
      </c>
      <c r="C57" s="86" t="s">
        <v>1394</v>
      </c>
      <c r="D57" s="86" t="s">
        <v>86</v>
      </c>
      <c r="E57" s="27" t="s">
        <v>428</v>
      </c>
      <c r="F57" s="27" t="s">
        <v>194</v>
      </c>
      <c r="G57" s="27" t="s">
        <v>1180</v>
      </c>
      <c r="H57" s="75" t="s">
        <v>193</v>
      </c>
      <c r="I57" s="91" t="s">
        <v>1387</v>
      </c>
    </row>
    <row r="58" spans="1:9" ht="92.4" x14ac:dyDescent="0.3">
      <c r="A58" s="31" t="s">
        <v>1635</v>
      </c>
      <c r="B58" s="85" t="s">
        <v>173</v>
      </c>
      <c r="C58" s="86" t="s">
        <v>1391</v>
      </c>
      <c r="D58" s="86" t="s">
        <v>85</v>
      </c>
      <c r="E58" s="27" t="s">
        <v>252</v>
      </c>
      <c r="F58" s="27" t="s">
        <v>226</v>
      </c>
      <c r="G58" s="27" t="s">
        <v>1181</v>
      </c>
      <c r="H58" s="90" t="s">
        <v>193</v>
      </c>
      <c r="I58" s="157" t="s">
        <v>1387</v>
      </c>
    </row>
    <row r="59" spans="1:9" s="9" customFormat="1" ht="52.8" x14ac:dyDescent="0.3">
      <c r="A59" s="31" t="s">
        <v>1635</v>
      </c>
      <c r="B59" s="85" t="s">
        <v>174</v>
      </c>
      <c r="C59" s="86" t="s">
        <v>1391</v>
      </c>
      <c r="D59" s="86" t="s">
        <v>86</v>
      </c>
      <c r="E59" s="27" t="s">
        <v>429</v>
      </c>
      <c r="F59" s="27" t="s">
        <v>194</v>
      </c>
      <c r="G59" s="27" t="s">
        <v>1182</v>
      </c>
      <c r="H59" s="90" t="s">
        <v>193</v>
      </c>
      <c r="I59" s="157" t="s">
        <v>1387</v>
      </c>
    </row>
    <row r="60" spans="1:9" ht="92.4" x14ac:dyDescent="0.3">
      <c r="A60" s="31" t="s">
        <v>1635</v>
      </c>
      <c r="B60" s="85" t="s">
        <v>175</v>
      </c>
      <c r="C60" s="86" t="s">
        <v>1389</v>
      </c>
      <c r="D60" s="86" t="s">
        <v>86</v>
      </c>
      <c r="E60" s="27" t="s">
        <v>430</v>
      </c>
      <c r="F60" s="27" t="s">
        <v>194</v>
      </c>
      <c r="G60" s="27" t="s">
        <v>1183</v>
      </c>
      <c r="H60" s="90" t="s">
        <v>193</v>
      </c>
      <c r="I60" s="157" t="s">
        <v>1387</v>
      </c>
    </row>
    <row r="61" spans="1:9" ht="79.2" x14ac:dyDescent="0.3">
      <c r="A61" s="86" t="s">
        <v>1635</v>
      </c>
      <c r="B61" s="85" t="s">
        <v>176</v>
      </c>
      <c r="C61" s="86" t="s">
        <v>1389</v>
      </c>
      <c r="D61" s="86" t="s">
        <v>92</v>
      </c>
      <c r="E61" s="27" t="s">
        <v>253</v>
      </c>
      <c r="F61" s="27" t="s">
        <v>270</v>
      </c>
      <c r="G61" s="27" t="s">
        <v>1184</v>
      </c>
      <c r="H61" s="75" t="s">
        <v>193</v>
      </c>
      <c r="I61" s="154" t="s">
        <v>1387</v>
      </c>
    </row>
    <row r="62" spans="1:9" ht="264" x14ac:dyDescent="0.3">
      <c r="A62" s="31" t="s">
        <v>1635</v>
      </c>
      <c r="B62" s="85" t="s">
        <v>177</v>
      </c>
      <c r="C62" s="86" t="s">
        <v>1466</v>
      </c>
      <c r="D62" s="86" t="s">
        <v>86</v>
      </c>
      <c r="E62" s="27" t="s">
        <v>431</v>
      </c>
      <c r="F62" s="27" t="s">
        <v>207</v>
      </c>
      <c r="G62" s="27" t="s">
        <v>1185</v>
      </c>
      <c r="H62" s="75" t="s">
        <v>193</v>
      </c>
      <c r="I62" s="91" t="s">
        <v>1387</v>
      </c>
    </row>
    <row r="63" spans="1:9" s="9" customFormat="1" ht="264" x14ac:dyDescent="0.3">
      <c r="A63" s="31" t="s">
        <v>1635</v>
      </c>
      <c r="B63" s="85" t="s">
        <v>178</v>
      </c>
      <c r="C63" s="86" t="s">
        <v>1466</v>
      </c>
      <c r="D63" s="86" t="s">
        <v>86</v>
      </c>
      <c r="E63" s="27" t="s">
        <v>431</v>
      </c>
      <c r="F63" s="27" t="s">
        <v>207</v>
      </c>
      <c r="G63" s="27" t="s">
        <v>1186</v>
      </c>
      <c r="H63" s="90" t="s">
        <v>193</v>
      </c>
      <c r="I63" s="157" t="s">
        <v>1387</v>
      </c>
    </row>
    <row r="64" spans="1:9" ht="132" x14ac:dyDescent="0.3">
      <c r="A64" s="31" t="s">
        <v>1635</v>
      </c>
      <c r="B64" s="89" t="s">
        <v>318</v>
      </c>
      <c r="C64" s="31" t="s">
        <v>1464</v>
      </c>
      <c r="D64" s="31" t="s">
        <v>86</v>
      </c>
      <c r="E64" s="31" t="s">
        <v>387</v>
      </c>
      <c r="F64" s="31" t="s">
        <v>194</v>
      </c>
      <c r="G64" s="31" t="s">
        <v>319</v>
      </c>
      <c r="H64" s="90" t="s">
        <v>193</v>
      </c>
      <c r="I64" s="157" t="s">
        <v>1387</v>
      </c>
    </row>
    <row r="65" spans="1:9" ht="145.19999999999999" x14ac:dyDescent="0.3">
      <c r="A65" s="31" t="s">
        <v>1635</v>
      </c>
      <c r="B65" s="89" t="s">
        <v>1</v>
      </c>
      <c r="C65" s="31" t="s">
        <v>625</v>
      </c>
      <c r="D65" s="31" t="s">
        <v>86</v>
      </c>
      <c r="E65" s="31" t="s">
        <v>388</v>
      </c>
      <c r="F65" s="31" t="s">
        <v>194</v>
      </c>
      <c r="G65" s="31" t="s">
        <v>320</v>
      </c>
      <c r="H65" s="90" t="s">
        <v>193</v>
      </c>
      <c r="I65" s="157" t="s">
        <v>1387</v>
      </c>
    </row>
    <row r="66" spans="1:9" s="9" customFormat="1" ht="39.6" x14ac:dyDescent="0.3">
      <c r="A66" s="31" t="s">
        <v>1635</v>
      </c>
      <c r="B66" s="85" t="s">
        <v>186</v>
      </c>
      <c r="C66" s="86" t="s">
        <v>1464</v>
      </c>
      <c r="D66" s="86" t="s">
        <v>86</v>
      </c>
      <c r="E66" s="27" t="s">
        <v>432</v>
      </c>
      <c r="F66" s="27" t="s">
        <v>220</v>
      </c>
      <c r="G66" s="27" t="s">
        <v>1193</v>
      </c>
      <c r="H66" s="75" t="s">
        <v>193</v>
      </c>
      <c r="I66" s="91" t="s">
        <v>1387</v>
      </c>
    </row>
    <row r="67" spans="1:9" ht="118.8" x14ac:dyDescent="0.3">
      <c r="A67" s="31" t="s">
        <v>1635</v>
      </c>
      <c r="B67" s="85" t="s">
        <v>187</v>
      </c>
      <c r="C67" s="86" t="s">
        <v>619</v>
      </c>
      <c r="D67" s="86" t="s">
        <v>85</v>
      </c>
      <c r="E67" s="27" t="s">
        <v>453</v>
      </c>
      <c r="F67" s="27" t="s">
        <v>233</v>
      </c>
      <c r="G67" s="27" t="s">
        <v>1194</v>
      </c>
      <c r="H67" s="90" t="s">
        <v>193</v>
      </c>
      <c r="I67" s="157" t="s">
        <v>1387</v>
      </c>
    </row>
    <row r="68" spans="1:9" ht="52.8" x14ac:dyDescent="0.3">
      <c r="A68" s="31" t="s">
        <v>1635</v>
      </c>
      <c r="B68" s="85" t="s">
        <v>188</v>
      </c>
      <c r="C68" s="86" t="s">
        <v>1467</v>
      </c>
      <c r="D68" s="86" t="s">
        <v>86</v>
      </c>
      <c r="E68" s="27" t="s">
        <v>454</v>
      </c>
      <c r="F68" s="27" t="s">
        <v>194</v>
      </c>
      <c r="G68" s="27" t="s">
        <v>1195</v>
      </c>
      <c r="H68" s="90" t="s">
        <v>193</v>
      </c>
      <c r="I68" s="157" t="s">
        <v>1387</v>
      </c>
    </row>
    <row r="69" spans="1:9" ht="105.6" x14ac:dyDescent="0.3">
      <c r="A69" s="31" t="s">
        <v>1635</v>
      </c>
      <c r="B69" s="85" t="s">
        <v>190</v>
      </c>
      <c r="C69" s="86" t="s">
        <v>1464</v>
      </c>
      <c r="D69" s="86" t="s">
        <v>92</v>
      </c>
      <c r="E69" s="27" t="s">
        <v>259</v>
      </c>
      <c r="F69" s="27" t="s">
        <v>235</v>
      </c>
      <c r="G69" s="27" t="s">
        <v>1198</v>
      </c>
      <c r="H69" s="90" t="s">
        <v>193</v>
      </c>
      <c r="I69" s="157" t="s">
        <v>1387</v>
      </c>
    </row>
    <row r="70" spans="1:9" ht="39.6" x14ac:dyDescent="0.3">
      <c r="A70" s="31" t="s">
        <v>1635</v>
      </c>
      <c r="B70" s="87" t="s">
        <v>192</v>
      </c>
      <c r="C70" s="88" t="s">
        <v>1464</v>
      </c>
      <c r="D70" s="88" t="s">
        <v>86</v>
      </c>
      <c r="E70" s="26" t="s">
        <v>392</v>
      </c>
      <c r="F70" s="26" t="s">
        <v>194</v>
      </c>
      <c r="G70" s="26" t="s">
        <v>1200</v>
      </c>
      <c r="H70" s="90" t="s">
        <v>193</v>
      </c>
      <c r="I70" s="157" t="s">
        <v>1387</v>
      </c>
    </row>
    <row r="71" spans="1:9" ht="132" x14ac:dyDescent="0.3">
      <c r="A71" s="28" t="s">
        <v>1636</v>
      </c>
      <c r="B71" s="143" t="s">
        <v>288</v>
      </c>
      <c r="C71" s="28" t="s">
        <v>625</v>
      </c>
      <c r="D71" s="28" t="s">
        <v>92</v>
      </c>
      <c r="E71" s="28" t="s">
        <v>1565</v>
      </c>
      <c r="F71" s="28" t="s">
        <v>884</v>
      </c>
      <c r="G71" s="28" t="s">
        <v>280</v>
      </c>
      <c r="H71" s="60" t="s">
        <v>193</v>
      </c>
      <c r="I71" s="144" t="s">
        <v>1387</v>
      </c>
    </row>
    <row r="72" spans="1:9" ht="211.2" x14ac:dyDescent="0.3">
      <c r="A72" s="28" t="s">
        <v>1636</v>
      </c>
      <c r="B72" s="143" t="s">
        <v>289</v>
      </c>
      <c r="C72" s="28" t="s">
        <v>625</v>
      </c>
      <c r="D72" s="28" t="s">
        <v>92</v>
      </c>
      <c r="E72" s="28" t="s">
        <v>1566</v>
      </c>
      <c r="F72" s="28" t="s">
        <v>885</v>
      </c>
      <c r="G72" s="28" t="s">
        <v>281</v>
      </c>
      <c r="H72" s="63" t="s">
        <v>193</v>
      </c>
      <c r="I72" s="144" t="s">
        <v>1387</v>
      </c>
    </row>
    <row r="73" spans="1:9" ht="145.19999999999999" x14ac:dyDescent="0.3">
      <c r="A73" s="28" t="s">
        <v>1636</v>
      </c>
      <c r="B73" s="143" t="s">
        <v>292</v>
      </c>
      <c r="C73" s="28" t="s">
        <v>1388</v>
      </c>
      <c r="D73" s="30" t="s">
        <v>86</v>
      </c>
      <c r="E73" s="28" t="s">
        <v>455</v>
      </c>
      <c r="F73" s="28" t="s">
        <v>194</v>
      </c>
      <c r="G73" s="28" t="s">
        <v>293</v>
      </c>
      <c r="H73" s="60" t="s">
        <v>193</v>
      </c>
      <c r="I73" s="144" t="s">
        <v>1387</v>
      </c>
    </row>
    <row r="74" spans="1:9" ht="39.6" x14ac:dyDescent="0.3">
      <c r="A74" s="28" t="s">
        <v>1636</v>
      </c>
      <c r="B74" s="143" t="s">
        <v>294</v>
      </c>
      <c r="C74" s="28" t="s">
        <v>625</v>
      </c>
      <c r="D74" s="30" t="s">
        <v>92</v>
      </c>
      <c r="E74" s="28" t="s">
        <v>1567</v>
      </c>
      <c r="F74" s="28" t="s">
        <v>1573</v>
      </c>
      <c r="G74" s="28" t="s">
        <v>295</v>
      </c>
      <c r="H74" s="60" t="s">
        <v>193</v>
      </c>
      <c r="I74" s="144" t="s">
        <v>1387</v>
      </c>
    </row>
    <row r="75" spans="1:9" ht="39.6" x14ac:dyDescent="0.3">
      <c r="A75" s="28" t="s">
        <v>1636</v>
      </c>
      <c r="B75" s="143" t="s">
        <v>290</v>
      </c>
      <c r="C75" s="28" t="s">
        <v>625</v>
      </c>
      <c r="D75" s="28" t="s">
        <v>85</v>
      </c>
      <c r="E75" s="28" t="s">
        <v>1581</v>
      </c>
      <c r="F75" s="28" t="s">
        <v>284</v>
      </c>
      <c r="G75" s="28" t="s">
        <v>282</v>
      </c>
      <c r="H75" s="63" t="s">
        <v>193</v>
      </c>
      <c r="I75" s="144" t="s">
        <v>1387</v>
      </c>
    </row>
    <row r="76" spans="1:9" ht="132" x14ac:dyDescent="0.3">
      <c r="A76" s="28" t="s">
        <v>1636</v>
      </c>
      <c r="B76" s="143" t="s">
        <v>296</v>
      </c>
      <c r="C76" s="28" t="s">
        <v>625</v>
      </c>
      <c r="D76" s="30" t="s">
        <v>86</v>
      </c>
      <c r="E76" s="28" t="s">
        <v>1582</v>
      </c>
      <c r="F76" s="28" t="s">
        <v>194</v>
      </c>
      <c r="G76" s="28" t="s">
        <v>297</v>
      </c>
      <c r="H76" s="60" t="s">
        <v>193</v>
      </c>
      <c r="I76" s="144" t="s">
        <v>1387</v>
      </c>
    </row>
    <row r="77" spans="1:9" ht="79.2" x14ac:dyDescent="0.3">
      <c r="A77" s="28" t="s">
        <v>1636</v>
      </c>
      <c r="B77" s="143" t="s">
        <v>298</v>
      </c>
      <c r="C77" s="28" t="s">
        <v>1465</v>
      </c>
      <c r="D77" s="30" t="s">
        <v>86</v>
      </c>
      <c r="E77" s="28" t="s">
        <v>1568</v>
      </c>
      <c r="F77" s="28" t="s">
        <v>883</v>
      </c>
      <c r="G77" s="28" t="s">
        <v>299</v>
      </c>
      <c r="H77" s="60" t="s">
        <v>193</v>
      </c>
      <c r="I77" s="144" t="s">
        <v>1387</v>
      </c>
    </row>
    <row r="78" spans="1:9" ht="52.8" x14ac:dyDescent="0.3">
      <c r="A78" s="28" t="s">
        <v>1636</v>
      </c>
      <c r="B78" s="143" t="s">
        <v>300</v>
      </c>
      <c r="C78" s="28" t="s">
        <v>1465</v>
      </c>
      <c r="D78" s="30" t="s">
        <v>86</v>
      </c>
      <c r="E78" s="28" t="s">
        <v>1583</v>
      </c>
      <c r="F78" s="28" t="s">
        <v>1584</v>
      </c>
      <c r="G78" s="28" t="s">
        <v>301</v>
      </c>
      <c r="H78" s="60" t="s">
        <v>193</v>
      </c>
      <c r="I78" s="144" t="s">
        <v>1387</v>
      </c>
    </row>
    <row r="79" spans="1:9" ht="171.6" x14ac:dyDescent="0.3">
      <c r="A79" s="28" t="s">
        <v>1636</v>
      </c>
      <c r="B79" s="143" t="s">
        <v>302</v>
      </c>
      <c r="C79" s="28" t="s">
        <v>1465</v>
      </c>
      <c r="D79" s="30" t="s">
        <v>86</v>
      </c>
      <c r="E79" s="28" t="s">
        <v>1568</v>
      </c>
      <c r="F79" s="28" t="s">
        <v>1575</v>
      </c>
      <c r="G79" s="28" t="s">
        <v>303</v>
      </c>
      <c r="H79" s="60" t="s">
        <v>193</v>
      </c>
      <c r="I79" s="144" t="s">
        <v>1387</v>
      </c>
    </row>
    <row r="80" spans="1:9" ht="52.8" x14ac:dyDescent="0.3">
      <c r="A80" s="28" t="s">
        <v>1636</v>
      </c>
      <c r="B80" s="143" t="s">
        <v>291</v>
      </c>
      <c r="C80" s="28" t="s">
        <v>1388</v>
      </c>
      <c r="D80" s="28" t="s">
        <v>86</v>
      </c>
      <c r="E80" s="28" t="s">
        <v>1586</v>
      </c>
      <c r="F80" s="28" t="s">
        <v>194</v>
      </c>
      <c r="G80" s="28" t="s">
        <v>283</v>
      </c>
      <c r="H80" s="63" t="s">
        <v>193</v>
      </c>
      <c r="I80" s="144" t="s">
        <v>1387</v>
      </c>
    </row>
    <row r="81" spans="1:9" ht="66" x14ac:dyDescent="0.3">
      <c r="A81" s="28" t="s">
        <v>1636</v>
      </c>
      <c r="B81" s="143" t="s">
        <v>316</v>
      </c>
      <c r="C81" s="28" t="s">
        <v>1395</v>
      </c>
      <c r="D81" s="30" t="s">
        <v>92</v>
      </c>
      <c r="E81" s="28" t="s">
        <v>1570</v>
      </c>
      <c r="F81" s="28" t="s">
        <v>1577</v>
      </c>
      <c r="G81" s="28" t="s">
        <v>317</v>
      </c>
      <c r="H81" s="63" t="s">
        <v>193</v>
      </c>
      <c r="I81" s="144" t="s">
        <v>1387</v>
      </c>
    </row>
    <row r="82" spans="1:9" ht="132" x14ac:dyDescent="0.3">
      <c r="A82" s="28" t="s">
        <v>1636</v>
      </c>
      <c r="B82" s="143" t="s">
        <v>318</v>
      </c>
      <c r="C82" s="28" t="s">
        <v>1464</v>
      </c>
      <c r="D82" s="30" t="s">
        <v>86</v>
      </c>
      <c r="E82" s="28" t="s">
        <v>1587</v>
      </c>
      <c r="F82" s="28" t="s">
        <v>194</v>
      </c>
      <c r="G82" s="28" t="s">
        <v>319</v>
      </c>
      <c r="H82" s="63" t="s">
        <v>193</v>
      </c>
      <c r="I82" s="144" t="s">
        <v>1387</v>
      </c>
    </row>
    <row r="83" spans="1:9" ht="105.6" x14ac:dyDescent="0.3">
      <c r="A83" s="28" t="s">
        <v>1636</v>
      </c>
      <c r="B83" s="143" t="s">
        <v>321</v>
      </c>
      <c r="C83" s="28" t="s">
        <v>625</v>
      </c>
      <c r="D83" s="30" t="s">
        <v>92</v>
      </c>
      <c r="E83" s="28" t="s">
        <v>1571</v>
      </c>
      <c r="F83" s="28" t="s">
        <v>322</v>
      </c>
      <c r="G83" s="28" t="s">
        <v>323</v>
      </c>
      <c r="H83" s="63" t="s">
        <v>193</v>
      </c>
      <c r="I83" s="144" t="s">
        <v>1387</v>
      </c>
    </row>
    <row r="84" spans="1:9" ht="66" x14ac:dyDescent="0.3">
      <c r="A84" s="34" t="s">
        <v>1637</v>
      </c>
      <c r="B84" s="145" t="s">
        <v>470</v>
      </c>
      <c r="C84" s="34" t="s">
        <v>625</v>
      </c>
      <c r="D84" s="34" t="s">
        <v>85</v>
      </c>
      <c r="E84" s="26" t="s">
        <v>870</v>
      </c>
      <c r="F84" s="26" t="s">
        <v>733</v>
      </c>
      <c r="G84" s="26" t="s">
        <v>1206</v>
      </c>
      <c r="H84" s="62" t="s">
        <v>193</v>
      </c>
      <c r="I84" s="146" t="s">
        <v>1387</v>
      </c>
    </row>
    <row r="85" spans="1:9" ht="92.4" x14ac:dyDescent="0.3">
      <c r="A85" s="148" t="s">
        <v>1637</v>
      </c>
      <c r="B85" s="147" t="s">
        <v>486</v>
      </c>
      <c r="C85" s="148" t="s">
        <v>1391</v>
      </c>
      <c r="D85" s="148" t="s">
        <v>85</v>
      </c>
      <c r="E85" s="26" t="s">
        <v>816</v>
      </c>
      <c r="F85" s="26" t="s">
        <v>817</v>
      </c>
      <c r="G85" s="26" t="s">
        <v>1220</v>
      </c>
      <c r="H85" s="62" t="s">
        <v>193</v>
      </c>
      <c r="I85" s="146" t="s">
        <v>1387</v>
      </c>
    </row>
    <row r="86" spans="1:9" ht="105.6" x14ac:dyDescent="0.3">
      <c r="A86" s="148" t="s">
        <v>1637</v>
      </c>
      <c r="B86" s="147" t="s">
        <v>492</v>
      </c>
      <c r="C86" s="148" t="s">
        <v>1389</v>
      </c>
      <c r="D86" s="148" t="s">
        <v>85</v>
      </c>
      <c r="E86" s="26" t="s">
        <v>871</v>
      </c>
      <c r="F86" s="26"/>
      <c r="G86" s="26" t="s">
        <v>1226</v>
      </c>
      <c r="H86" s="62" t="s">
        <v>193</v>
      </c>
      <c r="I86" s="146" t="s">
        <v>1387</v>
      </c>
    </row>
    <row r="87" spans="1:9" ht="39.6" x14ac:dyDescent="0.3">
      <c r="A87" s="148" t="s">
        <v>1637</v>
      </c>
      <c r="B87" s="147" t="s">
        <v>496</v>
      </c>
      <c r="C87" s="148" t="s">
        <v>1390</v>
      </c>
      <c r="D87" s="148" t="s">
        <v>85</v>
      </c>
      <c r="E87" s="26" t="s">
        <v>662</v>
      </c>
      <c r="F87" s="26" t="s">
        <v>748</v>
      </c>
      <c r="G87" s="26" t="s">
        <v>1230</v>
      </c>
      <c r="H87" s="62" t="s">
        <v>193</v>
      </c>
      <c r="I87" s="146" t="s">
        <v>1387</v>
      </c>
    </row>
    <row r="88" spans="1:9" ht="105.6" x14ac:dyDescent="0.3">
      <c r="A88" s="34" t="s">
        <v>1637</v>
      </c>
      <c r="B88" s="145" t="s">
        <v>502</v>
      </c>
      <c r="C88" s="34" t="s">
        <v>625</v>
      </c>
      <c r="D88" s="34" t="s">
        <v>85</v>
      </c>
      <c r="E88" s="26" t="s">
        <v>666</v>
      </c>
      <c r="F88" s="26" t="s">
        <v>752</v>
      </c>
      <c r="G88" s="26" t="s">
        <v>1236</v>
      </c>
      <c r="H88" s="62" t="s">
        <v>193</v>
      </c>
      <c r="I88" s="146" t="s">
        <v>1387</v>
      </c>
    </row>
    <row r="89" spans="1:9" ht="52.8" x14ac:dyDescent="0.3">
      <c r="A89" s="148" t="s">
        <v>1637</v>
      </c>
      <c r="B89" s="147" t="s">
        <v>503</v>
      </c>
      <c r="C89" s="148" t="s">
        <v>900</v>
      </c>
      <c r="D89" s="148" t="s">
        <v>85</v>
      </c>
      <c r="E89" s="26" t="s">
        <v>667</v>
      </c>
      <c r="F89" s="26"/>
      <c r="G89" s="26" t="s">
        <v>1237</v>
      </c>
      <c r="H89" s="62" t="s">
        <v>193</v>
      </c>
      <c r="I89" s="146" t="s">
        <v>1387</v>
      </c>
    </row>
    <row r="90" spans="1:9" ht="26.4" x14ac:dyDescent="0.3">
      <c r="A90" s="28" t="s">
        <v>1637</v>
      </c>
      <c r="B90" s="143" t="s">
        <v>618</v>
      </c>
      <c r="C90" s="28" t="s">
        <v>619</v>
      </c>
      <c r="D90" s="28" t="s">
        <v>85</v>
      </c>
      <c r="E90" s="26" t="s">
        <v>695</v>
      </c>
      <c r="F90" s="26"/>
      <c r="G90" s="26" t="s">
        <v>1330</v>
      </c>
      <c r="H90" s="62" t="s">
        <v>193</v>
      </c>
      <c r="I90" s="146" t="s">
        <v>1387</v>
      </c>
    </row>
    <row r="91" spans="1:9" ht="52.8" x14ac:dyDescent="0.3">
      <c r="A91" s="34" t="s">
        <v>1637</v>
      </c>
      <c r="B91" s="145" t="s">
        <v>505</v>
      </c>
      <c r="C91" s="34" t="s">
        <v>619</v>
      </c>
      <c r="D91" s="34" t="s">
        <v>85</v>
      </c>
      <c r="E91" s="26" t="s">
        <v>668</v>
      </c>
      <c r="F91" s="26" t="s">
        <v>754</v>
      </c>
      <c r="G91" s="26" t="s">
        <v>1239</v>
      </c>
      <c r="H91" s="62" t="s">
        <v>193</v>
      </c>
      <c r="I91" s="146" t="s">
        <v>1387</v>
      </c>
    </row>
    <row r="92" spans="1:9" ht="66" x14ac:dyDescent="0.3">
      <c r="A92" s="148" t="s">
        <v>1637</v>
      </c>
      <c r="B92" s="147" t="s">
        <v>510</v>
      </c>
      <c r="C92" s="148" t="s">
        <v>1388</v>
      </c>
      <c r="D92" s="148" t="s">
        <v>85</v>
      </c>
      <c r="E92" s="26" t="s">
        <v>670</v>
      </c>
      <c r="F92" s="26" t="s">
        <v>756</v>
      </c>
      <c r="G92" s="26" t="s">
        <v>1243</v>
      </c>
      <c r="H92" s="62" t="s">
        <v>193</v>
      </c>
      <c r="I92" s="146" t="s">
        <v>1387</v>
      </c>
    </row>
    <row r="93" spans="1:9" ht="39.6" x14ac:dyDescent="0.3">
      <c r="A93" s="148" t="s">
        <v>1637</v>
      </c>
      <c r="B93" s="147" t="s">
        <v>513</v>
      </c>
      <c r="C93" s="148" t="s">
        <v>625</v>
      </c>
      <c r="D93" s="148" t="s">
        <v>85</v>
      </c>
      <c r="E93" s="26" t="s">
        <v>673</v>
      </c>
      <c r="F93" s="26" t="s">
        <v>758</v>
      </c>
      <c r="G93" s="26" t="s">
        <v>1246</v>
      </c>
      <c r="H93" s="62" t="s">
        <v>193</v>
      </c>
      <c r="I93" s="146" t="s">
        <v>1387</v>
      </c>
    </row>
    <row r="94" spans="1:9" ht="132" x14ac:dyDescent="0.3">
      <c r="A94" s="148" t="s">
        <v>1637</v>
      </c>
      <c r="B94" s="147" t="s">
        <v>519</v>
      </c>
      <c r="C94" s="148" t="s">
        <v>625</v>
      </c>
      <c r="D94" s="148" t="s">
        <v>85</v>
      </c>
      <c r="E94" s="26" t="s">
        <v>678</v>
      </c>
      <c r="F94" s="26" t="s">
        <v>636</v>
      </c>
      <c r="G94" s="26" t="s">
        <v>1348</v>
      </c>
      <c r="H94" s="62" t="s">
        <v>193</v>
      </c>
      <c r="I94" s="146" t="s">
        <v>1387</v>
      </c>
    </row>
    <row r="95" spans="1:9" ht="66" x14ac:dyDescent="0.3">
      <c r="A95" s="148" t="s">
        <v>1637</v>
      </c>
      <c r="B95" s="147" t="s">
        <v>521</v>
      </c>
      <c r="C95" s="148" t="s">
        <v>625</v>
      </c>
      <c r="D95" s="148" t="s">
        <v>85</v>
      </c>
      <c r="E95" s="26" t="s">
        <v>680</v>
      </c>
      <c r="F95" s="26" t="s">
        <v>764</v>
      </c>
      <c r="G95" s="26" t="s">
        <v>1350</v>
      </c>
      <c r="H95" s="62" t="s">
        <v>193</v>
      </c>
      <c r="I95" s="146" t="s">
        <v>1387</v>
      </c>
    </row>
    <row r="96" spans="1:9" ht="79.2" x14ac:dyDescent="0.3">
      <c r="A96" s="148" t="s">
        <v>1637</v>
      </c>
      <c r="B96" s="147" t="s">
        <v>522</v>
      </c>
      <c r="C96" s="148" t="s">
        <v>625</v>
      </c>
      <c r="D96" s="148" t="s">
        <v>85</v>
      </c>
      <c r="E96" s="26" t="s">
        <v>1431</v>
      </c>
      <c r="F96" s="26" t="s">
        <v>821</v>
      </c>
      <c r="G96" s="26" t="s">
        <v>1352</v>
      </c>
      <c r="H96" s="62" t="s">
        <v>193</v>
      </c>
      <c r="I96" s="146" t="s">
        <v>1387</v>
      </c>
    </row>
    <row r="97" spans="1:9" ht="79.2" x14ac:dyDescent="0.3">
      <c r="A97" s="148" t="s">
        <v>1637</v>
      </c>
      <c r="B97" s="147" t="s">
        <v>530</v>
      </c>
      <c r="C97" s="148" t="s">
        <v>900</v>
      </c>
      <c r="D97" s="148" t="s">
        <v>484</v>
      </c>
      <c r="E97" s="26" t="s">
        <v>828</v>
      </c>
      <c r="F97" s="26" t="s">
        <v>829</v>
      </c>
      <c r="G97" s="26" t="s">
        <v>1361</v>
      </c>
      <c r="H97" s="62" t="s">
        <v>193</v>
      </c>
      <c r="I97" s="146" t="s">
        <v>1387</v>
      </c>
    </row>
    <row r="98" spans="1:9" ht="92.4" x14ac:dyDescent="0.3">
      <c r="A98" s="148" t="s">
        <v>1637</v>
      </c>
      <c r="B98" s="147" t="s">
        <v>532</v>
      </c>
      <c r="C98" s="148" t="s">
        <v>899</v>
      </c>
      <c r="D98" s="148" t="s">
        <v>85</v>
      </c>
      <c r="E98" s="26" t="s">
        <v>830</v>
      </c>
      <c r="F98" s="26"/>
      <c r="G98" s="26" t="s">
        <v>1363</v>
      </c>
      <c r="H98" s="62" t="s">
        <v>193</v>
      </c>
      <c r="I98" s="146" t="s">
        <v>1387</v>
      </c>
    </row>
    <row r="99" spans="1:9" ht="66" x14ac:dyDescent="0.3">
      <c r="A99" s="148" t="s">
        <v>1637</v>
      </c>
      <c r="B99" s="147" t="s">
        <v>542</v>
      </c>
      <c r="C99" s="148" t="s">
        <v>900</v>
      </c>
      <c r="D99" s="148" t="s">
        <v>85</v>
      </c>
      <c r="E99" s="26" t="s">
        <v>690</v>
      </c>
      <c r="F99" s="26" t="s">
        <v>777</v>
      </c>
      <c r="G99" s="26" t="s">
        <v>1255</v>
      </c>
      <c r="H99" s="62" t="s">
        <v>193</v>
      </c>
      <c r="I99" s="146" t="s">
        <v>1387</v>
      </c>
    </row>
    <row r="100" spans="1:9" ht="92.4" x14ac:dyDescent="0.3">
      <c r="A100" s="148" t="s">
        <v>1637</v>
      </c>
      <c r="B100" s="147" t="s">
        <v>545</v>
      </c>
      <c r="C100" s="148" t="s">
        <v>900</v>
      </c>
      <c r="D100" s="148" t="s">
        <v>85</v>
      </c>
      <c r="E100" s="26" t="s">
        <v>831</v>
      </c>
      <c r="F100" s="26"/>
      <c r="G100" s="26" t="s">
        <v>1257</v>
      </c>
      <c r="H100" s="62" t="s">
        <v>193</v>
      </c>
      <c r="I100" s="146" t="s">
        <v>1387</v>
      </c>
    </row>
    <row r="101" spans="1:9" ht="52.8" x14ac:dyDescent="0.3">
      <c r="A101" s="148" t="s">
        <v>1637</v>
      </c>
      <c r="B101" s="147" t="s">
        <v>547</v>
      </c>
      <c r="C101" s="148" t="s">
        <v>1388</v>
      </c>
      <c r="D101" s="148" t="s">
        <v>85</v>
      </c>
      <c r="E101" s="26" t="s">
        <v>832</v>
      </c>
      <c r="F101" s="26" t="s">
        <v>833</v>
      </c>
      <c r="G101" s="26" t="s">
        <v>1259</v>
      </c>
      <c r="H101" s="62" t="s">
        <v>193</v>
      </c>
      <c r="I101" s="146" t="s">
        <v>1387</v>
      </c>
    </row>
    <row r="102" spans="1:9" ht="26.4" x14ac:dyDescent="0.3">
      <c r="A102" s="148" t="s">
        <v>1637</v>
      </c>
      <c r="B102" s="147" t="s">
        <v>548</v>
      </c>
      <c r="C102" s="148" t="s">
        <v>1388</v>
      </c>
      <c r="D102" s="148" t="s">
        <v>85</v>
      </c>
      <c r="E102" s="26" t="s">
        <v>834</v>
      </c>
      <c r="F102" s="26" t="s">
        <v>835</v>
      </c>
      <c r="G102" s="26" t="s">
        <v>1260</v>
      </c>
      <c r="H102" s="62" t="s">
        <v>193</v>
      </c>
      <c r="I102" s="146" t="s">
        <v>1387</v>
      </c>
    </row>
    <row r="103" spans="1:9" ht="52.8" x14ac:dyDescent="0.3">
      <c r="A103" s="148" t="s">
        <v>1637</v>
      </c>
      <c r="B103" s="147" t="s">
        <v>567</v>
      </c>
      <c r="C103" s="148" t="s">
        <v>899</v>
      </c>
      <c r="D103" s="148" t="s">
        <v>85</v>
      </c>
      <c r="E103" s="26" t="s">
        <v>704</v>
      </c>
      <c r="F103" s="26" t="s">
        <v>791</v>
      </c>
      <c r="G103" s="26" t="s">
        <v>1279</v>
      </c>
      <c r="H103" s="62" t="s">
        <v>193</v>
      </c>
      <c r="I103" s="146" t="s">
        <v>1387</v>
      </c>
    </row>
    <row r="104" spans="1:9" ht="118.8" x14ac:dyDescent="0.3">
      <c r="A104" s="38" t="s">
        <v>1637</v>
      </c>
      <c r="B104" s="155" t="s">
        <v>570</v>
      </c>
      <c r="C104" s="38" t="s">
        <v>619</v>
      </c>
      <c r="D104" s="38" t="s">
        <v>85</v>
      </c>
      <c r="E104" s="26" t="s">
        <v>840</v>
      </c>
      <c r="F104" s="26" t="s">
        <v>841</v>
      </c>
      <c r="G104" s="26" t="s">
        <v>1282</v>
      </c>
      <c r="H104" s="62" t="s">
        <v>193</v>
      </c>
      <c r="I104" s="158" t="s">
        <v>1387</v>
      </c>
    </row>
    <row r="105" spans="1:9" ht="66" x14ac:dyDescent="0.3">
      <c r="A105" s="38" t="s">
        <v>1637</v>
      </c>
      <c r="B105" s="155" t="s">
        <v>577</v>
      </c>
      <c r="C105" s="38" t="s">
        <v>1391</v>
      </c>
      <c r="D105" s="38" t="s">
        <v>85</v>
      </c>
      <c r="E105" s="26" t="s">
        <v>845</v>
      </c>
      <c r="F105" s="26" t="s">
        <v>641</v>
      </c>
      <c r="G105" s="26" t="s">
        <v>1289</v>
      </c>
      <c r="H105" s="62" t="s">
        <v>193</v>
      </c>
      <c r="I105" s="158" t="s">
        <v>1387</v>
      </c>
    </row>
    <row r="106" spans="1:9" ht="66" x14ac:dyDescent="0.3">
      <c r="A106" s="148" t="s">
        <v>1637</v>
      </c>
      <c r="B106" s="147" t="s">
        <v>583</v>
      </c>
      <c r="C106" s="148" t="s">
        <v>1392</v>
      </c>
      <c r="D106" s="148" t="s">
        <v>85</v>
      </c>
      <c r="E106" s="26" t="s">
        <v>1451</v>
      </c>
      <c r="F106" s="26" t="s">
        <v>853</v>
      </c>
      <c r="G106" s="26" t="s">
        <v>1294</v>
      </c>
      <c r="H106" s="62" t="s">
        <v>193</v>
      </c>
      <c r="I106" s="146" t="s">
        <v>1387</v>
      </c>
    </row>
    <row r="107" spans="1:9" ht="79.2" x14ac:dyDescent="0.3">
      <c r="A107" s="148" t="s">
        <v>1637</v>
      </c>
      <c r="B107" s="147" t="s">
        <v>587</v>
      </c>
      <c r="C107" s="148" t="s">
        <v>625</v>
      </c>
      <c r="D107" s="148" t="s">
        <v>85</v>
      </c>
      <c r="E107" s="26" t="s">
        <v>710</v>
      </c>
      <c r="F107" s="26" t="s">
        <v>798</v>
      </c>
      <c r="G107" s="26" t="s">
        <v>1298</v>
      </c>
      <c r="H107" s="62" t="s">
        <v>193</v>
      </c>
      <c r="I107" s="146" t="s">
        <v>1387</v>
      </c>
    </row>
    <row r="108" spans="1:9" ht="66" x14ac:dyDescent="0.3">
      <c r="A108" s="148" t="s">
        <v>1637</v>
      </c>
      <c r="B108" s="147" t="s">
        <v>592</v>
      </c>
      <c r="C108" s="148" t="s">
        <v>1391</v>
      </c>
      <c r="D108" s="148" t="s">
        <v>85</v>
      </c>
      <c r="E108" s="26" t="s">
        <v>854</v>
      </c>
      <c r="F108" s="26" t="s">
        <v>855</v>
      </c>
      <c r="G108" s="26" t="s">
        <v>1303</v>
      </c>
      <c r="H108" s="62" t="s">
        <v>193</v>
      </c>
      <c r="I108" s="146" t="s">
        <v>1387</v>
      </c>
    </row>
    <row r="109" spans="1:9" ht="198" x14ac:dyDescent="0.3">
      <c r="A109" s="148" t="s">
        <v>1637</v>
      </c>
      <c r="B109" s="147" t="s">
        <v>601</v>
      </c>
      <c r="C109" s="148" t="s">
        <v>899</v>
      </c>
      <c r="D109" s="148" t="s">
        <v>85</v>
      </c>
      <c r="E109" s="26" t="s">
        <v>720</v>
      </c>
      <c r="F109" s="26" t="s">
        <v>807</v>
      </c>
      <c r="G109" s="26" t="s">
        <v>1313</v>
      </c>
      <c r="H109" s="62" t="s">
        <v>193</v>
      </c>
      <c r="I109" s="146" t="s">
        <v>1387</v>
      </c>
    </row>
    <row r="110" spans="1:9" ht="26.4" x14ac:dyDescent="0.3">
      <c r="A110" s="88" t="s">
        <v>1637</v>
      </c>
      <c r="B110" s="87" t="s">
        <v>602</v>
      </c>
      <c r="C110" s="88" t="s">
        <v>625</v>
      </c>
      <c r="D110" s="88" t="s">
        <v>85</v>
      </c>
      <c r="E110" s="26" t="s">
        <v>634</v>
      </c>
      <c r="F110" s="26"/>
      <c r="G110" s="26" t="s">
        <v>1314</v>
      </c>
      <c r="H110" s="62" t="s">
        <v>193</v>
      </c>
      <c r="I110" s="146" t="s">
        <v>1387</v>
      </c>
    </row>
    <row r="111" spans="1:9" ht="79.2" x14ac:dyDescent="0.3">
      <c r="A111" s="28" t="s">
        <v>1637</v>
      </c>
      <c r="B111" s="143" t="s">
        <v>623</v>
      </c>
      <c r="C111" s="28" t="s">
        <v>619</v>
      </c>
      <c r="D111" s="28" t="s">
        <v>85</v>
      </c>
      <c r="E111" s="26" t="s">
        <v>727</v>
      </c>
      <c r="F111" s="26"/>
      <c r="G111" s="26" t="s">
        <v>1333</v>
      </c>
      <c r="H111" s="62" t="s">
        <v>193</v>
      </c>
      <c r="I111" s="146" t="s">
        <v>1387</v>
      </c>
    </row>
    <row r="112" spans="1:9" s="14" customFormat="1" ht="79.2" x14ac:dyDescent="0.3">
      <c r="A112" s="28" t="s">
        <v>1637</v>
      </c>
      <c r="B112" s="143" t="s">
        <v>603</v>
      </c>
      <c r="C112" s="28" t="s">
        <v>1390</v>
      </c>
      <c r="D112" s="28" t="s">
        <v>85</v>
      </c>
      <c r="E112" s="26" t="s">
        <v>860</v>
      </c>
      <c r="F112" s="26" t="s">
        <v>861</v>
      </c>
      <c r="G112" s="26" t="s">
        <v>1315</v>
      </c>
      <c r="H112" s="62" t="s">
        <v>193</v>
      </c>
      <c r="I112" s="146" t="s">
        <v>1387</v>
      </c>
    </row>
    <row r="113" spans="1:9" ht="39.6" x14ac:dyDescent="0.3">
      <c r="A113" s="150" t="s">
        <v>1532</v>
      </c>
      <c r="B113" s="149" t="s">
        <v>37</v>
      </c>
      <c r="C113" s="150" t="s">
        <v>625</v>
      </c>
      <c r="D113" s="151" t="s">
        <v>85</v>
      </c>
      <c r="E113" s="26" t="s">
        <v>1003</v>
      </c>
      <c r="F113" s="26" t="s">
        <v>984</v>
      </c>
      <c r="G113" s="26" t="s">
        <v>1053</v>
      </c>
      <c r="H113" s="63" t="s">
        <v>193</v>
      </c>
      <c r="I113" s="224" t="s">
        <v>1387</v>
      </c>
    </row>
    <row r="114" spans="1:9" ht="66" x14ac:dyDescent="0.3">
      <c r="A114" s="150" t="s">
        <v>1532</v>
      </c>
      <c r="B114" s="149" t="s">
        <v>1400</v>
      </c>
      <c r="C114" s="150" t="s">
        <v>625</v>
      </c>
      <c r="D114" s="151" t="s">
        <v>897</v>
      </c>
      <c r="E114" s="26" t="s">
        <v>936</v>
      </c>
      <c r="F114" s="26" t="s">
        <v>959</v>
      </c>
      <c r="G114" s="26" t="s">
        <v>904</v>
      </c>
      <c r="H114" s="63" t="s">
        <v>193</v>
      </c>
      <c r="I114" s="224" t="s">
        <v>1387</v>
      </c>
    </row>
    <row r="115" spans="1:9" ht="39.6" x14ac:dyDescent="0.3">
      <c r="A115" s="150" t="s">
        <v>1532</v>
      </c>
      <c r="B115" s="149" t="s">
        <v>38</v>
      </c>
      <c r="C115" s="150" t="s">
        <v>625</v>
      </c>
      <c r="D115" s="151" t="s">
        <v>85</v>
      </c>
      <c r="E115" s="26" t="s">
        <v>1006</v>
      </c>
      <c r="F115" s="26" t="s">
        <v>985</v>
      </c>
      <c r="G115" s="26" t="s">
        <v>1056</v>
      </c>
      <c r="H115" s="63" t="s">
        <v>193</v>
      </c>
      <c r="I115" s="224" t="s">
        <v>1387</v>
      </c>
    </row>
    <row r="116" spans="1:9" ht="26.4" x14ac:dyDescent="0.3">
      <c r="A116" s="150" t="s">
        <v>1532</v>
      </c>
      <c r="B116" s="149" t="s">
        <v>39</v>
      </c>
      <c r="C116" s="150" t="s">
        <v>625</v>
      </c>
      <c r="D116" s="151" t="s">
        <v>85</v>
      </c>
      <c r="E116" s="26" t="s">
        <v>1007</v>
      </c>
      <c r="F116" s="26" t="s">
        <v>986</v>
      </c>
      <c r="G116" s="26" t="s">
        <v>1057</v>
      </c>
      <c r="H116" s="63" t="s">
        <v>193</v>
      </c>
      <c r="I116" s="224" t="s">
        <v>1387</v>
      </c>
    </row>
    <row r="117" spans="1:9" ht="26.4" x14ac:dyDescent="0.3">
      <c r="A117" s="150" t="s">
        <v>1532</v>
      </c>
      <c r="B117" s="149" t="s">
        <v>40</v>
      </c>
      <c r="C117" s="150" t="s">
        <v>625</v>
      </c>
      <c r="D117" s="151" t="s">
        <v>85</v>
      </c>
      <c r="E117" s="26" t="s">
        <v>1015</v>
      </c>
      <c r="F117" s="26" t="s">
        <v>992</v>
      </c>
      <c r="G117" s="26" t="s">
        <v>1065</v>
      </c>
      <c r="H117" s="63" t="s">
        <v>193</v>
      </c>
      <c r="I117" s="224" t="s">
        <v>1387</v>
      </c>
    </row>
    <row r="118" spans="1:9" ht="26.4" x14ac:dyDescent="0.3">
      <c r="A118" s="150" t="s">
        <v>1532</v>
      </c>
      <c r="B118" s="149" t="s">
        <v>42</v>
      </c>
      <c r="C118" s="150" t="s">
        <v>899</v>
      </c>
      <c r="D118" s="151" t="s">
        <v>85</v>
      </c>
      <c r="E118" s="26" t="s">
        <v>1016</v>
      </c>
      <c r="F118" s="26" t="s">
        <v>204</v>
      </c>
      <c r="G118" s="26" t="s">
        <v>1066</v>
      </c>
      <c r="H118" s="63" t="s">
        <v>193</v>
      </c>
      <c r="I118" s="224" t="s">
        <v>1387</v>
      </c>
    </row>
    <row r="119" spans="1:9" ht="39.6" x14ac:dyDescent="0.3">
      <c r="A119" s="150" t="s">
        <v>1532</v>
      </c>
      <c r="B119" s="149" t="s">
        <v>43</v>
      </c>
      <c r="C119" s="150" t="s">
        <v>1463</v>
      </c>
      <c r="D119" s="151" t="s">
        <v>66</v>
      </c>
      <c r="E119" s="26" t="s">
        <v>1018</v>
      </c>
      <c r="F119" s="26" t="s">
        <v>993</v>
      </c>
      <c r="G119" s="26" t="s">
        <v>1067</v>
      </c>
      <c r="H119" s="63" t="s">
        <v>193</v>
      </c>
      <c r="I119" s="224" t="s">
        <v>1387</v>
      </c>
    </row>
    <row r="120" spans="1:9" ht="6.6" customHeight="1" x14ac:dyDescent="0.3">
      <c r="A120" s="303"/>
      <c r="B120" s="304"/>
      <c r="C120" s="304"/>
      <c r="D120" s="304"/>
      <c r="E120" s="304"/>
      <c r="F120" s="304"/>
      <c r="G120" s="304"/>
      <c r="H120" s="304"/>
      <c r="I120" s="305"/>
    </row>
    <row r="121" spans="1:9" x14ac:dyDescent="0.3">
      <c r="A121" s="303"/>
      <c r="B121" s="304"/>
      <c r="C121" s="304"/>
      <c r="D121" s="304"/>
      <c r="E121" s="304"/>
      <c r="F121" s="304"/>
      <c r="G121" s="304"/>
      <c r="H121" s="304"/>
      <c r="I121" s="305"/>
    </row>
    <row r="122" spans="1:9" s="16" customFormat="1" ht="13.2" customHeight="1" x14ac:dyDescent="0.3">
      <c r="A122" s="303" t="s">
        <v>1459</v>
      </c>
      <c r="B122" s="304"/>
      <c r="C122" s="304"/>
      <c r="D122" s="304"/>
      <c r="E122" s="304"/>
      <c r="F122" s="304"/>
      <c r="G122" s="304"/>
      <c r="H122" s="304"/>
      <c r="I122" s="305"/>
    </row>
    <row r="123" spans="1:9" s="16" customFormat="1" ht="31.95" customHeight="1" x14ac:dyDescent="0.3">
      <c r="A123" s="303" t="s">
        <v>1479</v>
      </c>
      <c r="B123" s="304"/>
      <c r="C123" s="304"/>
      <c r="D123" s="304"/>
      <c r="E123" s="304"/>
      <c r="F123" s="304"/>
      <c r="G123" s="304"/>
      <c r="H123" s="304"/>
      <c r="I123" s="305"/>
    </row>
    <row r="124" spans="1:9" s="16" customFormat="1" ht="13.2" customHeight="1" x14ac:dyDescent="0.3">
      <c r="A124" s="303" t="s">
        <v>1457</v>
      </c>
      <c r="B124" s="304"/>
      <c r="C124" s="304"/>
      <c r="D124" s="304"/>
      <c r="E124" s="304"/>
      <c r="F124" s="304"/>
      <c r="G124" s="304"/>
      <c r="H124" s="304"/>
      <c r="I124" s="305"/>
    </row>
    <row r="125" spans="1:9" x14ac:dyDescent="0.3">
      <c r="A125" s="303"/>
      <c r="B125" s="304"/>
      <c r="C125" s="304"/>
      <c r="D125" s="304"/>
      <c r="E125" s="304"/>
      <c r="F125" s="304"/>
      <c r="G125" s="304"/>
      <c r="H125" s="304"/>
      <c r="I125" s="305"/>
    </row>
  </sheetData>
  <protectedRanges>
    <protectedRange sqref="G1 A1:D1" name="Range1" securityDescriptor="O:WDG:WDD:(A;;CC;;;S-1-5-21-1644491937-1450960922-682003330-151082)"/>
    <protectedRange sqref="H1" name="Range2" securityDescriptor="O:WDG:WDD:(A;;CC;;;S-1-5-21-1644491937-1450960922-682003330-151082)"/>
    <protectedRange sqref="E1:F1" name="Range1_2" securityDescriptor="O:WDG:WDD:(A;;CC;;;S-1-5-21-1644491937-1450960922-682003330-151082)"/>
  </protectedRanges>
  <autoFilter ref="A1:I120"/>
  <sortState ref="B2:K128">
    <sortCondition ref="C2:C128" customList="Individual Income,Corporate Income,Tax Credits,Sales and Use,Property Tax"/>
    <sortCondition ref="B2:B128"/>
  </sortState>
  <mergeCells count="6">
    <mergeCell ref="A121:I121"/>
    <mergeCell ref="A120:I120"/>
    <mergeCell ref="A125:I125"/>
    <mergeCell ref="A122:I122"/>
    <mergeCell ref="A123:I123"/>
    <mergeCell ref="A124:I12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'\\iowa.gov.state.ia.us\data\IDR Shared Perm\RAD_Shared\Tax Expenditure Studies\2020 Tax Expenditure Study\[!State of Iowa Tax Expenditures - MAKE UPDATES for 2020.xlsx]data validation'!#REF!</xm:f>
          </x14:formula1>
          <xm:sqref>D1</xm:sqref>
        </x14:dataValidation>
        <x14:dataValidation type="list" allowBlank="1" showInputMessage="1" showErrorMessage="1">
          <x14:formula1>
            <xm:f>'\\iowa.gov.state.ia.us\data\IDR Shared Perm\RAD_Shared\Tax Expenditure Studies\2020 Tax Expenditure Study\[!State of Iowa Tax Expenditures - MAKE UPDATES for 2020.xlsx]data validation'!#REF!</xm:f>
          </x14:formula1>
          <xm:sqref>C1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36"/>
  <sheetViews>
    <sheetView workbookViewId="0"/>
  </sheetViews>
  <sheetFormatPr defaultRowHeight="14.4" x14ac:dyDescent="0.3"/>
  <cols>
    <col min="1" max="1" width="49.44140625" customWidth="1"/>
    <col min="2" max="2" width="1.5546875" customWidth="1"/>
    <col min="3" max="3" width="11.33203125" bestFit="1" customWidth="1"/>
    <col min="4" max="4" width="3.109375" customWidth="1"/>
    <col min="5" max="5" width="13.33203125" bestFit="1" customWidth="1"/>
    <col min="6" max="6" width="2.109375" hidden="1" customWidth="1"/>
    <col min="7" max="7" width="15.33203125" hidden="1" customWidth="1"/>
    <col min="8" max="8" width="2.6640625" customWidth="1"/>
  </cols>
  <sheetData>
    <row r="1" spans="1:7" x14ac:dyDescent="0.3">
      <c r="A1" s="160"/>
      <c r="B1" s="161"/>
      <c r="C1" s="161"/>
      <c r="D1" s="161"/>
      <c r="E1" s="162"/>
      <c r="F1" s="161"/>
      <c r="G1" s="161"/>
    </row>
    <row r="2" spans="1:7" x14ac:dyDescent="0.3">
      <c r="A2" s="273" t="s">
        <v>1644</v>
      </c>
      <c r="B2" s="274"/>
      <c r="C2" s="274"/>
      <c r="D2" s="274"/>
      <c r="E2" s="274"/>
      <c r="F2" s="228"/>
      <c r="G2" s="229"/>
    </row>
    <row r="3" spans="1:7" x14ac:dyDescent="0.3">
      <c r="A3" s="160"/>
      <c r="B3" s="161"/>
      <c r="C3" s="161"/>
      <c r="D3" s="161"/>
      <c r="E3" s="162"/>
      <c r="F3" s="228"/>
      <c r="G3" s="229"/>
    </row>
    <row r="4" spans="1:7" ht="3.6" customHeight="1" x14ac:dyDescent="0.3">
      <c r="A4" s="160"/>
      <c r="B4" s="161"/>
      <c r="C4" s="161"/>
      <c r="D4" s="161"/>
      <c r="E4" s="162"/>
      <c r="F4" s="228"/>
      <c r="G4" s="229"/>
    </row>
    <row r="5" spans="1:7" x14ac:dyDescent="0.3">
      <c r="A5" s="273" t="s">
        <v>1495</v>
      </c>
      <c r="B5" s="274"/>
      <c r="C5" s="275"/>
      <c r="D5" s="163"/>
      <c r="E5" s="163"/>
      <c r="F5" s="164"/>
      <c r="G5" s="165"/>
    </row>
    <row r="6" spans="1:7" ht="4.2" customHeight="1" x14ac:dyDescent="0.3">
      <c r="A6" s="166"/>
      <c r="B6" s="166"/>
      <c r="C6" s="167"/>
      <c r="D6" s="163"/>
      <c r="E6" s="163"/>
      <c r="F6" s="164"/>
      <c r="G6" s="165"/>
    </row>
    <row r="7" spans="1:7" x14ac:dyDescent="0.3">
      <c r="A7" s="168" t="s">
        <v>1494</v>
      </c>
      <c r="B7" s="169"/>
      <c r="C7" s="170" t="s">
        <v>1492</v>
      </c>
      <c r="D7" s="171"/>
      <c r="E7" s="171"/>
      <c r="F7" s="171"/>
      <c r="G7" s="171"/>
    </row>
    <row r="8" spans="1:7" x14ac:dyDescent="0.3">
      <c r="A8" s="172" t="s">
        <v>1493</v>
      </c>
      <c r="B8" s="173"/>
      <c r="C8" s="174" t="s">
        <v>1482</v>
      </c>
      <c r="D8" s="175"/>
      <c r="E8" s="175"/>
      <c r="F8" s="175"/>
      <c r="G8" s="175"/>
    </row>
    <row r="9" spans="1:7" x14ac:dyDescent="0.3">
      <c r="A9" s="161" t="s">
        <v>1483</v>
      </c>
      <c r="B9" s="161"/>
      <c r="C9" s="162">
        <v>4071.3</v>
      </c>
      <c r="D9" s="161"/>
      <c r="E9" s="162"/>
      <c r="F9" s="161"/>
      <c r="G9" s="165"/>
    </row>
    <row r="10" spans="1:7" x14ac:dyDescent="0.3">
      <c r="A10" s="161" t="s">
        <v>1484</v>
      </c>
      <c r="B10" s="161"/>
      <c r="C10" s="162">
        <v>693.7</v>
      </c>
      <c r="D10" s="161"/>
      <c r="E10" s="162"/>
      <c r="F10" s="161"/>
      <c r="G10" s="165"/>
    </row>
    <row r="11" spans="1:7" x14ac:dyDescent="0.3">
      <c r="A11" s="161" t="s">
        <v>1485</v>
      </c>
      <c r="B11" s="161"/>
      <c r="C11" s="162">
        <v>3193.1</v>
      </c>
      <c r="D11" s="161"/>
      <c r="E11" s="162"/>
      <c r="F11" s="161"/>
      <c r="G11" s="171"/>
    </row>
    <row r="12" spans="1:7" x14ac:dyDescent="0.3">
      <c r="A12" s="161" t="s">
        <v>1489</v>
      </c>
      <c r="B12" s="161"/>
      <c r="C12" s="162">
        <v>286</v>
      </c>
      <c r="D12" s="161"/>
      <c r="E12" s="162"/>
      <c r="F12" s="161"/>
      <c r="G12" s="175"/>
    </row>
    <row r="13" spans="1:7" ht="3" customHeight="1" x14ac:dyDescent="0.3">
      <c r="A13" s="176"/>
      <c r="B13" s="175"/>
      <c r="C13" s="177"/>
      <c r="D13" s="175"/>
      <c r="E13" s="175"/>
      <c r="F13" s="175"/>
      <c r="G13" s="175"/>
    </row>
    <row r="14" spans="1:7" x14ac:dyDescent="0.3">
      <c r="A14" s="161" t="s">
        <v>1490</v>
      </c>
      <c r="B14" s="161"/>
      <c r="C14" s="162">
        <f>SUM(C9:C12)</f>
        <v>8244.1</v>
      </c>
      <c r="D14" s="161"/>
      <c r="E14" s="162"/>
      <c r="F14" s="161"/>
      <c r="G14" s="161"/>
    </row>
    <row r="15" spans="1:7" x14ac:dyDescent="0.3">
      <c r="A15" s="161" t="s">
        <v>1491</v>
      </c>
      <c r="B15" s="161"/>
      <c r="C15" s="162">
        <f>6002522438/1000000</f>
        <v>6002.522438</v>
      </c>
      <c r="D15" s="161"/>
      <c r="E15" s="162"/>
      <c r="F15" s="161"/>
      <c r="G15" s="161"/>
    </row>
    <row r="16" spans="1:7" ht="5.4" customHeight="1" thickBot="1" x14ac:dyDescent="0.35">
      <c r="A16" s="178"/>
      <c r="B16" s="178"/>
      <c r="C16" s="179"/>
      <c r="D16" s="161"/>
      <c r="E16" s="162"/>
      <c r="F16" s="161"/>
      <c r="G16" s="161"/>
    </row>
    <row r="17" spans="1:8" ht="3.6" customHeight="1" x14ac:dyDescent="0.3">
      <c r="A17" s="160"/>
      <c r="B17" s="161"/>
      <c r="C17" s="161"/>
      <c r="D17" s="161"/>
      <c r="E17" s="162"/>
      <c r="F17" s="161"/>
      <c r="G17" s="161"/>
    </row>
    <row r="18" spans="1:8" x14ac:dyDescent="0.3">
      <c r="A18" s="161" t="s">
        <v>1498</v>
      </c>
      <c r="B18" s="161"/>
      <c r="C18" s="162"/>
      <c r="D18" s="161"/>
      <c r="E18" s="162"/>
      <c r="F18" s="161"/>
      <c r="G18" s="161"/>
    </row>
    <row r="19" spans="1:8" x14ac:dyDescent="0.3">
      <c r="A19" s="180" t="s">
        <v>1496</v>
      </c>
      <c r="B19" s="161"/>
      <c r="C19" s="161"/>
      <c r="D19" s="161"/>
      <c r="E19" s="162"/>
      <c r="F19" s="161"/>
      <c r="G19" s="161"/>
    </row>
    <row r="20" spans="1:8" x14ac:dyDescent="0.3">
      <c r="A20" s="181" t="s">
        <v>1497</v>
      </c>
      <c r="B20" s="161"/>
      <c r="C20" s="161"/>
      <c r="D20" s="161"/>
      <c r="E20" s="162"/>
      <c r="F20" s="161"/>
      <c r="G20" s="161"/>
    </row>
    <row r="21" spans="1:8" x14ac:dyDescent="0.3">
      <c r="A21" s="161"/>
      <c r="B21" s="161"/>
      <c r="C21" s="161"/>
      <c r="D21" s="161"/>
      <c r="E21" s="162"/>
      <c r="F21" s="161"/>
      <c r="G21" s="161"/>
    </row>
    <row r="22" spans="1:8" x14ac:dyDescent="0.3">
      <c r="A22" s="273" t="s">
        <v>1500</v>
      </c>
      <c r="B22" s="274"/>
      <c r="C22" s="274"/>
      <c r="D22" s="274"/>
      <c r="E22" s="274"/>
      <c r="F22" s="274"/>
      <c r="G22" s="275"/>
      <c r="H22" s="192"/>
    </row>
    <row r="23" spans="1:8" ht="6" customHeight="1" x14ac:dyDescent="0.3">
      <c r="A23" s="182"/>
      <c r="B23" s="166"/>
      <c r="C23" s="167"/>
      <c r="D23" s="166"/>
      <c r="E23" s="167"/>
      <c r="F23" s="166"/>
      <c r="G23" s="167"/>
    </row>
    <row r="24" spans="1:8" ht="6" customHeight="1" x14ac:dyDescent="0.3">
      <c r="A24" s="183"/>
      <c r="B24" s="168"/>
      <c r="C24" s="183"/>
      <c r="D24" s="183"/>
      <c r="E24" s="168"/>
      <c r="F24" s="168"/>
      <c r="G24" s="168"/>
    </row>
    <row r="25" spans="1:8" x14ac:dyDescent="0.3">
      <c r="A25" s="184"/>
      <c r="B25" s="185"/>
      <c r="C25" s="201" t="s">
        <v>1641</v>
      </c>
      <c r="D25" s="175"/>
      <c r="E25" s="186" t="s">
        <v>1481</v>
      </c>
      <c r="F25" s="175"/>
      <c r="G25" s="175" t="s">
        <v>1640</v>
      </c>
    </row>
    <row r="26" spans="1:8" x14ac:dyDescent="0.3">
      <c r="A26" s="187" t="s">
        <v>1480</v>
      </c>
      <c r="B26" s="173"/>
      <c r="C26" s="188" t="s">
        <v>1642</v>
      </c>
      <c r="D26" s="189"/>
      <c r="E26" s="190" t="s">
        <v>1482</v>
      </c>
      <c r="F26" s="189"/>
      <c r="G26" s="188" t="s">
        <v>193</v>
      </c>
    </row>
    <row r="27" spans="1:8" x14ac:dyDescent="0.3">
      <c r="A27" s="161" t="s">
        <v>1483</v>
      </c>
      <c r="B27" s="161"/>
      <c r="C27" s="161">
        <f>COUNTIF('3. Individual Income'!$H$1:$H$60,"&gt;=0")+COUNTIF('3. Individual Income'!$H$1:$H$60,"minimal")+COUNTIF('3. Individual Income'!$G$1:$G$49,"See Description")</f>
        <v>58</v>
      </c>
      <c r="D27" s="161"/>
      <c r="E27" s="162">
        <f>SUM('3. Individual Income'!$H$1:$H$60)/-1000000</f>
        <v>-4068.7</v>
      </c>
      <c r="F27" s="161"/>
      <c r="G27" s="161">
        <f>COUNTIF('8. Not Estimated'!$A$1:$A$119,"Individual Income")</f>
        <v>69</v>
      </c>
    </row>
    <row r="28" spans="1:8" x14ac:dyDescent="0.3">
      <c r="A28" s="161" t="s">
        <v>1484</v>
      </c>
      <c r="B28" s="161"/>
      <c r="C28" s="161">
        <f>COUNTIF('4. Corp Income'!$H$2:$H$9,"&gt;=0")+COUNTIF('4. Corp Income'!$H$2:$H$9,"minimal")+COUNTIF('4. Corp Income'!$G$2:$G$9,"See Description")</f>
        <v>8</v>
      </c>
      <c r="D28" s="161"/>
      <c r="E28" s="162">
        <f>SUM('4. Corp Income'!$H$2:$H$9)/-1000000</f>
        <v>-69.3</v>
      </c>
      <c r="F28" s="161"/>
      <c r="G28" s="161">
        <f>COUNTIF('8. Not Estimated'!$A$1:$A$119,"Corporate Income")</f>
        <v>13</v>
      </c>
    </row>
    <row r="29" spans="1:8" x14ac:dyDescent="0.3">
      <c r="A29" s="161" t="s">
        <v>1486</v>
      </c>
      <c r="B29" s="161"/>
      <c r="C29" s="161">
        <f>COUNTIF(Table5[Tax Expenditure Estimate for Tax Year 2020],"&gt;=0")+COUNTIF(Table5[Tax Expenditure Estimate for Tax Year 2020],"minimal")+COUNTIF(Table5[[#All],[Data Source ]],"See Description")</f>
        <v>42</v>
      </c>
      <c r="D29" s="161"/>
      <c r="E29" s="162">
        <f>SUM(Table5[Tax Expenditure Estimate for Tax Year 2020])/-1000000</f>
        <v>-437.2</v>
      </c>
      <c r="F29" s="161"/>
      <c r="G29" s="161">
        <f>COUNTIF('8. Not Estimated'!$A$1:$A$119,"Tax Credits")</f>
        <v>0</v>
      </c>
    </row>
    <row r="30" spans="1:8" x14ac:dyDescent="0.3">
      <c r="A30" s="161" t="s">
        <v>1485</v>
      </c>
      <c r="B30" s="161"/>
      <c r="C30" s="161">
        <f>COUNTIF(Table6[Tax Expenditure Value],"&gt;=0")+COUNTIF(Table6[Tax Expenditure Value],"minimal")+COUNTIF(Table6[Data Source],"See Description")</f>
        <v>138</v>
      </c>
      <c r="D30" s="161"/>
      <c r="E30" s="162">
        <f>SUM(Table6[Tax Expenditure Value])/-1000000</f>
        <v>-11391.5</v>
      </c>
      <c r="F30" s="161"/>
      <c r="G30" s="161">
        <f>COUNTIF('8. Not Estimated'!$A$1:$A$119,"Sales and Use")</f>
        <v>29</v>
      </c>
    </row>
    <row r="31" spans="1:8" ht="3" customHeight="1" x14ac:dyDescent="0.3">
      <c r="A31" s="184"/>
      <c r="B31" s="175"/>
      <c r="C31" s="177"/>
      <c r="D31" s="175"/>
      <c r="E31" s="177"/>
      <c r="F31" s="177"/>
      <c r="G31" s="177"/>
    </row>
    <row r="32" spans="1:8" x14ac:dyDescent="0.3">
      <c r="A32" s="161" t="s">
        <v>1487</v>
      </c>
      <c r="B32" s="161"/>
      <c r="C32" s="169">
        <f>SUM(C27:C30)</f>
        <v>246</v>
      </c>
      <c r="D32" s="161"/>
      <c r="E32" s="162">
        <f>SUM(E27:E30)</f>
        <v>-15966.7</v>
      </c>
      <c r="F32" s="169"/>
      <c r="G32" s="161">
        <f>SUM(G27:G30)</f>
        <v>111</v>
      </c>
      <c r="H32" s="99">
        <f t="shared" ref="H32" si="0">SUM(H27:H30)</f>
        <v>0</v>
      </c>
    </row>
    <row r="33" spans="1:8" x14ac:dyDescent="0.3">
      <c r="A33" s="161" t="s">
        <v>1488</v>
      </c>
      <c r="B33" s="161"/>
      <c r="C33" s="161">
        <f>COUNTIF(Table7[Tax Expenditure Value],"&gt;=0")+COUNTIF(Table7[Tax Expenditure Value],"minimal")+COUNTIF(Table7[[#All],[Data Source]],"See Description")</f>
        <v>56</v>
      </c>
      <c r="D33" s="161"/>
      <c r="E33" s="162">
        <f>SUM(Table7[Tax Expenditure Value])/-1000000</f>
        <v>-9377.4</v>
      </c>
      <c r="F33" s="161"/>
      <c r="G33" s="161">
        <f>COUNTIF('8. Not Estimated'!$A$1:$A$119,"Property Tax")</f>
        <v>7</v>
      </c>
    </row>
    <row r="34" spans="1:8" ht="4.95" customHeight="1" thickBot="1" x14ac:dyDescent="0.35">
      <c r="A34" s="178"/>
      <c r="B34" s="178"/>
      <c r="C34" s="178"/>
      <c r="D34" s="178"/>
      <c r="E34" s="191"/>
      <c r="F34" s="178"/>
      <c r="G34" s="178"/>
    </row>
    <row r="35" spans="1:8" ht="3.6" customHeight="1" x14ac:dyDescent="0.3">
      <c r="A35" s="160"/>
      <c r="B35" s="161"/>
      <c r="C35" s="161"/>
      <c r="D35" s="161"/>
      <c r="E35" s="162"/>
      <c r="F35" s="161"/>
      <c r="G35" s="161"/>
    </row>
    <row r="36" spans="1:8" ht="29.4" customHeight="1" x14ac:dyDescent="0.3">
      <c r="A36" s="276" t="s">
        <v>1499</v>
      </c>
      <c r="B36" s="277"/>
      <c r="C36" s="277"/>
      <c r="D36" s="277"/>
      <c r="E36" s="277"/>
      <c r="F36" s="277"/>
      <c r="G36" s="277"/>
      <c r="H36" s="192"/>
    </row>
  </sheetData>
  <mergeCells count="4">
    <mergeCell ref="A5:C5"/>
    <mergeCell ref="A22:G22"/>
    <mergeCell ref="A36:G36"/>
    <mergeCell ref="A2:E2"/>
  </mergeCells>
  <hyperlinks>
    <hyperlink ref="A20" r:id="rId1"/>
    <hyperlink ref="A19" r:id="rId2" display="https://data.iowa.gov/Taxes-Tax-Credits/State-of-Iowa-Tax-Receipts-and-Refunds-in-Millions/s98w-ib9t"/>
  </hyperlinks>
  <pageMargins left="0.26" right="0.17" top="0.75" bottom="0.75" header="0.3" footer="0.3"/>
  <pageSetup orientation="portrait" r:id="rId3"/>
  <headerFooter>
    <oddHeader>&amp;C&amp;"-,Bold"&amp;16&amp;A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workbookViewId="0"/>
  </sheetViews>
  <sheetFormatPr defaultRowHeight="14.4" x14ac:dyDescent="0.3"/>
  <cols>
    <col min="1" max="1" width="2.6640625" customWidth="1"/>
    <col min="2" max="2" width="33.44140625" style="131" customWidth="1"/>
    <col min="11" max="11" width="2.6640625" customWidth="1"/>
  </cols>
  <sheetData>
    <row r="1" spans="1:11" ht="21" x14ac:dyDescent="0.3">
      <c r="A1" s="120"/>
      <c r="B1" s="284"/>
      <c r="C1" s="285"/>
      <c r="D1" s="285"/>
      <c r="E1" s="285"/>
      <c r="F1" s="285"/>
      <c r="G1" s="285"/>
      <c r="H1" s="285"/>
      <c r="I1" s="285"/>
      <c r="J1" s="285"/>
      <c r="K1" s="120"/>
    </row>
    <row r="2" spans="1:11" ht="21" x14ac:dyDescent="0.3">
      <c r="A2" s="120"/>
      <c r="B2" s="284" t="s">
        <v>1533</v>
      </c>
      <c r="C2" s="285"/>
      <c r="D2" s="285"/>
      <c r="E2" s="285"/>
      <c r="F2" s="285"/>
      <c r="G2" s="285"/>
      <c r="H2" s="285"/>
      <c r="I2" s="285"/>
      <c r="J2" s="285"/>
      <c r="K2" s="120"/>
    </row>
    <row r="3" spans="1:11" ht="7.2" customHeight="1" x14ac:dyDescent="0.3">
      <c r="A3" s="120"/>
      <c r="B3" s="127"/>
      <c r="C3" s="125"/>
      <c r="D3" s="125"/>
      <c r="E3" s="125"/>
      <c r="F3" s="125"/>
      <c r="G3" s="125"/>
      <c r="H3" s="125"/>
      <c r="I3" s="125"/>
      <c r="J3" s="125"/>
      <c r="K3" s="120"/>
    </row>
    <row r="4" spans="1:11" ht="44.4" customHeight="1" x14ac:dyDescent="0.3">
      <c r="A4" s="123"/>
      <c r="B4" s="134" t="s">
        <v>1535</v>
      </c>
      <c r="C4" s="286" t="s">
        <v>1545</v>
      </c>
      <c r="D4" s="287"/>
      <c r="E4" s="287"/>
      <c r="F4" s="287"/>
      <c r="G4" s="287"/>
      <c r="H4" s="287"/>
      <c r="I4" s="287"/>
      <c r="J4" s="288"/>
      <c r="K4" s="120"/>
    </row>
    <row r="5" spans="1:11" ht="15.6" x14ac:dyDescent="0.3">
      <c r="A5" s="124"/>
      <c r="B5" s="135"/>
      <c r="C5" s="132"/>
      <c r="D5" s="59"/>
      <c r="E5" s="59"/>
      <c r="F5" s="59"/>
      <c r="G5" s="59"/>
      <c r="H5" s="59"/>
      <c r="I5" s="59"/>
      <c r="J5" s="133"/>
      <c r="K5" s="120"/>
    </row>
    <row r="6" spans="1:11" ht="16.2" customHeight="1" x14ac:dyDescent="0.3">
      <c r="A6" s="123"/>
      <c r="B6" s="135" t="s">
        <v>61</v>
      </c>
      <c r="C6" s="278" t="s">
        <v>1539</v>
      </c>
      <c r="D6" s="279"/>
      <c r="E6" s="279"/>
      <c r="F6" s="279"/>
      <c r="G6" s="279"/>
      <c r="H6" s="279"/>
      <c r="I6" s="279"/>
      <c r="J6" s="280"/>
      <c r="K6" s="120"/>
    </row>
    <row r="7" spans="1:11" ht="15.6" x14ac:dyDescent="0.3">
      <c r="A7" s="123"/>
      <c r="B7" s="135"/>
      <c r="C7" s="132"/>
      <c r="D7" s="59"/>
      <c r="E7" s="59"/>
      <c r="F7" s="59"/>
      <c r="G7" s="59"/>
      <c r="H7" s="59"/>
      <c r="I7" s="59"/>
      <c r="J7" s="133"/>
      <c r="K7" s="120"/>
    </row>
    <row r="8" spans="1:11" ht="42" customHeight="1" x14ac:dyDescent="0.3">
      <c r="A8" s="123"/>
      <c r="B8" s="135" t="s">
        <v>62</v>
      </c>
      <c r="C8" s="278" t="s">
        <v>1546</v>
      </c>
      <c r="D8" s="279"/>
      <c r="E8" s="279"/>
      <c r="F8" s="279"/>
      <c r="G8" s="279"/>
      <c r="H8" s="279"/>
      <c r="I8" s="279"/>
      <c r="J8" s="280"/>
      <c r="K8" s="120"/>
    </row>
    <row r="9" spans="1:11" ht="15.6" x14ac:dyDescent="0.3">
      <c r="A9" s="123"/>
      <c r="B9" s="135"/>
      <c r="C9" s="132"/>
      <c r="D9" s="59"/>
      <c r="E9" s="59"/>
      <c r="F9" s="59"/>
      <c r="G9" s="59"/>
      <c r="H9" s="59"/>
      <c r="I9" s="59"/>
      <c r="J9" s="133"/>
      <c r="K9" s="120"/>
    </row>
    <row r="10" spans="1:11" ht="67.2" customHeight="1" x14ac:dyDescent="0.3">
      <c r="A10" s="123"/>
      <c r="B10" s="135" t="s">
        <v>1536</v>
      </c>
      <c r="C10" s="278" t="s">
        <v>1540</v>
      </c>
      <c r="D10" s="279"/>
      <c r="E10" s="279"/>
      <c r="F10" s="279"/>
      <c r="G10" s="279"/>
      <c r="H10" s="279"/>
      <c r="I10" s="279"/>
      <c r="J10" s="280"/>
      <c r="K10" s="120"/>
    </row>
    <row r="11" spans="1:11" ht="15.6" x14ac:dyDescent="0.3">
      <c r="A11" s="123"/>
      <c r="B11" s="135"/>
      <c r="C11" s="132"/>
      <c r="D11" s="59"/>
      <c r="E11" s="59"/>
      <c r="F11" s="59"/>
      <c r="G11" s="59"/>
      <c r="H11" s="59"/>
      <c r="I11" s="59"/>
      <c r="J11" s="133"/>
      <c r="K11" s="120"/>
    </row>
    <row r="12" spans="1:11" ht="48" customHeight="1" x14ac:dyDescent="0.3">
      <c r="A12" s="123"/>
      <c r="B12" s="135" t="s">
        <v>1537</v>
      </c>
      <c r="C12" s="278" t="s">
        <v>1541</v>
      </c>
      <c r="D12" s="279"/>
      <c r="E12" s="279"/>
      <c r="F12" s="279"/>
      <c r="G12" s="279"/>
      <c r="H12" s="279"/>
      <c r="I12" s="279"/>
      <c r="J12" s="280"/>
      <c r="K12" s="120"/>
    </row>
    <row r="13" spans="1:11" ht="15.6" x14ac:dyDescent="0.3">
      <c r="A13" s="123"/>
      <c r="B13" s="135"/>
      <c r="C13" s="132"/>
      <c r="D13" s="59"/>
      <c r="E13" s="59"/>
      <c r="F13" s="59"/>
      <c r="G13" s="59"/>
      <c r="H13" s="59"/>
      <c r="I13" s="59"/>
      <c r="J13" s="133"/>
      <c r="K13" s="120"/>
    </row>
    <row r="14" spans="1:11" ht="15.6" x14ac:dyDescent="0.3">
      <c r="A14" s="123"/>
      <c r="B14" s="135" t="s">
        <v>63</v>
      </c>
      <c r="C14" s="278" t="s">
        <v>1542</v>
      </c>
      <c r="D14" s="279"/>
      <c r="E14" s="279"/>
      <c r="F14" s="279"/>
      <c r="G14" s="279"/>
      <c r="H14" s="279"/>
      <c r="I14" s="279"/>
      <c r="J14" s="280"/>
      <c r="K14" s="120"/>
    </row>
    <row r="15" spans="1:11" ht="15.6" x14ac:dyDescent="0.3">
      <c r="A15" s="123"/>
      <c r="B15" s="135"/>
      <c r="C15" s="132"/>
      <c r="D15" s="59"/>
      <c r="E15" s="59"/>
      <c r="F15" s="59"/>
      <c r="G15" s="59"/>
      <c r="H15" s="59"/>
      <c r="I15" s="59"/>
      <c r="J15" s="133"/>
      <c r="K15" s="120"/>
    </row>
    <row r="16" spans="1:11" ht="189.6" customHeight="1" x14ac:dyDescent="0.3">
      <c r="A16" s="123"/>
      <c r="B16" s="135" t="s">
        <v>64</v>
      </c>
      <c r="C16" s="278" t="s">
        <v>1643</v>
      </c>
      <c r="D16" s="279"/>
      <c r="E16" s="279"/>
      <c r="F16" s="279"/>
      <c r="G16" s="279"/>
      <c r="H16" s="279"/>
      <c r="I16" s="279"/>
      <c r="J16" s="280"/>
      <c r="K16" s="120"/>
    </row>
    <row r="17" spans="1:11" ht="15.6" x14ac:dyDescent="0.3">
      <c r="A17" s="123"/>
      <c r="B17" s="135"/>
      <c r="C17" s="132"/>
      <c r="D17" s="59"/>
      <c r="E17" s="59"/>
      <c r="F17" s="59"/>
      <c r="G17" s="59"/>
      <c r="H17" s="59"/>
      <c r="I17" s="59"/>
      <c r="J17" s="133"/>
      <c r="K17" s="120"/>
    </row>
    <row r="18" spans="1:11" ht="42" customHeight="1" x14ac:dyDescent="0.3">
      <c r="A18" s="123"/>
      <c r="B18" s="135" t="s">
        <v>65</v>
      </c>
      <c r="C18" s="278" t="s">
        <v>1543</v>
      </c>
      <c r="D18" s="279"/>
      <c r="E18" s="279"/>
      <c r="F18" s="279"/>
      <c r="G18" s="279"/>
      <c r="H18" s="279"/>
      <c r="I18" s="279"/>
      <c r="J18" s="280"/>
      <c r="K18" s="120"/>
    </row>
    <row r="19" spans="1:11" ht="15.6" x14ac:dyDescent="0.3">
      <c r="A19" s="123"/>
      <c r="B19" s="135"/>
      <c r="C19" s="132"/>
      <c r="D19" s="59"/>
      <c r="E19" s="59"/>
      <c r="F19" s="59"/>
      <c r="G19" s="59"/>
      <c r="H19" s="59"/>
      <c r="I19" s="59"/>
      <c r="J19" s="133"/>
      <c r="K19" s="120"/>
    </row>
    <row r="20" spans="1:11" ht="33" customHeight="1" x14ac:dyDescent="0.3">
      <c r="A20" s="121"/>
      <c r="B20" s="136" t="s">
        <v>1538</v>
      </c>
      <c r="C20" s="281" t="s">
        <v>1544</v>
      </c>
      <c r="D20" s="282"/>
      <c r="E20" s="282"/>
      <c r="F20" s="282"/>
      <c r="G20" s="282"/>
      <c r="H20" s="282"/>
      <c r="I20" s="282"/>
      <c r="J20" s="283"/>
      <c r="K20" s="120"/>
    </row>
    <row r="21" spans="1:11" ht="15.6" x14ac:dyDescent="0.3">
      <c r="A21" s="121"/>
      <c r="B21" s="128"/>
      <c r="C21" s="126"/>
      <c r="D21" s="126"/>
      <c r="E21" s="126"/>
      <c r="F21" s="126"/>
      <c r="G21" s="126"/>
      <c r="H21" s="126"/>
      <c r="I21" s="126"/>
      <c r="J21" s="126"/>
      <c r="K21" s="120"/>
    </row>
    <row r="22" spans="1:11" ht="6" customHeight="1" x14ac:dyDescent="0.3">
      <c r="A22" s="121"/>
      <c r="B22" s="129"/>
      <c r="C22" s="100"/>
      <c r="D22" s="100"/>
      <c r="E22" s="100"/>
      <c r="F22" s="100"/>
      <c r="G22" s="100"/>
      <c r="H22" s="100"/>
      <c r="I22" s="100"/>
      <c r="J22" s="100"/>
      <c r="K22" s="120"/>
    </row>
    <row r="23" spans="1:11" ht="15.6" x14ac:dyDescent="0.3">
      <c r="A23" s="122"/>
      <c r="B23" s="122" t="s">
        <v>1534</v>
      </c>
      <c r="C23" s="100"/>
      <c r="D23" s="100"/>
      <c r="E23" s="100"/>
      <c r="F23" s="100"/>
      <c r="G23" s="100"/>
      <c r="H23" s="100"/>
      <c r="I23" s="100"/>
      <c r="J23" s="100"/>
      <c r="K23" s="120"/>
    </row>
    <row r="24" spans="1:11" ht="15.6" x14ac:dyDescent="0.3">
      <c r="B24" s="130"/>
      <c r="C24" s="100"/>
      <c r="D24" s="100"/>
      <c r="E24" s="100"/>
      <c r="F24" s="100"/>
      <c r="G24" s="100"/>
      <c r="H24" s="100"/>
      <c r="I24" s="100"/>
      <c r="J24" s="100"/>
      <c r="K24" s="120"/>
    </row>
  </sheetData>
  <mergeCells count="11">
    <mergeCell ref="C16:J16"/>
    <mergeCell ref="C18:J18"/>
    <mergeCell ref="C20:J20"/>
    <mergeCell ref="B2:J2"/>
    <mergeCell ref="B1:J1"/>
    <mergeCell ref="C4:J4"/>
    <mergeCell ref="C6:J6"/>
    <mergeCell ref="C8:J8"/>
    <mergeCell ref="C10:J10"/>
    <mergeCell ref="C12:J12"/>
    <mergeCell ref="C14:J14"/>
  </mergeCells>
  <hyperlinks>
    <hyperlink ref="B10" location="_ftn1" display="_ftn1"/>
    <hyperlink ref="B23" location="_ftnref1" display="_ftnref1"/>
  </hyperlinks>
  <printOptions horizontalCentered="1"/>
  <pageMargins left="0.7" right="0.7" top="0.75" bottom="0.75" header="0.3" footer="0.3"/>
  <pageSetup scale="7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42"/>
  <sheetViews>
    <sheetView workbookViewId="0"/>
  </sheetViews>
  <sheetFormatPr defaultRowHeight="14.4" x14ac:dyDescent="0.3"/>
  <cols>
    <col min="1" max="1" width="2.44140625" customWidth="1"/>
    <col min="2" max="2" width="24.6640625" customWidth="1"/>
    <col min="3" max="3" width="12.33203125" customWidth="1"/>
    <col min="4" max="4" width="7.5546875" style="69" bestFit="1" customWidth="1"/>
    <col min="5" max="5" width="31.6640625" customWidth="1"/>
    <col min="6" max="6" width="10.77734375" customWidth="1"/>
    <col min="7" max="7" width="2.21875" customWidth="1"/>
  </cols>
  <sheetData>
    <row r="1" spans="1:7" ht="33.450000000000003" customHeight="1" x14ac:dyDescent="0.3">
      <c r="A1" s="68"/>
      <c r="B1" s="293" t="s">
        <v>1650</v>
      </c>
      <c r="C1" s="294"/>
      <c r="D1" s="294"/>
      <c r="E1" s="294"/>
      <c r="F1" s="295"/>
      <c r="G1" s="71"/>
    </row>
    <row r="2" spans="1:7" ht="39.6" x14ac:dyDescent="0.3">
      <c r="A2" s="114"/>
      <c r="B2" s="203" t="s">
        <v>44</v>
      </c>
      <c r="C2" s="202" t="s">
        <v>1649</v>
      </c>
      <c r="D2" s="203" t="s">
        <v>1445</v>
      </c>
      <c r="E2" s="256" t="s">
        <v>1673</v>
      </c>
      <c r="F2" s="202" t="s">
        <v>1649</v>
      </c>
      <c r="G2" s="72"/>
    </row>
    <row r="3" spans="1:7" ht="25.05" customHeight="1" x14ac:dyDescent="0.3">
      <c r="A3" s="115"/>
      <c r="B3" s="204" t="s">
        <v>45</v>
      </c>
      <c r="C3" s="205">
        <v>5703.2</v>
      </c>
      <c r="D3" s="206">
        <v>1</v>
      </c>
      <c r="E3" s="240" t="s">
        <v>1651</v>
      </c>
      <c r="F3" s="205">
        <v>3342.4</v>
      </c>
      <c r="G3" s="70"/>
    </row>
    <row r="4" spans="1:7" ht="25.05" customHeight="1" x14ac:dyDescent="0.3">
      <c r="A4" s="115"/>
      <c r="B4" s="207" t="s">
        <v>46</v>
      </c>
      <c r="C4" s="208">
        <v>560.79999999999995</v>
      </c>
      <c r="D4" s="206">
        <v>7</v>
      </c>
      <c r="E4" s="207" t="s">
        <v>1652</v>
      </c>
      <c r="F4" s="208">
        <v>241.3</v>
      </c>
      <c r="G4" s="70"/>
    </row>
    <row r="5" spans="1:7" ht="25.05" customHeight="1" x14ac:dyDescent="0.3">
      <c r="A5" s="115"/>
      <c r="B5" s="210" t="s">
        <v>47</v>
      </c>
      <c r="C5" s="208">
        <v>39.5</v>
      </c>
      <c r="D5" s="206">
        <v>13</v>
      </c>
      <c r="E5" s="207" t="s">
        <v>1653</v>
      </c>
      <c r="F5" s="208">
        <v>9.3000000000000007</v>
      </c>
      <c r="G5" s="70"/>
    </row>
    <row r="6" spans="1:7" ht="25.05" customHeight="1" x14ac:dyDescent="0.3">
      <c r="A6" s="115"/>
      <c r="B6" s="211" t="s">
        <v>59</v>
      </c>
      <c r="C6" s="208">
        <v>1229.0999999999999</v>
      </c>
      <c r="D6" s="206">
        <v>5</v>
      </c>
      <c r="E6" s="211" t="s">
        <v>1659</v>
      </c>
      <c r="F6" s="208">
        <v>253</v>
      </c>
      <c r="G6" s="70"/>
    </row>
    <row r="7" spans="1:7" ht="25.05" customHeight="1" x14ac:dyDescent="0.3">
      <c r="A7" s="115"/>
      <c r="B7" s="212" t="s">
        <v>48</v>
      </c>
      <c r="C7" s="208">
        <v>1596.3</v>
      </c>
      <c r="D7" s="206">
        <v>3</v>
      </c>
      <c r="E7" s="212" t="s">
        <v>1660</v>
      </c>
      <c r="F7" s="208">
        <v>574</v>
      </c>
      <c r="G7" s="70"/>
    </row>
    <row r="8" spans="1:7" ht="25.05" customHeight="1" x14ac:dyDescent="0.3">
      <c r="A8" s="115"/>
      <c r="B8" s="211" t="s">
        <v>49</v>
      </c>
      <c r="C8" s="208">
        <v>369.6</v>
      </c>
      <c r="D8" s="206">
        <v>9</v>
      </c>
      <c r="E8" s="211" t="s">
        <v>1661</v>
      </c>
      <c r="F8" s="208">
        <v>152.4</v>
      </c>
      <c r="G8" s="70"/>
    </row>
    <row r="9" spans="1:7" ht="25.05" customHeight="1" x14ac:dyDescent="0.3">
      <c r="A9" s="115"/>
      <c r="B9" s="213" t="s">
        <v>1446</v>
      </c>
      <c r="C9" s="208">
        <v>24.5</v>
      </c>
      <c r="D9" s="206">
        <v>14</v>
      </c>
      <c r="E9" s="213" t="s">
        <v>1662</v>
      </c>
      <c r="F9" s="208">
        <v>24.5</v>
      </c>
      <c r="G9" s="70"/>
    </row>
    <row r="10" spans="1:7" ht="25.05" customHeight="1" x14ac:dyDescent="0.3">
      <c r="A10" s="115"/>
      <c r="B10" s="211" t="s">
        <v>50</v>
      </c>
      <c r="C10" s="208">
        <v>3631.7</v>
      </c>
      <c r="D10" s="206">
        <v>2</v>
      </c>
      <c r="E10" s="211" t="s">
        <v>1663</v>
      </c>
      <c r="F10" s="208">
        <v>693.3</v>
      </c>
      <c r="G10" s="70"/>
    </row>
    <row r="11" spans="1:7" ht="25.05" customHeight="1" x14ac:dyDescent="0.3">
      <c r="A11" s="115"/>
      <c r="B11" s="211" t="s">
        <v>51</v>
      </c>
      <c r="C11" s="208">
        <v>41</v>
      </c>
      <c r="D11" s="206">
        <v>12</v>
      </c>
      <c r="E11" s="211" t="s">
        <v>1664</v>
      </c>
      <c r="F11" s="208">
        <v>14.8</v>
      </c>
      <c r="G11" s="70"/>
    </row>
    <row r="12" spans="1:7" ht="25.05" customHeight="1" x14ac:dyDescent="0.3">
      <c r="A12" s="115"/>
      <c r="B12" s="207" t="s">
        <v>1463</v>
      </c>
      <c r="C12" s="208">
        <v>1.6</v>
      </c>
      <c r="D12" s="206">
        <v>16</v>
      </c>
      <c r="E12" s="207" t="s">
        <v>1665</v>
      </c>
      <c r="F12" s="208">
        <v>1.1000000000000001</v>
      </c>
      <c r="G12" s="70"/>
    </row>
    <row r="13" spans="1:7" ht="25.05" customHeight="1" x14ac:dyDescent="0.3">
      <c r="A13" s="115"/>
      <c r="B13" s="214" t="s">
        <v>52</v>
      </c>
      <c r="C13" s="208">
        <v>111.8</v>
      </c>
      <c r="D13" s="206">
        <v>10</v>
      </c>
      <c r="E13" s="214" t="s">
        <v>1666</v>
      </c>
      <c r="F13" s="208">
        <v>72.3</v>
      </c>
      <c r="G13" s="70"/>
    </row>
    <row r="14" spans="1:7" ht="25.05" customHeight="1" x14ac:dyDescent="0.3">
      <c r="A14" s="115"/>
      <c r="B14" s="207" t="s">
        <v>53</v>
      </c>
      <c r="C14" s="208">
        <v>438.5</v>
      </c>
      <c r="D14" s="206">
        <v>8</v>
      </c>
      <c r="E14" s="207" t="s">
        <v>1667</v>
      </c>
      <c r="F14" s="208">
        <v>311.8</v>
      </c>
      <c r="G14" s="70"/>
    </row>
    <row r="15" spans="1:7" ht="25.05" customHeight="1" x14ac:dyDescent="0.3">
      <c r="A15" s="115"/>
      <c r="B15" s="214" t="s">
        <v>54</v>
      </c>
      <c r="C15" s="208">
        <v>718.1</v>
      </c>
      <c r="D15" s="206">
        <v>6</v>
      </c>
      <c r="E15" s="214" t="s">
        <v>1668</v>
      </c>
      <c r="F15" s="208">
        <v>128</v>
      </c>
      <c r="G15" s="70"/>
    </row>
    <row r="16" spans="1:7" ht="25.05" customHeight="1" x14ac:dyDescent="0.3">
      <c r="A16" s="115"/>
      <c r="B16" s="215" t="s">
        <v>55</v>
      </c>
      <c r="C16" s="208">
        <v>6.7</v>
      </c>
      <c r="D16" s="206">
        <v>15</v>
      </c>
      <c r="E16" s="215" t="s">
        <v>1669</v>
      </c>
      <c r="F16" s="208">
        <v>5.4</v>
      </c>
      <c r="G16" s="70"/>
    </row>
    <row r="17" spans="1:7" ht="25.05" customHeight="1" x14ac:dyDescent="0.3">
      <c r="A17" s="115"/>
      <c r="B17" s="214" t="s">
        <v>1447</v>
      </c>
      <c r="C17" s="208">
        <v>0</v>
      </c>
      <c r="D17" s="206">
        <v>18</v>
      </c>
      <c r="E17" s="231" t="s">
        <v>1647</v>
      </c>
      <c r="F17" s="208">
        <v>0</v>
      </c>
      <c r="G17" s="70"/>
    </row>
    <row r="18" spans="1:7" ht="25.05" customHeight="1" x14ac:dyDescent="0.3">
      <c r="A18" s="115"/>
      <c r="B18" s="214" t="s">
        <v>56</v>
      </c>
      <c r="C18" s="208">
        <v>51.5</v>
      </c>
      <c r="D18" s="206">
        <v>11</v>
      </c>
      <c r="E18" s="214" t="s">
        <v>1670</v>
      </c>
      <c r="F18" s="208">
        <v>23.2</v>
      </c>
      <c r="G18" s="70"/>
    </row>
    <row r="19" spans="1:7" ht="28.8" x14ac:dyDescent="0.3">
      <c r="A19" s="115"/>
      <c r="B19" s="214" t="s">
        <v>57</v>
      </c>
      <c r="C19" s="208">
        <v>0.6</v>
      </c>
      <c r="D19" s="206">
        <v>17</v>
      </c>
      <c r="E19" s="214" t="s">
        <v>1671</v>
      </c>
      <c r="F19" s="208">
        <v>0.6</v>
      </c>
      <c r="G19" s="70"/>
    </row>
    <row r="20" spans="1:7" ht="28.8" x14ac:dyDescent="0.3">
      <c r="A20" s="115"/>
      <c r="B20" s="216" t="s">
        <v>58</v>
      </c>
      <c r="C20" s="217">
        <v>1442.2</v>
      </c>
      <c r="D20" s="218">
        <v>4</v>
      </c>
      <c r="E20" s="216" t="s">
        <v>1672</v>
      </c>
      <c r="F20" s="217">
        <v>525.4</v>
      </c>
      <c r="G20" s="70"/>
    </row>
    <row r="21" spans="1:7" ht="25.05" customHeight="1" x14ac:dyDescent="0.3">
      <c r="A21" s="115"/>
      <c r="B21" s="261" t="s">
        <v>1681</v>
      </c>
      <c r="C21" s="262">
        <f>SUM(C3:C20)</f>
        <v>15966.700000000003</v>
      </c>
      <c r="D21" s="263"/>
      <c r="E21" s="258" t="s">
        <v>1681</v>
      </c>
      <c r="F21" s="259">
        <f>SUM(F3:F20)</f>
        <v>6372.8</v>
      </c>
      <c r="G21" s="260"/>
    </row>
    <row r="22" spans="1:7" ht="7.2" customHeight="1" x14ac:dyDescent="0.3">
      <c r="A22" s="116"/>
      <c r="B22" s="219"/>
      <c r="C22" s="220"/>
      <c r="D22" s="221"/>
      <c r="E22" s="219"/>
      <c r="F22" s="222"/>
      <c r="G22" s="115"/>
    </row>
    <row r="23" spans="1:7" ht="27.45" customHeight="1" x14ac:dyDescent="0.3">
      <c r="A23" s="116"/>
      <c r="B23" s="289" t="s">
        <v>1654</v>
      </c>
      <c r="C23" s="290"/>
      <c r="D23" s="290"/>
      <c r="E23" s="290"/>
      <c r="F23" s="290"/>
      <c r="G23" s="115"/>
    </row>
    <row r="24" spans="1:7" x14ac:dyDescent="0.3">
      <c r="A24" s="116"/>
      <c r="B24" s="219" t="s">
        <v>1655</v>
      </c>
      <c r="C24" s="220"/>
      <c r="D24" s="221"/>
      <c r="E24" s="219"/>
      <c r="F24" s="222"/>
      <c r="G24" s="115"/>
    </row>
    <row r="25" spans="1:7" x14ac:dyDescent="0.3">
      <c r="A25" s="116"/>
      <c r="B25" s="219" t="s">
        <v>1656</v>
      </c>
      <c r="C25" s="220"/>
      <c r="D25" s="221"/>
      <c r="E25" s="219"/>
      <c r="F25" s="222"/>
      <c r="G25" s="115"/>
    </row>
    <row r="26" spans="1:7" x14ac:dyDescent="0.3">
      <c r="A26" s="116"/>
      <c r="B26" s="219" t="s">
        <v>1657</v>
      </c>
      <c r="C26" s="220"/>
      <c r="D26" s="221"/>
      <c r="E26" s="219"/>
      <c r="F26" s="222"/>
      <c r="G26" s="115"/>
    </row>
    <row r="27" spans="1:7" x14ac:dyDescent="0.3">
      <c r="A27" s="116"/>
      <c r="B27" s="219"/>
      <c r="C27" s="220"/>
      <c r="D27" s="221"/>
      <c r="E27" s="219"/>
      <c r="F27" s="222"/>
      <c r="G27" s="115"/>
    </row>
    <row r="28" spans="1:7" ht="31.5" customHeight="1" x14ac:dyDescent="0.3">
      <c r="A28" s="68"/>
      <c r="B28" s="291" t="s">
        <v>1674</v>
      </c>
      <c r="C28" s="292"/>
      <c r="D28" s="292"/>
      <c r="E28" s="292"/>
      <c r="F28" s="292"/>
      <c r="G28" s="115"/>
    </row>
    <row r="29" spans="1:7" ht="39.6" x14ac:dyDescent="0.3">
      <c r="A29" s="114"/>
      <c r="B29" s="203" t="s">
        <v>44</v>
      </c>
      <c r="C29" s="256" t="s">
        <v>1649</v>
      </c>
      <c r="D29" s="255" t="s">
        <v>1445</v>
      </c>
      <c r="E29" s="256" t="s">
        <v>1673</v>
      </c>
      <c r="F29" s="202" t="s">
        <v>1649</v>
      </c>
      <c r="G29" s="70"/>
    </row>
    <row r="30" spans="1:7" ht="25.05" customHeight="1" x14ac:dyDescent="0.3">
      <c r="A30" s="115"/>
      <c r="B30" s="210" t="s">
        <v>47</v>
      </c>
      <c r="C30" s="208">
        <v>5196.1000000000004</v>
      </c>
      <c r="D30" s="209">
        <v>1</v>
      </c>
      <c r="E30" s="207" t="s">
        <v>14</v>
      </c>
      <c r="F30" s="208">
        <v>4025</v>
      </c>
      <c r="G30" s="70"/>
    </row>
    <row r="31" spans="1:7" ht="25.05" customHeight="1" x14ac:dyDescent="0.3">
      <c r="A31" s="115"/>
      <c r="B31" s="212" t="s">
        <v>48</v>
      </c>
      <c r="C31" s="208">
        <f>629.4+42.3</f>
        <v>671.69999999999993</v>
      </c>
      <c r="D31" s="209">
        <v>3</v>
      </c>
      <c r="E31" s="212" t="s">
        <v>18</v>
      </c>
      <c r="F31" s="208">
        <v>187.7</v>
      </c>
      <c r="G31" s="70"/>
    </row>
    <row r="32" spans="1:7" ht="25.05" customHeight="1" x14ac:dyDescent="0.3">
      <c r="A32" s="115"/>
      <c r="B32" s="211" t="s">
        <v>49</v>
      </c>
      <c r="C32" s="208">
        <v>388.5</v>
      </c>
      <c r="D32" s="209">
        <v>4</v>
      </c>
      <c r="E32" s="211" t="s">
        <v>1418</v>
      </c>
      <c r="F32" s="208">
        <v>356.3</v>
      </c>
      <c r="G32" s="70"/>
    </row>
    <row r="33" spans="1:7" ht="25.05" customHeight="1" x14ac:dyDescent="0.3">
      <c r="A33" s="115"/>
      <c r="B33" s="211" t="s">
        <v>50</v>
      </c>
      <c r="C33" s="208">
        <v>2723.4</v>
      </c>
      <c r="D33" s="209">
        <v>2</v>
      </c>
      <c r="E33" s="211" t="s">
        <v>15</v>
      </c>
      <c r="F33" s="208">
        <v>2493.9</v>
      </c>
      <c r="G33" s="70"/>
    </row>
    <row r="34" spans="1:7" ht="25.05" customHeight="1" x14ac:dyDescent="0.3">
      <c r="A34" s="115"/>
      <c r="B34" s="207" t="s">
        <v>1463</v>
      </c>
      <c r="C34" s="208">
        <v>116.3</v>
      </c>
      <c r="D34" s="209">
        <v>6</v>
      </c>
      <c r="E34" s="207" t="s">
        <v>1070</v>
      </c>
      <c r="F34" s="208">
        <v>103.2</v>
      </c>
      <c r="G34" s="70"/>
    </row>
    <row r="35" spans="1:7" ht="25.05" customHeight="1" x14ac:dyDescent="0.3">
      <c r="A35" s="115"/>
      <c r="B35" s="207" t="s">
        <v>53</v>
      </c>
      <c r="C35" s="208">
        <v>255.8</v>
      </c>
      <c r="D35" s="209">
        <v>5</v>
      </c>
      <c r="E35" s="207" t="s">
        <v>24</v>
      </c>
      <c r="F35" s="208">
        <v>210.5</v>
      </c>
      <c r="G35" s="70"/>
    </row>
    <row r="36" spans="1:7" ht="25.05" customHeight="1" x14ac:dyDescent="0.3">
      <c r="A36" s="115"/>
      <c r="B36" s="214" t="s">
        <v>56</v>
      </c>
      <c r="C36" s="208">
        <v>1.8</v>
      </c>
      <c r="D36" s="209">
        <v>8</v>
      </c>
      <c r="E36" s="214" t="s">
        <v>33</v>
      </c>
      <c r="F36" s="208">
        <v>1.8</v>
      </c>
      <c r="G36" s="70"/>
    </row>
    <row r="37" spans="1:7" ht="25.05" customHeight="1" x14ac:dyDescent="0.3">
      <c r="A37" s="115"/>
      <c r="B37" s="216" t="s">
        <v>57</v>
      </c>
      <c r="C37" s="217">
        <v>23.8</v>
      </c>
      <c r="D37" s="257">
        <v>7</v>
      </c>
      <c r="E37" s="216" t="s">
        <v>1403</v>
      </c>
      <c r="F37" s="217">
        <v>22.2</v>
      </c>
      <c r="G37" s="70"/>
    </row>
    <row r="38" spans="1:7" ht="25.05" customHeight="1" x14ac:dyDescent="0.3">
      <c r="A38" s="115"/>
      <c r="B38" s="261" t="s">
        <v>1681</v>
      </c>
      <c r="C38" s="262">
        <f>SUM(C30:C37)</f>
        <v>9377.3999999999978</v>
      </c>
      <c r="D38" s="263"/>
      <c r="E38" s="258" t="s">
        <v>1681</v>
      </c>
      <c r="F38" s="259">
        <f>SUM(F30:F37)</f>
        <v>7400.5999999999995</v>
      </c>
      <c r="G38" s="115"/>
    </row>
    <row r="39" spans="1:7" x14ac:dyDescent="0.3">
      <c r="A39" s="115"/>
      <c r="B39" s="219"/>
      <c r="C39" s="220"/>
      <c r="D39" s="221"/>
      <c r="E39" s="222"/>
      <c r="F39" s="220"/>
      <c r="G39" s="115"/>
    </row>
    <row r="40" spans="1:7" ht="25.5" customHeight="1" x14ac:dyDescent="0.3">
      <c r="A40" s="115"/>
      <c r="B40" s="289" t="s">
        <v>1675</v>
      </c>
      <c r="C40" s="290"/>
      <c r="D40" s="290"/>
      <c r="E40" s="290"/>
      <c r="F40" s="223"/>
      <c r="G40" s="115"/>
    </row>
    <row r="41" spans="1:7" x14ac:dyDescent="0.3">
      <c r="A41" s="115"/>
      <c r="B41" s="219" t="s">
        <v>1658</v>
      </c>
      <c r="C41" s="220"/>
      <c r="D41" s="221"/>
      <c r="E41" s="222"/>
      <c r="F41" s="220"/>
      <c r="G41" s="115"/>
    </row>
    <row r="42" spans="1:7" x14ac:dyDescent="0.3">
      <c r="A42" s="115"/>
      <c r="B42" s="219"/>
      <c r="C42" s="220"/>
      <c r="D42" s="221"/>
      <c r="E42" s="222"/>
      <c r="F42" s="220"/>
      <c r="G42" s="115"/>
    </row>
  </sheetData>
  <sortState ref="B4:D21">
    <sortCondition ref="B4:B21"/>
  </sortState>
  <mergeCells count="4">
    <mergeCell ref="B40:E40"/>
    <mergeCell ref="B28:F28"/>
    <mergeCell ref="B1:F1"/>
    <mergeCell ref="B23:F23"/>
  </mergeCells>
  <pageMargins left="0.25" right="0.25" top="0.36" bottom="0.36" header="0.3" footer="0.3"/>
  <pageSetup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44"/>
  <sheetViews>
    <sheetView workbookViewId="0">
      <selection sqref="A1:C1"/>
    </sheetView>
  </sheetViews>
  <sheetFormatPr defaultRowHeight="14.4" x14ac:dyDescent="0.3"/>
  <cols>
    <col min="1" max="1" width="51.44140625" style="67" bestFit="1" customWidth="1"/>
    <col min="2" max="2" width="28.33203125" style="67" bestFit="1" customWidth="1"/>
    <col min="3" max="3" width="15.6640625" style="67" bestFit="1" customWidth="1"/>
  </cols>
  <sheetData>
    <row r="1" spans="1:3" x14ac:dyDescent="0.3">
      <c r="A1" s="299" t="s">
        <v>1370</v>
      </c>
      <c r="B1" s="300"/>
      <c r="C1" s="299"/>
    </row>
    <row r="2" spans="1:3" ht="27" x14ac:dyDescent="0.3">
      <c r="A2" s="232" t="s">
        <v>1518</v>
      </c>
      <c r="B2" s="232" t="s">
        <v>61</v>
      </c>
      <c r="C2" s="246" t="s">
        <v>1648</v>
      </c>
    </row>
    <row r="3" spans="1:3" x14ac:dyDescent="0.3">
      <c r="A3" s="296" t="s">
        <v>1519</v>
      </c>
      <c r="B3" s="297"/>
      <c r="C3" s="298"/>
    </row>
    <row r="4" spans="1:3" x14ac:dyDescent="0.3">
      <c r="A4" s="230" t="s">
        <v>1517</v>
      </c>
      <c r="B4" s="230" t="s">
        <v>1391</v>
      </c>
      <c r="C4" s="233">
        <v>821.6</v>
      </c>
    </row>
    <row r="5" spans="1:3" x14ac:dyDescent="0.3">
      <c r="A5" s="234" t="s">
        <v>1516</v>
      </c>
      <c r="B5" s="234" t="s">
        <v>1466</v>
      </c>
      <c r="C5" s="226">
        <v>649.4</v>
      </c>
    </row>
    <row r="6" spans="1:3" x14ac:dyDescent="0.3">
      <c r="A6" s="234" t="s">
        <v>1501</v>
      </c>
      <c r="B6" s="234" t="s">
        <v>1391</v>
      </c>
      <c r="C6" s="226">
        <v>565</v>
      </c>
    </row>
    <row r="7" spans="1:3" x14ac:dyDescent="0.3">
      <c r="A7" s="234" t="s">
        <v>1502</v>
      </c>
      <c r="B7" s="234" t="s">
        <v>1466</v>
      </c>
      <c r="C7" s="226">
        <v>525.4</v>
      </c>
    </row>
    <row r="8" spans="1:3" x14ac:dyDescent="0.3">
      <c r="A8" s="235" t="s">
        <v>93</v>
      </c>
      <c r="B8" s="235" t="s">
        <v>1464</v>
      </c>
      <c r="C8" s="236">
        <v>145.19999999999999</v>
      </c>
    </row>
    <row r="9" spans="1:3" x14ac:dyDescent="0.3">
      <c r="A9" s="237"/>
      <c r="B9" s="237"/>
      <c r="C9" s="238">
        <f>SUM(C4:C8)</f>
        <v>2706.6</v>
      </c>
    </row>
    <row r="10" spans="1:3" ht="7.2" customHeight="1" x14ac:dyDescent="0.3">
      <c r="A10" s="175"/>
      <c r="B10" s="175"/>
      <c r="C10" s="175"/>
    </row>
    <row r="11" spans="1:3" x14ac:dyDescent="0.3">
      <c r="A11" s="296" t="s">
        <v>1520</v>
      </c>
      <c r="B11" s="297"/>
      <c r="C11" s="298"/>
    </row>
    <row r="12" spans="1:3" x14ac:dyDescent="0.3">
      <c r="A12" s="230" t="s">
        <v>1503</v>
      </c>
      <c r="B12" s="230" t="s">
        <v>1391</v>
      </c>
      <c r="C12" s="233">
        <v>38</v>
      </c>
    </row>
    <row r="13" spans="1:3" x14ac:dyDescent="0.3">
      <c r="A13" s="234" t="s">
        <v>1504</v>
      </c>
      <c r="B13" s="234" t="s">
        <v>1391</v>
      </c>
      <c r="C13" s="226">
        <v>27.7</v>
      </c>
    </row>
    <row r="14" spans="1:3" x14ac:dyDescent="0.3">
      <c r="A14" s="234" t="s">
        <v>1505</v>
      </c>
      <c r="B14" s="234" t="s">
        <v>625</v>
      </c>
      <c r="C14" s="226">
        <v>2.2000000000000002</v>
      </c>
    </row>
    <row r="15" spans="1:3" x14ac:dyDescent="0.3">
      <c r="A15" s="234" t="s">
        <v>2</v>
      </c>
      <c r="B15" s="234" t="s">
        <v>1391</v>
      </c>
      <c r="C15" s="226">
        <v>0.6</v>
      </c>
    </row>
    <row r="16" spans="1:3" x14ac:dyDescent="0.3">
      <c r="A16" s="235" t="s">
        <v>1506</v>
      </c>
      <c r="B16" s="235" t="s">
        <v>899</v>
      </c>
      <c r="C16" s="236">
        <v>0.5</v>
      </c>
    </row>
    <row r="17" spans="1:3" x14ac:dyDescent="0.3">
      <c r="A17" s="173"/>
      <c r="B17" s="239"/>
      <c r="C17" s="238">
        <f>SUM(C12:C16)</f>
        <v>69</v>
      </c>
    </row>
    <row r="18" spans="1:3" ht="5.4" customHeight="1" x14ac:dyDescent="0.3">
      <c r="A18" s="237"/>
      <c r="B18" s="237"/>
      <c r="C18" s="237"/>
    </row>
    <row r="19" spans="1:3" x14ac:dyDescent="0.3">
      <c r="A19" s="296" t="s">
        <v>1521</v>
      </c>
      <c r="B19" s="297"/>
      <c r="C19" s="298"/>
    </row>
    <row r="20" spans="1:3" x14ac:dyDescent="0.3">
      <c r="A20" s="240" t="s">
        <v>1507</v>
      </c>
      <c r="B20" s="240" t="s">
        <v>625</v>
      </c>
      <c r="C20" s="233">
        <v>77.400000000000006</v>
      </c>
    </row>
    <row r="21" spans="1:3" x14ac:dyDescent="0.3">
      <c r="A21" s="241" t="s">
        <v>1508</v>
      </c>
      <c r="B21" s="241" t="s">
        <v>1394</v>
      </c>
      <c r="C21" s="226">
        <v>72.3</v>
      </c>
    </row>
    <row r="22" spans="1:3" ht="16.95" customHeight="1" x14ac:dyDescent="0.3">
      <c r="A22" s="234" t="s">
        <v>1509</v>
      </c>
      <c r="B22" s="234" t="s">
        <v>1391</v>
      </c>
      <c r="C22" s="226">
        <v>50.9</v>
      </c>
    </row>
    <row r="23" spans="1:3" ht="25.95" customHeight="1" x14ac:dyDescent="0.3">
      <c r="A23" s="241" t="s">
        <v>1526</v>
      </c>
      <c r="B23" s="234" t="s">
        <v>1395</v>
      </c>
      <c r="C23" s="226">
        <v>24.5</v>
      </c>
    </row>
    <row r="24" spans="1:3" x14ac:dyDescent="0.3">
      <c r="A24" s="242" t="s">
        <v>1515</v>
      </c>
      <c r="B24" s="242" t="s">
        <v>625</v>
      </c>
      <c r="C24" s="236">
        <v>23.9</v>
      </c>
    </row>
    <row r="25" spans="1:3" x14ac:dyDescent="0.3">
      <c r="A25" s="175"/>
      <c r="B25" s="237"/>
      <c r="C25" s="238">
        <f>SUM(C20:C24)</f>
        <v>249</v>
      </c>
    </row>
    <row r="26" spans="1:3" ht="7.8" customHeight="1" x14ac:dyDescent="0.3">
      <c r="A26" s="237"/>
      <c r="B26" s="237"/>
      <c r="C26" s="237"/>
    </row>
    <row r="27" spans="1:3" x14ac:dyDescent="0.3">
      <c r="A27" s="296" t="s">
        <v>1522</v>
      </c>
      <c r="B27" s="297"/>
      <c r="C27" s="298"/>
    </row>
    <row r="28" spans="1:3" x14ac:dyDescent="0.3">
      <c r="A28" s="230" t="s">
        <v>1510</v>
      </c>
      <c r="B28" s="230" t="s">
        <v>1391</v>
      </c>
      <c r="C28" s="233">
        <v>3342.4</v>
      </c>
    </row>
    <row r="29" spans="1:3" x14ac:dyDescent="0.3">
      <c r="A29" s="234" t="s">
        <v>1511</v>
      </c>
      <c r="B29" s="234" t="s">
        <v>619</v>
      </c>
      <c r="C29" s="226">
        <v>693.3</v>
      </c>
    </row>
    <row r="30" spans="1:3" x14ac:dyDescent="0.3">
      <c r="A30" s="234" t="s">
        <v>1512</v>
      </c>
      <c r="B30" s="234" t="s">
        <v>625</v>
      </c>
      <c r="C30" s="226">
        <v>574</v>
      </c>
    </row>
    <row r="31" spans="1:3" x14ac:dyDescent="0.3">
      <c r="A31" s="234" t="s">
        <v>1513</v>
      </c>
      <c r="B31" s="234" t="s">
        <v>625</v>
      </c>
      <c r="C31" s="226">
        <v>492.2</v>
      </c>
    </row>
    <row r="32" spans="1:3" x14ac:dyDescent="0.3">
      <c r="A32" s="235" t="s">
        <v>1514</v>
      </c>
      <c r="B32" s="235" t="s">
        <v>619</v>
      </c>
      <c r="C32" s="236">
        <v>477.3</v>
      </c>
    </row>
    <row r="33" spans="1:3" x14ac:dyDescent="0.3">
      <c r="A33" s="175"/>
      <c r="B33" s="237"/>
      <c r="C33" s="238">
        <f>SUM(C28:C32)</f>
        <v>5579.2</v>
      </c>
    </row>
    <row r="34" spans="1:3" ht="7.2" customHeight="1" x14ac:dyDescent="0.3">
      <c r="A34" s="237"/>
      <c r="B34" s="237"/>
      <c r="C34" s="237"/>
    </row>
    <row r="35" spans="1:3" x14ac:dyDescent="0.3">
      <c r="A35" s="296" t="s">
        <v>1523</v>
      </c>
      <c r="B35" s="297"/>
      <c r="C35" s="298"/>
    </row>
    <row r="36" spans="1:3" x14ac:dyDescent="0.3">
      <c r="A36" s="230" t="s">
        <v>14</v>
      </c>
      <c r="B36" s="230" t="s">
        <v>1388</v>
      </c>
      <c r="C36" s="233">
        <v>4025</v>
      </c>
    </row>
    <row r="37" spans="1:3" x14ac:dyDescent="0.3">
      <c r="A37" s="234" t="s">
        <v>15</v>
      </c>
      <c r="B37" s="234" t="s">
        <v>619</v>
      </c>
      <c r="C37" s="226">
        <v>2493.9</v>
      </c>
    </row>
    <row r="38" spans="1:3" x14ac:dyDescent="0.3">
      <c r="A38" s="234" t="s">
        <v>16</v>
      </c>
      <c r="B38" s="234" t="s">
        <v>1388</v>
      </c>
      <c r="C38" s="226">
        <v>680.4</v>
      </c>
    </row>
    <row r="39" spans="1:3" x14ac:dyDescent="0.3">
      <c r="A39" s="234" t="s">
        <v>17</v>
      </c>
      <c r="B39" s="234" t="s">
        <v>1388</v>
      </c>
      <c r="C39" s="226">
        <v>461.6</v>
      </c>
    </row>
    <row r="40" spans="1:3" x14ac:dyDescent="0.3">
      <c r="A40" s="235" t="s">
        <v>1418</v>
      </c>
      <c r="B40" s="235" t="s">
        <v>899</v>
      </c>
      <c r="C40" s="236">
        <v>356.3</v>
      </c>
    </row>
    <row r="41" spans="1:3" x14ac:dyDescent="0.3">
      <c r="A41" s="175"/>
      <c r="B41" s="175"/>
      <c r="C41" s="238">
        <f>SUM(C36:C40)</f>
        <v>8017.2</v>
      </c>
    </row>
    <row r="42" spans="1:3" ht="4.95" customHeight="1" thickBot="1" x14ac:dyDescent="0.35">
      <c r="A42" s="243"/>
      <c r="B42" s="243"/>
      <c r="C42" s="244"/>
    </row>
    <row r="43" spans="1:3" ht="4.2" customHeight="1" x14ac:dyDescent="0.3">
      <c r="A43" s="245"/>
      <c r="B43" s="245"/>
      <c r="C43" s="245"/>
    </row>
    <row r="44" spans="1:3" x14ac:dyDescent="0.3">
      <c r="A44" s="119" t="s">
        <v>1524</v>
      </c>
      <c r="B44" s="119"/>
      <c r="C44" s="119"/>
    </row>
  </sheetData>
  <mergeCells count="6">
    <mergeCell ref="A35:C35"/>
    <mergeCell ref="A1:C1"/>
    <mergeCell ref="A11:C11"/>
    <mergeCell ref="A3:C3"/>
    <mergeCell ref="A19:C19"/>
    <mergeCell ref="A27:C27"/>
  </mergeCells>
  <printOptions horizontalCentered="1"/>
  <pageMargins left="0.25" right="0.25" top="0.75" bottom="0.75" header="0.3" footer="0.3"/>
  <pageSetup orientation="portrait" r:id="rId1"/>
  <headerFooter>
    <oddHeader>&amp;C&amp;"-,Bold"&amp;14Table 2. Top Five Tax Expenditures by Tax Type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H65"/>
  <sheetViews>
    <sheetView workbookViewId="0">
      <pane xSplit="1" ySplit="1" topLeftCell="B4" activePane="bottomRight" state="frozen"/>
      <selection activeCell="A2" sqref="A2:E2"/>
      <selection pane="topRight" activeCell="A2" sqref="A2:E2"/>
      <selection pane="bottomLeft" activeCell="A2" sqref="A2:E2"/>
      <selection pane="bottomRight"/>
    </sheetView>
  </sheetViews>
  <sheetFormatPr defaultColWidth="8.88671875" defaultRowHeight="13.2" x14ac:dyDescent="0.3"/>
  <cols>
    <col min="1" max="1" width="28.44140625" style="9" customWidth="1"/>
    <col min="2" max="2" width="23" style="9" customWidth="1"/>
    <col min="3" max="3" width="13.88671875" style="9" customWidth="1"/>
    <col min="4" max="4" width="19.6640625" style="9" customWidth="1"/>
    <col min="5" max="5" width="14.5546875" style="9" customWidth="1"/>
    <col min="6" max="6" width="73.33203125" style="9" customWidth="1"/>
    <col min="7" max="7" width="16.109375" style="93" bestFit="1" customWidth="1"/>
    <col min="8" max="8" width="16.88671875" style="9" customWidth="1"/>
    <col min="9" max="16384" width="8.88671875" style="9"/>
  </cols>
  <sheetData>
    <row r="1" spans="1:8" ht="39.6" x14ac:dyDescent="0.3">
      <c r="A1" s="82" t="s">
        <v>1073</v>
      </c>
      <c r="B1" s="83" t="s">
        <v>61</v>
      </c>
      <c r="C1" s="83" t="s">
        <v>62</v>
      </c>
      <c r="D1" s="83" t="s">
        <v>1440</v>
      </c>
      <c r="E1" s="83" t="s">
        <v>1458</v>
      </c>
      <c r="F1" s="83" t="s">
        <v>63</v>
      </c>
      <c r="G1" s="83" t="s">
        <v>1444</v>
      </c>
      <c r="H1" s="84" t="s">
        <v>1386</v>
      </c>
    </row>
    <row r="2" spans="1:8" ht="39.6" customHeight="1" x14ac:dyDescent="0.3">
      <c r="A2" s="89" t="s">
        <v>294</v>
      </c>
      <c r="B2" s="31" t="s">
        <v>625</v>
      </c>
      <c r="C2" s="31" t="s">
        <v>92</v>
      </c>
      <c r="D2" s="31" t="s">
        <v>1562</v>
      </c>
      <c r="E2" s="31" t="s">
        <v>1563</v>
      </c>
      <c r="F2" s="31" t="s">
        <v>295</v>
      </c>
      <c r="G2" s="90" t="s">
        <v>1197</v>
      </c>
      <c r="H2" s="91" t="s">
        <v>326</v>
      </c>
    </row>
    <row r="3" spans="1:8" ht="145.19999999999999" customHeight="1" x14ac:dyDescent="0.3">
      <c r="A3" s="85" t="s">
        <v>84</v>
      </c>
      <c r="B3" s="86" t="s">
        <v>1391</v>
      </c>
      <c r="C3" s="86" t="s">
        <v>85</v>
      </c>
      <c r="D3" s="27" t="s">
        <v>1547</v>
      </c>
      <c r="E3" s="27" t="s">
        <v>260</v>
      </c>
      <c r="F3" s="27" t="s">
        <v>1089</v>
      </c>
      <c r="G3" s="90" t="s">
        <v>1197</v>
      </c>
      <c r="H3" s="91">
        <v>32400000</v>
      </c>
    </row>
    <row r="4" spans="1:8" ht="105.6" customHeight="1" x14ac:dyDescent="0.3">
      <c r="A4" s="85" t="s">
        <v>87</v>
      </c>
      <c r="B4" s="86" t="s">
        <v>1464</v>
      </c>
      <c r="C4" s="86" t="s">
        <v>86</v>
      </c>
      <c r="D4" s="27" t="s">
        <v>392</v>
      </c>
      <c r="E4" s="27" t="s">
        <v>194</v>
      </c>
      <c r="F4" s="27" t="s">
        <v>1090</v>
      </c>
      <c r="G4" s="63" t="s">
        <v>286</v>
      </c>
      <c r="H4" s="91">
        <v>200000</v>
      </c>
    </row>
    <row r="5" spans="1:8" ht="39.6" customHeight="1" x14ac:dyDescent="0.3">
      <c r="A5" s="85" t="s">
        <v>88</v>
      </c>
      <c r="B5" s="86" t="s">
        <v>1464</v>
      </c>
      <c r="C5" s="86" t="s">
        <v>66</v>
      </c>
      <c r="D5" s="27" t="s">
        <v>261</v>
      </c>
      <c r="E5" s="27" t="s">
        <v>262</v>
      </c>
      <c r="F5" s="27" t="s">
        <v>1091</v>
      </c>
      <c r="G5" s="90" t="s">
        <v>1197</v>
      </c>
      <c r="H5" s="91">
        <v>700000</v>
      </c>
    </row>
    <row r="6" spans="1:8" ht="132" customHeight="1" x14ac:dyDescent="0.3">
      <c r="A6" s="85" t="s">
        <v>89</v>
      </c>
      <c r="B6" s="86" t="s">
        <v>625</v>
      </c>
      <c r="C6" s="86" t="s">
        <v>86</v>
      </c>
      <c r="D6" s="27" t="s">
        <v>393</v>
      </c>
      <c r="E6" s="27" t="s">
        <v>194</v>
      </c>
      <c r="F6" s="27" t="s">
        <v>1092</v>
      </c>
      <c r="G6" s="63" t="s">
        <v>286</v>
      </c>
      <c r="H6" s="91">
        <v>3500000</v>
      </c>
    </row>
    <row r="7" spans="1:8" ht="52.95" customHeight="1" x14ac:dyDescent="0.3">
      <c r="A7" s="85" t="s">
        <v>90</v>
      </c>
      <c r="B7" s="86" t="s">
        <v>1464</v>
      </c>
      <c r="C7" s="86" t="s">
        <v>86</v>
      </c>
      <c r="D7" s="27" t="s">
        <v>394</v>
      </c>
      <c r="E7" s="27" t="s">
        <v>194</v>
      </c>
      <c r="F7" s="27" t="s">
        <v>1093</v>
      </c>
      <c r="G7" s="63" t="s">
        <v>286</v>
      </c>
      <c r="H7" s="91">
        <v>25600000</v>
      </c>
    </row>
    <row r="8" spans="1:8" ht="79.2" customHeight="1" x14ac:dyDescent="0.3">
      <c r="A8" s="85" t="s">
        <v>91</v>
      </c>
      <c r="B8" s="86" t="s">
        <v>1464</v>
      </c>
      <c r="C8" s="86" t="s">
        <v>92</v>
      </c>
      <c r="D8" s="27" t="s">
        <v>1552</v>
      </c>
      <c r="E8" s="27" t="s">
        <v>1553</v>
      </c>
      <c r="F8" s="27" t="s">
        <v>1094</v>
      </c>
      <c r="G8" s="90" t="s">
        <v>1197</v>
      </c>
      <c r="H8" s="91">
        <v>100000</v>
      </c>
    </row>
    <row r="9" spans="1:8" ht="78.599999999999994" customHeight="1" x14ac:dyDescent="0.3">
      <c r="A9" s="85" t="s">
        <v>93</v>
      </c>
      <c r="B9" s="86" t="s">
        <v>1464</v>
      </c>
      <c r="C9" s="86" t="s">
        <v>86</v>
      </c>
      <c r="D9" s="27" t="s">
        <v>395</v>
      </c>
      <c r="E9" s="27" t="s">
        <v>194</v>
      </c>
      <c r="F9" s="27" t="s">
        <v>1095</v>
      </c>
      <c r="G9" s="90" t="s">
        <v>1197</v>
      </c>
      <c r="H9" s="91">
        <f>VLOOKUP(A9,'[1]Individual Mandy'!$B$1:$Q$139,14,FALSE)</f>
        <v>145200000</v>
      </c>
    </row>
    <row r="10" spans="1:8" ht="145.19999999999999" customHeight="1" x14ac:dyDescent="0.3">
      <c r="A10" s="85" t="s">
        <v>94</v>
      </c>
      <c r="B10" s="86" t="s">
        <v>1464</v>
      </c>
      <c r="C10" s="86" t="s">
        <v>92</v>
      </c>
      <c r="D10" s="27" t="s">
        <v>236</v>
      </c>
      <c r="E10" s="27" t="s">
        <v>195</v>
      </c>
      <c r="F10" s="27" t="s">
        <v>1096</v>
      </c>
      <c r="G10" s="75" t="s">
        <v>1197</v>
      </c>
      <c r="H10" s="91">
        <v>100000</v>
      </c>
    </row>
    <row r="11" spans="1:8" ht="79.2" customHeight="1" x14ac:dyDescent="0.3">
      <c r="A11" s="85" t="s">
        <v>99</v>
      </c>
      <c r="B11" s="86" t="s">
        <v>1394</v>
      </c>
      <c r="C11" s="86" t="s">
        <v>66</v>
      </c>
      <c r="D11" s="27" t="s">
        <v>263</v>
      </c>
      <c r="E11" s="27" t="s">
        <v>264</v>
      </c>
      <c r="F11" s="27" t="s">
        <v>1102</v>
      </c>
      <c r="G11" s="90" t="s">
        <v>1197</v>
      </c>
      <c r="H11" s="91">
        <v>32700000</v>
      </c>
    </row>
    <row r="12" spans="1:8" ht="132" customHeight="1" x14ac:dyDescent="0.3">
      <c r="A12" s="85" t="s">
        <v>100</v>
      </c>
      <c r="B12" s="86" t="s">
        <v>1464</v>
      </c>
      <c r="C12" s="86" t="s">
        <v>92</v>
      </c>
      <c r="D12" s="27" t="s">
        <v>1554</v>
      </c>
      <c r="E12" s="27" t="s">
        <v>198</v>
      </c>
      <c r="F12" s="27" t="s">
        <v>1103</v>
      </c>
      <c r="G12" s="90" t="s">
        <v>1197</v>
      </c>
      <c r="H12" s="91">
        <v>200000</v>
      </c>
    </row>
    <row r="13" spans="1:8" ht="66" customHeight="1" x14ac:dyDescent="0.3">
      <c r="A13" s="85" t="s">
        <v>102</v>
      </c>
      <c r="B13" s="86" t="s">
        <v>1389</v>
      </c>
      <c r="C13" s="86" t="s">
        <v>92</v>
      </c>
      <c r="D13" s="27" t="s">
        <v>1441</v>
      </c>
      <c r="E13" s="27" t="s">
        <v>889</v>
      </c>
      <c r="F13" s="27" t="s">
        <v>1105</v>
      </c>
      <c r="G13" s="90" t="s">
        <v>1197</v>
      </c>
      <c r="H13" s="91">
        <v>600000</v>
      </c>
    </row>
    <row r="14" spans="1:8" ht="52.95" customHeight="1" x14ac:dyDescent="0.3">
      <c r="A14" s="85" t="s">
        <v>103</v>
      </c>
      <c r="B14" s="86" t="s">
        <v>1464</v>
      </c>
      <c r="C14" s="86" t="s">
        <v>66</v>
      </c>
      <c r="D14" s="27" t="s">
        <v>265</v>
      </c>
      <c r="E14" s="27" t="s">
        <v>266</v>
      </c>
      <c r="F14" s="27" t="s">
        <v>1106</v>
      </c>
      <c r="G14" s="90" t="s">
        <v>1197</v>
      </c>
      <c r="H14" s="91">
        <v>4500000</v>
      </c>
    </row>
    <row r="15" spans="1:8" ht="39.6" customHeight="1" x14ac:dyDescent="0.3">
      <c r="A15" s="85" t="s">
        <v>115</v>
      </c>
      <c r="B15" s="86" t="s">
        <v>1467</v>
      </c>
      <c r="C15" s="86" t="s">
        <v>85</v>
      </c>
      <c r="D15" s="27" t="s">
        <v>1442</v>
      </c>
      <c r="E15" s="27" t="s">
        <v>199</v>
      </c>
      <c r="F15" s="27" t="s">
        <v>1118</v>
      </c>
      <c r="G15" s="75" t="s">
        <v>1469</v>
      </c>
      <c r="H15" s="91">
        <v>17900000</v>
      </c>
    </row>
    <row r="16" spans="1:8" ht="118.95" customHeight="1" x14ac:dyDescent="0.3">
      <c r="A16" s="85" t="s">
        <v>4</v>
      </c>
      <c r="B16" s="86" t="s">
        <v>1391</v>
      </c>
      <c r="C16" s="86" t="s">
        <v>92</v>
      </c>
      <c r="D16" s="27" t="s">
        <v>238</v>
      </c>
      <c r="E16" s="27" t="s">
        <v>200</v>
      </c>
      <c r="F16" s="27" t="s">
        <v>1119</v>
      </c>
      <c r="G16" s="90" t="s">
        <v>1197</v>
      </c>
      <c r="H16" s="91">
        <v>821600000</v>
      </c>
    </row>
    <row r="17" spans="1:8" ht="118.95" customHeight="1" x14ac:dyDescent="0.3">
      <c r="A17" s="85" t="s">
        <v>117</v>
      </c>
      <c r="B17" s="86" t="s">
        <v>1391</v>
      </c>
      <c r="C17" s="86" t="s">
        <v>92</v>
      </c>
      <c r="D17" s="27" t="s">
        <v>406</v>
      </c>
      <c r="E17" s="27" t="s">
        <v>197</v>
      </c>
      <c r="F17" s="27" t="s">
        <v>1121</v>
      </c>
      <c r="G17" s="90" t="s">
        <v>1197</v>
      </c>
      <c r="H17" s="91">
        <v>900000</v>
      </c>
    </row>
    <row r="18" spans="1:8" ht="105.6" customHeight="1" x14ac:dyDescent="0.3">
      <c r="A18" s="89" t="s">
        <v>1453</v>
      </c>
      <c r="B18" s="31" t="s">
        <v>619</v>
      </c>
      <c r="C18" s="31" t="s">
        <v>66</v>
      </c>
      <c r="D18" s="31" t="s">
        <v>1454</v>
      </c>
      <c r="E18" s="31" t="s">
        <v>1455</v>
      </c>
      <c r="F18" s="31" t="s">
        <v>1456</v>
      </c>
      <c r="G18" s="90" t="s">
        <v>1449</v>
      </c>
      <c r="H18" s="91">
        <v>3000000</v>
      </c>
    </row>
    <row r="19" spans="1:8" ht="118.95" customHeight="1" x14ac:dyDescent="0.3">
      <c r="A19" s="85" t="s">
        <v>119</v>
      </c>
      <c r="B19" s="86" t="s">
        <v>1464</v>
      </c>
      <c r="C19" s="86" t="s">
        <v>92</v>
      </c>
      <c r="D19" s="27" t="s">
        <v>239</v>
      </c>
      <c r="E19" s="27" t="s">
        <v>201</v>
      </c>
      <c r="F19" s="27" t="s">
        <v>1123</v>
      </c>
      <c r="G19" s="75" t="s">
        <v>1449</v>
      </c>
      <c r="H19" s="91">
        <v>30200000</v>
      </c>
    </row>
    <row r="20" spans="1:8" ht="105.6" customHeight="1" x14ac:dyDescent="0.3">
      <c r="A20" s="85" t="s">
        <v>121</v>
      </c>
      <c r="B20" s="86" t="s">
        <v>1464</v>
      </c>
      <c r="C20" s="86" t="s">
        <v>92</v>
      </c>
      <c r="D20" s="27" t="s">
        <v>408</v>
      </c>
      <c r="E20" s="27" t="s">
        <v>194</v>
      </c>
      <c r="F20" s="27" t="s">
        <v>1125</v>
      </c>
      <c r="G20" s="90" t="s">
        <v>1197</v>
      </c>
      <c r="H20" s="91">
        <v>5400000</v>
      </c>
    </row>
    <row r="21" spans="1:8" ht="39.6" customHeight="1" x14ac:dyDescent="0.3">
      <c r="A21" s="85" t="s">
        <v>123</v>
      </c>
      <c r="B21" s="86" t="s">
        <v>625</v>
      </c>
      <c r="C21" s="86" t="s">
        <v>85</v>
      </c>
      <c r="D21" s="27" t="s">
        <v>440</v>
      </c>
      <c r="E21" s="27" t="s">
        <v>204</v>
      </c>
      <c r="F21" s="27" t="s">
        <v>1127</v>
      </c>
      <c r="G21" s="90" t="s">
        <v>1197</v>
      </c>
      <c r="H21" s="91" t="s">
        <v>1128</v>
      </c>
    </row>
    <row r="22" spans="1:8" ht="132" customHeight="1" x14ac:dyDescent="0.3">
      <c r="A22" s="85" t="s">
        <v>6</v>
      </c>
      <c r="B22" s="86" t="s">
        <v>1391</v>
      </c>
      <c r="C22" s="86" t="s">
        <v>124</v>
      </c>
      <c r="D22" s="27" t="s">
        <v>441</v>
      </c>
      <c r="E22" s="27" t="s">
        <v>205</v>
      </c>
      <c r="F22" s="27" t="s">
        <v>1129</v>
      </c>
      <c r="G22" s="90" t="s">
        <v>1197</v>
      </c>
      <c r="H22" s="91">
        <v>565000000</v>
      </c>
    </row>
    <row r="23" spans="1:8" ht="118.95" customHeight="1" x14ac:dyDescent="0.3">
      <c r="A23" s="85" t="s">
        <v>125</v>
      </c>
      <c r="B23" s="86" t="s">
        <v>1466</v>
      </c>
      <c r="C23" s="86" t="s">
        <v>92</v>
      </c>
      <c r="D23" s="27" t="s">
        <v>391</v>
      </c>
      <c r="E23" s="27" t="s">
        <v>197</v>
      </c>
      <c r="F23" s="27" t="s">
        <v>1130</v>
      </c>
      <c r="G23" s="75" t="s">
        <v>1449</v>
      </c>
      <c r="H23" s="91">
        <v>3700000</v>
      </c>
    </row>
    <row r="24" spans="1:8" ht="79.2" customHeight="1" x14ac:dyDescent="0.3">
      <c r="A24" s="85" t="s">
        <v>126</v>
      </c>
      <c r="B24" s="86" t="s">
        <v>1467</v>
      </c>
      <c r="C24" s="86" t="s">
        <v>92</v>
      </c>
      <c r="D24" s="27" t="s">
        <v>240</v>
      </c>
      <c r="E24" s="27" t="s">
        <v>206</v>
      </c>
      <c r="F24" s="27" t="s">
        <v>1131</v>
      </c>
      <c r="G24" s="90" t="s">
        <v>1197</v>
      </c>
      <c r="H24" s="91" t="s">
        <v>1128</v>
      </c>
    </row>
    <row r="25" spans="1:8" ht="184.95" customHeight="1" x14ac:dyDescent="0.3">
      <c r="A25" s="85" t="s">
        <v>128</v>
      </c>
      <c r="B25" s="86" t="s">
        <v>619</v>
      </c>
      <c r="C25" s="86" t="s">
        <v>85</v>
      </c>
      <c r="D25" s="27" t="s">
        <v>442</v>
      </c>
      <c r="E25" s="27" t="s">
        <v>890</v>
      </c>
      <c r="F25" s="27" t="s">
        <v>1133</v>
      </c>
      <c r="G25" s="90" t="s">
        <v>1197</v>
      </c>
      <c r="H25" s="91">
        <v>100000</v>
      </c>
    </row>
    <row r="26" spans="1:8" ht="145.19999999999999" customHeight="1" x14ac:dyDescent="0.3">
      <c r="A26" s="85" t="s">
        <v>130</v>
      </c>
      <c r="B26" s="86" t="s">
        <v>625</v>
      </c>
      <c r="C26" s="86" t="s">
        <v>92</v>
      </c>
      <c r="D26" s="27" t="s">
        <v>241</v>
      </c>
      <c r="E26" s="27" t="s">
        <v>208</v>
      </c>
      <c r="F26" s="27" t="s">
        <v>1135</v>
      </c>
      <c r="G26" s="63" t="s">
        <v>286</v>
      </c>
      <c r="H26" s="91">
        <v>2800000</v>
      </c>
    </row>
    <row r="27" spans="1:8" ht="92.4" customHeight="1" x14ac:dyDescent="0.3">
      <c r="A27" s="85" t="s">
        <v>133</v>
      </c>
      <c r="B27" s="86" t="s">
        <v>1464</v>
      </c>
      <c r="C27" s="86" t="s">
        <v>92</v>
      </c>
      <c r="D27" s="27" t="s">
        <v>443</v>
      </c>
      <c r="E27" s="27" t="s">
        <v>211</v>
      </c>
      <c r="F27" s="27" t="s">
        <v>1138</v>
      </c>
      <c r="G27" s="90" t="s">
        <v>1197</v>
      </c>
      <c r="H27" s="91">
        <v>100000</v>
      </c>
    </row>
    <row r="28" spans="1:8" ht="105.6" customHeight="1" x14ac:dyDescent="0.3">
      <c r="A28" s="85" t="s">
        <v>134</v>
      </c>
      <c r="B28" s="86" t="s">
        <v>899</v>
      </c>
      <c r="C28" s="86" t="s">
        <v>92</v>
      </c>
      <c r="D28" s="27" t="s">
        <v>444</v>
      </c>
      <c r="E28" s="27" t="s">
        <v>211</v>
      </c>
      <c r="F28" s="27" t="s">
        <v>1139</v>
      </c>
      <c r="G28" s="90" t="s">
        <v>1197</v>
      </c>
      <c r="H28" s="91">
        <v>107500000</v>
      </c>
    </row>
    <row r="29" spans="1:8" ht="250.95" customHeight="1" x14ac:dyDescent="0.3">
      <c r="A29" s="85" t="s">
        <v>8</v>
      </c>
      <c r="B29" s="86" t="s">
        <v>1464</v>
      </c>
      <c r="C29" s="86" t="s">
        <v>92</v>
      </c>
      <c r="D29" s="27" t="s">
        <v>412</v>
      </c>
      <c r="E29" s="27" t="s">
        <v>212</v>
      </c>
      <c r="F29" s="27" t="s">
        <v>1140</v>
      </c>
      <c r="G29" s="90" t="s">
        <v>1197</v>
      </c>
      <c r="H29" s="91">
        <v>128000000</v>
      </c>
    </row>
    <row r="30" spans="1:8" ht="66" customHeight="1" x14ac:dyDescent="0.3">
      <c r="A30" s="85" t="s">
        <v>135</v>
      </c>
      <c r="B30" s="86" t="s">
        <v>1464</v>
      </c>
      <c r="C30" s="86" t="s">
        <v>92</v>
      </c>
      <c r="D30" s="27" t="s">
        <v>445</v>
      </c>
      <c r="E30" s="27" t="s">
        <v>213</v>
      </c>
      <c r="F30" s="27" t="s">
        <v>1141</v>
      </c>
      <c r="G30" s="90" t="s">
        <v>1197</v>
      </c>
      <c r="H30" s="91">
        <v>17200000</v>
      </c>
    </row>
    <row r="31" spans="1:8" ht="79.2" customHeight="1" x14ac:dyDescent="0.3">
      <c r="A31" s="85" t="s">
        <v>136</v>
      </c>
      <c r="B31" s="86" t="s">
        <v>1464</v>
      </c>
      <c r="C31" s="86" t="s">
        <v>92</v>
      </c>
      <c r="D31" s="27" t="s">
        <v>243</v>
      </c>
      <c r="E31" s="27" t="s">
        <v>212</v>
      </c>
      <c r="F31" s="27" t="s">
        <v>1142</v>
      </c>
      <c r="G31" s="90" t="s">
        <v>1197</v>
      </c>
      <c r="H31" s="91">
        <v>700000</v>
      </c>
    </row>
    <row r="32" spans="1:8" ht="39.6" customHeight="1" x14ac:dyDescent="0.3">
      <c r="A32" s="85" t="s">
        <v>137</v>
      </c>
      <c r="B32" s="86" t="s">
        <v>1464</v>
      </c>
      <c r="C32" s="86" t="s">
        <v>92</v>
      </c>
      <c r="D32" s="27" t="s">
        <v>413</v>
      </c>
      <c r="E32" s="27" t="s">
        <v>212</v>
      </c>
      <c r="F32" s="27" t="s">
        <v>1143</v>
      </c>
      <c r="G32" s="90" t="s">
        <v>1197</v>
      </c>
      <c r="H32" s="91">
        <v>12600000</v>
      </c>
    </row>
    <row r="33" spans="1:8" ht="39.6" customHeight="1" x14ac:dyDescent="0.3">
      <c r="A33" s="85" t="s">
        <v>138</v>
      </c>
      <c r="B33" s="86" t="s">
        <v>900</v>
      </c>
      <c r="C33" s="86" t="s">
        <v>92</v>
      </c>
      <c r="D33" s="27" t="s">
        <v>414</v>
      </c>
      <c r="E33" s="27" t="s">
        <v>212</v>
      </c>
      <c r="F33" s="27" t="s">
        <v>1144</v>
      </c>
      <c r="G33" s="90" t="s">
        <v>1197</v>
      </c>
      <c r="H33" s="91">
        <v>3800000</v>
      </c>
    </row>
    <row r="34" spans="1:8" ht="39.6" customHeight="1" x14ac:dyDescent="0.3">
      <c r="A34" s="85" t="s">
        <v>139</v>
      </c>
      <c r="B34" s="86" t="s">
        <v>900</v>
      </c>
      <c r="C34" s="86" t="s">
        <v>92</v>
      </c>
      <c r="D34" s="27" t="s">
        <v>272</v>
      </c>
      <c r="E34" s="27" t="s">
        <v>212</v>
      </c>
      <c r="F34" s="27" t="s">
        <v>1145</v>
      </c>
      <c r="G34" s="90" t="s">
        <v>1197</v>
      </c>
      <c r="H34" s="91">
        <v>68000000</v>
      </c>
    </row>
    <row r="35" spans="1:8" ht="39.6" customHeight="1" x14ac:dyDescent="0.3">
      <c r="A35" s="85" t="s">
        <v>140</v>
      </c>
      <c r="B35" s="86" t="s">
        <v>1464</v>
      </c>
      <c r="C35" s="86" t="s">
        <v>92</v>
      </c>
      <c r="D35" s="27" t="s">
        <v>414</v>
      </c>
      <c r="E35" s="27" t="s">
        <v>212</v>
      </c>
      <c r="F35" s="27" t="s">
        <v>1146</v>
      </c>
      <c r="G35" s="90" t="s">
        <v>1197</v>
      </c>
      <c r="H35" s="91">
        <v>3600000</v>
      </c>
    </row>
    <row r="36" spans="1:8" ht="39.6" customHeight="1" x14ac:dyDescent="0.3">
      <c r="A36" s="85" t="s">
        <v>141</v>
      </c>
      <c r="B36" s="86" t="s">
        <v>1464</v>
      </c>
      <c r="C36" s="86" t="s">
        <v>92</v>
      </c>
      <c r="D36" s="27" t="s">
        <v>1439</v>
      </c>
      <c r="E36" s="27" t="s">
        <v>212</v>
      </c>
      <c r="F36" s="27" t="s">
        <v>1147</v>
      </c>
      <c r="G36" s="90" t="s">
        <v>1197</v>
      </c>
      <c r="H36" s="91">
        <v>105700000</v>
      </c>
    </row>
    <row r="37" spans="1:8" ht="66" customHeight="1" x14ac:dyDescent="0.3">
      <c r="A37" s="85" t="s">
        <v>145</v>
      </c>
      <c r="B37" s="86" t="s">
        <v>1467</v>
      </c>
      <c r="C37" s="86" t="s">
        <v>85</v>
      </c>
      <c r="D37" s="27" t="s">
        <v>447</v>
      </c>
      <c r="E37" s="27" t="s">
        <v>214</v>
      </c>
      <c r="F37" s="27" t="s">
        <v>1151</v>
      </c>
      <c r="G37" s="90" t="s">
        <v>1197</v>
      </c>
      <c r="H37" s="91">
        <v>10400000</v>
      </c>
    </row>
    <row r="38" spans="1:8" ht="105.6" customHeight="1" x14ac:dyDescent="0.3">
      <c r="A38" s="85" t="s">
        <v>147</v>
      </c>
      <c r="B38" s="86" t="s">
        <v>1467</v>
      </c>
      <c r="C38" s="86" t="s">
        <v>86</v>
      </c>
      <c r="D38" s="27" t="s">
        <v>417</v>
      </c>
      <c r="E38" s="27" t="s">
        <v>197</v>
      </c>
      <c r="F38" s="27" t="s">
        <v>1153</v>
      </c>
      <c r="G38" s="75" t="s">
        <v>1450</v>
      </c>
      <c r="H38" s="91">
        <v>23200000</v>
      </c>
    </row>
    <row r="39" spans="1:8" ht="66" customHeight="1" x14ac:dyDescent="0.3">
      <c r="A39" s="85" t="s">
        <v>156</v>
      </c>
      <c r="B39" s="86" t="s">
        <v>1391</v>
      </c>
      <c r="C39" s="86" t="s">
        <v>66</v>
      </c>
      <c r="D39" s="27" t="s">
        <v>248</v>
      </c>
      <c r="E39" s="27" t="s">
        <v>219</v>
      </c>
      <c r="F39" s="27" t="s">
        <v>1162</v>
      </c>
      <c r="G39" s="75" t="s">
        <v>1449</v>
      </c>
      <c r="H39" s="91">
        <v>75300000</v>
      </c>
    </row>
    <row r="40" spans="1:8" ht="92.4" customHeight="1" x14ac:dyDescent="0.3">
      <c r="A40" s="85" t="s">
        <v>160</v>
      </c>
      <c r="B40" s="86" t="s">
        <v>1391</v>
      </c>
      <c r="C40" s="86" t="s">
        <v>66</v>
      </c>
      <c r="D40" s="27" t="s">
        <v>249</v>
      </c>
      <c r="E40" s="27" t="s">
        <v>222</v>
      </c>
      <c r="F40" s="27" t="s">
        <v>1166</v>
      </c>
      <c r="G40" s="75" t="s">
        <v>1449</v>
      </c>
      <c r="H40" s="91">
        <v>124800000</v>
      </c>
    </row>
    <row r="41" spans="1:8" ht="118.95" customHeight="1" x14ac:dyDescent="0.3">
      <c r="A41" s="85" t="s">
        <v>5</v>
      </c>
      <c r="B41" s="86" t="s">
        <v>1466</v>
      </c>
      <c r="C41" s="86" t="s">
        <v>86</v>
      </c>
      <c r="D41" s="27" t="s">
        <v>426</v>
      </c>
      <c r="E41" s="27" t="s">
        <v>194</v>
      </c>
      <c r="F41" s="27" t="s">
        <v>1171</v>
      </c>
      <c r="G41" s="75" t="s">
        <v>1197</v>
      </c>
      <c r="H41" s="156">
        <v>649400000</v>
      </c>
    </row>
    <row r="42" spans="1:8" ht="118.95" customHeight="1" x14ac:dyDescent="0.3">
      <c r="A42" s="85" t="s">
        <v>7</v>
      </c>
      <c r="B42" s="86" t="s">
        <v>1466</v>
      </c>
      <c r="C42" s="86" t="s">
        <v>86</v>
      </c>
      <c r="D42" s="27" t="s">
        <v>427</v>
      </c>
      <c r="E42" s="27" t="s">
        <v>194</v>
      </c>
      <c r="F42" s="27" t="s">
        <v>1172</v>
      </c>
      <c r="G42" s="75" t="s">
        <v>286</v>
      </c>
      <c r="H42" s="91">
        <v>525400000</v>
      </c>
    </row>
    <row r="43" spans="1:8" ht="52.95" customHeight="1" x14ac:dyDescent="0.3">
      <c r="A43" s="85" t="s">
        <v>165</v>
      </c>
      <c r="B43" s="86" t="s">
        <v>1466</v>
      </c>
      <c r="C43" s="86" t="s">
        <v>92</v>
      </c>
      <c r="D43" s="27" t="s">
        <v>391</v>
      </c>
      <c r="E43" s="27" t="s">
        <v>194</v>
      </c>
      <c r="F43" s="27" t="s">
        <v>1173</v>
      </c>
      <c r="G43" s="194" t="s">
        <v>1197</v>
      </c>
      <c r="H43" s="91">
        <v>17500000</v>
      </c>
    </row>
    <row r="44" spans="1:8" ht="105.6" customHeight="1" x14ac:dyDescent="0.3">
      <c r="A44" s="85" t="s">
        <v>166</v>
      </c>
      <c r="B44" s="86" t="s">
        <v>1466</v>
      </c>
      <c r="C44" s="86" t="s">
        <v>92</v>
      </c>
      <c r="D44" s="27" t="s">
        <v>389</v>
      </c>
      <c r="E44" s="27" t="s">
        <v>197</v>
      </c>
      <c r="F44" s="27" t="s">
        <v>1174</v>
      </c>
      <c r="G44" s="90" t="s">
        <v>1197</v>
      </c>
      <c r="H44" s="91">
        <v>7000000</v>
      </c>
    </row>
    <row r="45" spans="1:8" ht="39.6" customHeight="1" x14ac:dyDescent="0.3">
      <c r="A45" s="85" t="s">
        <v>167</v>
      </c>
      <c r="B45" s="86" t="s">
        <v>1466</v>
      </c>
      <c r="C45" s="86" t="s">
        <v>86</v>
      </c>
      <c r="D45" s="27" t="s">
        <v>390</v>
      </c>
      <c r="E45" s="27" t="s">
        <v>194</v>
      </c>
      <c r="F45" s="27" t="s">
        <v>1175</v>
      </c>
      <c r="G45" s="75" t="s">
        <v>286</v>
      </c>
      <c r="H45" s="91">
        <v>90900000</v>
      </c>
    </row>
    <row r="46" spans="1:8" ht="52.95" customHeight="1" x14ac:dyDescent="0.3">
      <c r="A46" s="85" t="s">
        <v>168</v>
      </c>
      <c r="B46" s="86" t="s">
        <v>1466</v>
      </c>
      <c r="C46" s="86" t="s">
        <v>86</v>
      </c>
      <c r="D46" s="27" t="s">
        <v>389</v>
      </c>
      <c r="E46" s="27" t="s">
        <v>194</v>
      </c>
      <c r="F46" s="27" t="s">
        <v>1176</v>
      </c>
      <c r="G46" s="194" t="s">
        <v>1197</v>
      </c>
      <c r="H46" s="91">
        <v>40700000</v>
      </c>
    </row>
    <row r="47" spans="1:8" ht="145.19999999999999" customHeight="1" x14ac:dyDescent="0.3">
      <c r="A47" s="85" t="s">
        <v>169</v>
      </c>
      <c r="B47" s="86" t="s">
        <v>1466</v>
      </c>
      <c r="C47" s="86" t="s">
        <v>92</v>
      </c>
      <c r="D47" s="27" t="s">
        <v>251</v>
      </c>
      <c r="E47" s="27" t="s">
        <v>224</v>
      </c>
      <c r="F47" s="27" t="s">
        <v>1177</v>
      </c>
      <c r="G47" s="90" t="s">
        <v>1197</v>
      </c>
      <c r="H47" s="91">
        <v>107600000</v>
      </c>
    </row>
    <row r="48" spans="1:8" ht="145.19999999999999" customHeight="1" x14ac:dyDescent="0.3">
      <c r="A48" s="85" t="s">
        <v>170</v>
      </c>
      <c r="B48" s="86" t="s">
        <v>1464</v>
      </c>
      <c r="C48" s="86" t="s">
        <v>66</v>
      </c>
      <c r="D48" s="27" t="s">
        <v>269</v>
      </c>
      <c r="E48" s="27" t="s">
        <v>225</v>
      </c>
      <c r="F48" s="27" t="s">
        <v>1178</v>
      </c>
      <c r="G48" s="90" t="s">
        <v>1197</v>
      </c>
      <c r="H48" s="91">
        <v>77000000</v>
      </c>
    </row>
    <row r="49" spans="1:8" ht="132" customHeight="1" x14ac:dyDescent="0.3">
      <c r="A49" s="85" t="s">
        <v>179</v>
      </c>
      <c r="B49" s="86" t="s">
        <v>1388</v>
      </c>
      <c r="C49" s="86" t="s">
        <v>86</v>
      </c>
      <c r="D49" s="27" t="s">
        <v>450</v>
      </c>
      <c r="E49" s="27" t="s">
        <v>227</v>
      </c>
      <c r="F49" s="27" t="s">
        <v>1187</v>
      </c>
      <c r="G49" s="75" t="s">
        <v>286</v>
      </c>
      <c r="H49" s="91">
        <v>2400000</v>
      </c>
    </row>
    <row r="50" spans="1:8" ht="66" customHeight="1" x14ac:dyDescent="0.3">
      <c r="A50" s="89" t="s">
        <v>316</v>
      </c>
      <c r="B50" s="31" t="s">
        <v>1395</v>
      </c>
      <c r="C50" s="31" t="s">
        <v>92</v>
      </c>
      <c r="D50" s="31" t="s">
        <v>1559</v>
      </c>
      <c r="E50" s="31" t="s">
        <v>887</v>
      </c>
      <c r="F50" s="31" t="s">
        <v>317</v>
      </c>
      <c r="G50" s="194" t="s">
        <v>1197</v>
      </c>
      <c r="H50" s="91" t="s">
        <v>1128</v>
      </c>
    </row>
    <row r="51" spans="1:8" ht="66" customHeight="1" x14ac:dyDescent="0.3">
      <c r="A51" s="85" t="s">
        <v>180</v>
      </c>
      <c r="B51" s="86" t="s">
        <v>1464</v>
      </c>
      <c r="C51" s="86" t="s">
        <v>92</v>
      </c>
      <c r="D51" s="27" t="s">
        <v>254</v>
      </c>
      <c r="E51" s="27" t="s">
        <v>228</v>
      </c>
      <c r="F51" s="27" t="s">
        <v>1188</v>
      </c>
      <c r="G51" s="90" t="s">
        <v>1197</v>
      </c>
      <c r="H51" s="91">
        <v>71900000</v>
      </c>
    </row>
    <row r="52" spans="1:8" ht="158.4" customHeight="1" x14ac:dyDescent="0.3">
      <c r="A52" s="85" t="s">
        <v>181</v>
      </c>
      <c r="B52" s="86" t="s">
        <v>1464</v>
      </c>
      <c r="C52" s="86" t="s">
        <v>124</v>
      </c>
      <c r="D52" s="27" t="s">
        <v>451</v>
      </c>
      <c r="E52" s="27" t="s">
        <v>229</v>
      </c>
      <c r="F52" s="27" t="s">
        <v>1557</v>
      </c>
      <c r="G52" s="90" t="s">
        <v>1197</v>
      </c>
      <c r="H52" s="91">
        <v>53100000</v>
      </c>
    </row>
    <row r="53" spans="1:8" ht="52.95" customHeight="1" x14ac:dyDescent="0.3">
      <c r="A53" s="85" t="s">
        <v>182</v>
      </c>
      <c r="B53" s="86" t="s">
        <v>1389</v>
      </c>
      <c r="C53" s="86" t="s">
        <v>92</v>
      </c>
      <c r="D53" s="27" t="s">
        <v>452</v>
      </c>
      <c r="E53" s="27" t="s">
        <v>197</v>
      </c>
      <c r="F53" s="27" t="s">
        <v>1189</v>
      </c>
      <c r="G53" s="90" t="s">
        <v>1197</v>
      </c>
      <c r="H53" s="91">
        <v>12400000</v>
      </c>
    </row>
    <row r="54" spans="1:8" ht="79.2" customHeight="1" x14ac:dyDescent="0.3">
      <c r="A54" s="85" t="s">
        <v>183</v>
      </c>
      <c r="B54" s="86" t="s">
        <v>1464</v>
      </c>
      <c r="C54" s="86" t="s">
        <v>85</v>
      </c>
      <c r="D54" s="27" t="s">
        <v>255</v>
      </c>
      <c r="E54" s="27" t="s">
        <v>230</v>
      </c>
      <c r="F54" s="27" t="s">
        <v>1190</v>
      </c>
      <c r="G54" s="90" t="s">
        <v>1197</v>
      </c>
      <c r="H54" s="91" t="s">
        <v>1128</v>
      </c>
    </row>
    <row r="55" spans="1:8" ht="158.4" customHeight="1" x14ac:dyDescent="0.3">
      <c r="A55" s="85" t="s">
        <v>184</v>
      </c>
      <c r="B55" s="86" t="s">
        <v>1464</v>
      </c>
      <c r="C55" s="86" t="s">
        <v>92</v>
      </c>
      <c r="D55" s="27" t="s">
        <v>256</v>
      </c>
      <c r="E55" s="27" t="s">
        <v>231</v>
      </c>
      <c r="F55" s="27" t="s">
        <v>1191</v>
      </c>
      <c r="G55" s="90" t="s">
        <v>1197</v>
      </c>
      <c r="H55" s="91" t="s">
        <v>1128</v>
      </c>
    </row>
    <row r="56" spans="1:8" ht="145.19999999999999" customHeight="1" x14ac:dyDescent="0.3">
      <c r="A56" s="85" t="s">
        <v>185</v>
      </c>
      <c r="B56" s="86" t="s">
        <v>1464</v>
      </c>
      <c r="C56" s="86" t="s">
        <v>92</v>
      </c>
      <c r="D56" s="27" t="s">
        <v>257</v>
      </c>
      <c r="E56" s="27" t="s">
        <v>232</v>
      </c>
      <c r="F56" s="27" t="s">
        <v>1192</v>
      </c>
      <c r="G56" s="90" t="s">
        <v>1197</v>
      </c>
      <c r="H56" s="91" t="s">
        <v>1128</v>
      </c>
    </row>
    <row r="57" spans="1:8" ht="118.95" customHeight="1" x14ac:dyDescent="0.3">
      <c r="A57" s="85" t="s">
        <v>189</v>
      </c>
      <c r="B57" s="86" t="s">
        <v>1467</v>
      </c>
      <c r="C57" s="86" t="s">
        <v>92</v>
      </c>
      <c r="D57" s="27" t="s">
        <v>258</v>
      </c>
      <c r="E57" s="27" t="s">
        <v>234</v>
      </c>
      <c r="F57" s="27" t="s">
        <v>1196</v>
      </c>
      <c r="G57" s="90" t="s">
        <v>1197</v>
      </c>
      <c r="H57" s="91" t="s">
        <v>1128</v>
      </c>
    </row>
    <row r="58" spans="1:8" ht="100.05" customHeight="1" x14ac:dyDescent="0.3">
      <c r="A58" s="85" t="s">
        <v>321</v>
      </c>
      <c r="B58" s="86" t="s">
        <v>625</v>
      </c>
      <c r="C58" s="86" t="s">
        <v>92</v>
      </c>
      <c r="D58" s="27" t="s">
        <v>1560</v>
      </c>
      <c r="E58" s="27" t="s">
        <v>1551</v>
      </c>
      <c r="F58" s="27" t="s">
        <v>323</v>
      </c>
      <c r="G58" s="90" t="s">
        <v>1197</v>
      </c>
      <c r="H58" s="91" t="str">
        <f>VLOOKUP(A58,'[1]Individual Mandy'!$B$1:$Q$139,14,FALSE)</f>
        <v>Minimal</v>
      </c>
    </row>
    <row r="59" spans="1:8" ht="79.2" customHeight="1" x14ac:dyDescent="0.3">
      <c r="A59" s="85" t="s">
        <v>324</v>
      </c>
      <c r="B59" s="86" t="s">
        <v>625</v>
      </c>
      <c r="C59" s="86" t="s">
        <v>92</v>
      </c>
      <c r="D59" s="27" t="s">
        <v>1561</v>
      </c>
      <c r="E59" s="27" t="s">
        <v>1550</v>
      </c>
      <c r="F59" s="27" t="s">
        <v>325</v>
      </c>
      <c r="G59" s="90" t="s">
        <v>286</v>
      </c>
      <c r="H59" s="91">
        <v>100000</v>
      </c>
    </row>
    <row r="60" spans="1:8" ht="66" customHeight="1" x14ac:dyDescent="0.3">
      <c r="A60" s="196" t="s">
        <v>191</v>
      </c>
      <c r="B60" s="197" t="s">
        <v>1464</v>
      </c>
      <c r="C60" s="197" t="s">
        <v>86</v>
      </c>
      <c r="D60" s="198" t="s">
        <v>392</v>
      </c>
      <c r="E60" s="198" t="s">
        <v>194</v>
      </c>
      <c r="F60" s="198" t="s">
        <v>1199</v>
      </c>
      <c r="G60" s="199" t="s">
        <v>286</v>
      </c>
      <c r="H60" s="200">
        <v>36000000</v>
      </c>
    </row>
    <row r="61" spans="1:8" s="92" customFormat="1" ht="13.2" customHeight="1" x14ac:dyDescent="0.3">
      <c r="A61" s="105"/>
      <c r="B61" s="105"/>
      <c r="C61" s="105"/>
      <c r="D61" s="105"/>
      <c r="E61" s="106"/>
      <c r="F61" s="105"/>
      <c r="G61" s="107"/>
      <c r="H61" s="195">
        <f>SUM(H2:H60)</f>
        <v>4068700000</v>
      </c>
    </row>
    <row r="62" spans="1:8" s="92" customFormat="1" ht="13.2" customHeight="1" x14ac:dyDescent="0.3">
      <c r="A62" s="301"/>
      <c r="B62" s="301"/>
      <c r="C62" s="301"/>
      <c r="D62" s="301"/>
      <c r="E62" s="301"/>
      <c r="F62" s="301"/>
      <c r="G62" s="301"/>
      <c r="H62" s="301"/>
    </row>
    <row r="63" spans="1:8" ht="13.2" customHeight="1" x14ac:dyDescent="0.3">
      <c r="A63" s="56" t="s">
        <v>1459</v>
      </c>
      <c r="B63" s="56"/>
      <c r="C63" s="56"/>
      <c r="D63" s="56"/>
      <c r="E63" s="56"/>
      <c r="F63" s="56"/>
      <c r="G63" s="64"/>
      <c r="H63" s="56"/>
    </row>
    <row r="64" spans="1:8" ht="13.2" customHeight="1" x14ac:dyDescent="0.3">
      <c r="A64" s="302" t="s">
        <v>1479</v>
      </c>
      <c r="B64" s="302"/>
      <c r="C64" s="302"/>
      <c r="D64" s="302"/>
      <c r="E64" s="302"/>
      <c r="F64" s="302"/>
      <c r="G64" s="302"/>
      <c r="H64" s="302"/>
    </row>
    <row r="65" spans="1:8" ht="13.2" customHeight="1" x14ac:dyDescent="0.3">
      <c r="A65" s="56" t="s">
        <v>1457</v>
      </c>
      <c r="B65" s="56"/>
      <c r="C65" s="56"/>
      <c r="D65" s="56"/>
      <c r="E65" s="56"/>
      <c r="F65" s="56"/>
      <c r="G65" s="104"/>
      <c r="H65" s="56"/>
    </row>
  </sheetData>
  <protectedRanges>
    <protectedRange sqref="F1 A1:C1" name="Range1" securityDescriptor="O:WDG:WDD:(A;;CC;;;S-1-5-21-1644491937-1450960922-682003330-151082)"/>
    <protectedRange sqref="G1" name="Range2" securityDescriptor="O:WDG:WDD:(A;;CC;;;S-1-5-21-1644491937-1450960922-682003330-151082)"/>
    <protectedRange sqref="D1:E1" name="Range1_2" securityDescriptor="O:WDG:WDD:(A;;CC;;;S-1-5-21-1644491937-1450960922-682003330-151082)"/>
    <protectedRange sqref="H61:H62" name="Range1_1" securityDescriptor="O:WDG:WDD:(A;;CC;;;S-1-5-21-1644491937-1450960922-682003330-151104)"/>
  </protectedRanges>
  <autoFilter ref="A1:H65"/>
  <sortState ref="A2:H61">
    <sortCondition ref="A2"/>
  </sortState>
  <mergeCells count="2">
    <mergeCell ref="A62:H62"/>
    <mergeCell ref="A64:H64"/>
  </mergeCells>
  <pageMargins left="0.25" right="0.25" top="0.53" bottom="0.53" header="0.3" footer="0.3"/>
  <pageSetup scale="65" fitToHeight="0" orientation="landscape" r:id="rId1"/>
  <headerFooter differentFirst="1">
    <oddHeader>&amp;C&amp;"Arial,Bold"Table 3 Individual Income Tax Expenditures Estimates for Tax Year 2020, continued</oddHeader>
    <firstHeader>&amp;C&amp;"Arial,Bold"Table 3 Individual Income Tax Expenditures Estimates for Tax Year 2020</firstHeader>
  </headerFooter>
  <ignoredErrors>
    <ignoredError sqref="B1:C1" listDataValidation="1"/>
  </ignoredErrors>
  <extLst>
    <ext xmlns:x14="http://schemas.microsoft.com/office/spreadsheetml/2009/9/main" uri="{CCE6A557-97BC-4b89-ADB6-D9C93CAAB3DF}">
      <x14:dataValidations xmlns:xm="http://schemas.microsoft.com/office/excel/2006/main" count="2">
        <x14:dataValidation type="list" allowBlank="1" showInputMessage="1" showErrorMessage="1">
          <x14:formula1>
            <xm:f>'\\iowa.gov.state.ia.us\data\IDR Shared Perm\RAD_Shared\Tax Expenditure Studies\2020 Tax Expenditure Study\[!State of Iowa Tax Expenditures - MAKE UPDATES for 2020.xlsx]data validation'!#REF!</xm:f>
          </x14:formula1>
          <xm:sqref>B1</xm:sqref>
        </x14:dataValidation>
        <x14:dataValidation type="list" allowBlank="1" showInputMessage="1" showErrorMessage="1">
          <x14:formula1>
            <xm:f>'\\iowa.gov.state.ia.us\data\IDR Shared Perm\RAD_Shared\Tax Expenditure Studies\2020 Tax Expenditure Study\[!State of Iowa Tax Expenditures - MAKE UPDATES for 2020.xlsx]data validation'!#REF!</xm:f>
          </x14:formula1>
          <xm:sqref>C1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14"/>
  <sheetViews>
    <sheetView workbookViewId="0">
      <pane xSplit="1" ySplit="1" topLeftCell="B2" activePane="bottomRight" state="frozen"/>
      <selection activeCell="B2" sqref="B2"/>
      <selection pane="topRight" activeCell="B2" sqref="B2"/>
      <selection pane="bottomLeft" activeCell="B2" sqref="B2"/>
      <selection pane="bottomRight"/>
    </sheetView>
  </sheetViews>
  <sheetFormatPr defaultColWidth="8.88671875" defaultRowHeight="13.2" x14ac:dyDescent="0.3"/>
  <cols>
    <col min="1" max="1" width="33.33203125" style="15" customWidth="1"/>
    <col min="2" max="2" width="22" style="15" customWidth="1"/>
    <col min="3" max="3" width="11.88671875" style="16" customWidth="1"/>
    <col min="4" max="4" width="19.33203125" style="16" customWidth="1"/>
    <col min="5" max="5" width="18.33203125" style="16" customWidth="1"/>
    <col min="6" max="6" width="72.5546875" style="15" customWidth="1"/>
    <col min="7" max="7" width="12.109375" style="117" bestFit="1" customWidth="1"/>
    <col min="8" max="8" width="16.33203125" style="17" customWidth="1"/>
    <col min="9" max="16384" width="8.88671875" style="16"/>
  </cols>
  <sheetData>
    <row r="1" spans="1:8" ht="39.6" x14ac:dyDescent="0.3">
      <c r="A1" s="43" t="s">
        <v>1072</v>
      </c>
      <c r="B1" s="43" t="s">
        <v>61</v>
      </c>
      <c r="C1" s="43" t="s">
        <v>62</v>
      </c>
      <c r="D1" s="43" t="s">
        <v>1440</v>
      </c>
      <c r="E1" s="43" t="s">
        <v>1458</v>
      </c>
      <c r="F1" s="43" t="s">
        <v>63</v>
      </c>
      <c r="G1" s="43" t="s">
        <v>1444</v>
      </c>
      <c r="H1" s="33" t="s">
        <v>1386</v>
      </c>
    </row>
    <row r="2" spans="1:8" ht="66" x14ac:dyDescent="0.3">
      <c r="A2" s="28" t="s">
        <v>84</v>
      </c>
      <c r="B2" s="28" t="s">
        <v>1391</v>
      </c>
      <c r="C2" s="28" t="s">
        <v>85</v>
      </c>
      <c r="D2" s="28" t="s">
        <v>1580</v>
      </c>
      <c r="E2" s="28" t="s">
        <v>276</v>
      </c>
      <c r="F2" s="28" t="s">
        <v>277</v>
      </c>
      <c r="G2" s="63" t="s">
        <v>80</v>
      </c>
      <c r="H2" s="152">
        <v>600000</v>
      </c>
    </row>
    <row r="3" spans="1:8" ht="118.8" x14ac:dyDescent="0.3">
      <c r="A3" s="28" t="s">
        <v>3</v>
      </c>
      <c r="B3" s="28" t="s">
        <v>899</v>
      </c>
      <c r="C3" s="28" t="s">
        <v>92</v>
      </c>
      <c r="D3" s="28" t="s">
        <v>882</v>
      </c>
      <c r="E3" s="28" t="s">
        <v>284</v>
      </c>
      <c r="F3" s="28" t="s">
        <v>285</v>
      </c>
      <c r="G3" s="63" t="s">
        <v>286</v>
      </c>
      <c r="H3" s="152">
        <v>500000</v>
      </c>
    </row>
    <row r="4" spans="1:8" ht="39.6" x14ac:dyDescent="0.3">
      <c r="A4" s="28" t="s">
        <v>287</v>
      </c>
      <c r="B4" s="28" t="s">
        <v>1391</v>
      </c>
      <c r="C4" s="28" t="s">
        <v>92</v>
      </c>
      <c r="D4" s="28" t="s">
        <v>457</v>
      </c>
      <c r="E4" s="28" t="s">
        <v>274</v>
      </c>
      <c r="F4" s="28" t="s">
        <v>275</v>
      </c>
      <c r="G4" s="63" t="s">
        <v>1477</v>
      </c>
      <c r="H4" s="152">
        <v>38000000</v>
      </c>
    </row>
    <row r="5" spans="1:8" ht="52.8" x14ac:dyDescent="0.3">
      <c r="A5" s="28" t="s">
        <v>0</v>
      </c>
      <c r="B5" s="28" t="s">
        <v>1391</v>
      </c>
      <c r="C5" s="28" t="s">
        <v>92</v>
      </c>
      <c r="D5" s="28" t="s">
        <v>458</v>
      </c>
      <c r="E5" s="28" t="s">
        <v>278</v>
      </c>
      <c r="F5" s="28" t="s">
        <v>279</v>
      </c>
      <c r="G5" s="63" t="s">
        <v>1477</v>
      </c>
      <c r="H5" s="152">
        <v>27700000</v>
      </c>
    </row>
    <row r="6" spans="1:8" ht="290.39999999999998" x14ac:dyDescent="0.3">
      <c r="A6" s="28" t="s">
        <v>312</v>
      </c>
      <c r="B6" s="28" t="s">
        <v>625</v>
      </c>
      <c r="C6" s="30" t="s">
        <v>92</v>
      </c>
      <c r="D6" s="28" t="s">
        <v>1569</v>
      </c>
      <c r="E6" s="28" t="s">
        <v>1576</v>
      </c>
      <c r="F6" s="28" t="s">
        <v>313</v>
      </c>
      <c r="G6" s="63" t="s">
        <v>286</v>
      </c>
      <c r="H6" s="152">
        <v>100000</v>
      </c>
    </row>
    <row r="7" spans="1:8" ht="277.2" x14ac:dyDescent="0.3">
      <c r="A7" s="28" t="s">
        <v>314</v>
      </c>
      <c r="B7" s="28" t="s">
        <v>625</v>
      </c>
      <c r="C7" s="30" t="s">
        <v>92</v>
      </c>
      <c r="D7" s="28" t="s">
        <v>1585</v>
      </c>
      <c r="E7" s="28" t="s">
        <v>194</v>
      </c>
      <c r="F7" s="28" t="s">
        <v>315</v>
      </c>
      <c r="G7" s="63" t="s">
        <v>286</v>
      </c>
      <c r="H7" s="152" t="s">
        <v>1434</v>
      </c>
    </row>
    <row r="8" spans="1:8" ht="145.19999999999999" x14ac:dyDescent="0.3">
      <c r="A8" s="28" t="s">
        <v>1</v>
      </c>
      <c r="B8" s="28" t="s">
        <v>625</v>
      </c>
      <c r="C8" s="30" t="s">
        <v>86</v>
      </c>
      <c r="D8" s="28" t="s">
        <v>1588</v>
      </c>
      <c r="E8" s="28" t="s">
        <v>194</v>
      </c>
      <c r="F8" s="28" t="s">
        <v>320</v>
      </c>
      <c r="G8" s="63" t="s">
        <v>286</v>
      </c>
      <c r="H8" s="152">
        <v>2200000</v>
      </c>
    </row>
    <row r="9" spans="1:8" ht="79.2" x14ac:dyDescent="0.3">
      <c r="A9" s="31" t="s">
        <v>324</v>
      </c>
      <c r="B9" s="31" t="s">
        <v>625</v>
      </c>
      <c r="C9" s="32" t="s">
        <v>92</v>
      </c>
      <c r="D9" s="31" t="s">
        <v>1572</v>
      </c>
      <c r="E9" s="31" t="s">
        <v>1574</v>
      </c>
      <c r="F9" s="31" t="s">
        <v>325</v>
      </c>
      <c r="G9" s="75" t="s">
        <v>286</v>
      </c>
      <c r="H9" s="153">
        <v>200000</v>
      </c>
    </row>
    <row r="10" spans="1:8" ht="39.6" customHeight="1" x14ac:dyDescent="0.3">
      <c r="A10" s="102"/>
      <c r="B10" s="102"/>
      <c r="C10" s="102"/>
      <c r="D10" s="102"/>
      <c r="E10" s="103"/>
      <c r="F10" s="102"/>
      <c r="G10" s="104"/>
      <c r="H10" s="193">
        <f>SUBTOTAL(109,Table4[Tax Expenditure Estimate for Tax Year 2020])</f>
        <v>69300000</v>
      </c>
    </row>
    <row r="11" spans="1:8" x14ac:dyDescent="0.3">
      <c r="A11" s="302" t="s">
        <v>1459</v>
      </c>
      <c r="B11" s="302"/>
      <c r="C11" s="302"/>
      <c r="D11" s="302"/>
      <c r="E11" s="302"/>
      <c r="F11" s="302"/>
      <c r="G11" s="302"/>
      <c r="H11" s="302"/>
    </row>
    <row r="12" spans="1:8" ht="31.95" customHeight="1" x14ac:dyDescent="0.3">
      <c r="A12" s="303" t="s">
        <v>1479</v>
      </c>
      <c r="B12" s="304"/>
      <c r="C12" s="304"/>
      <c r="D12" s="304"/>
      <c r="E12" s="304"/>
      <c r="F12" s="304"/>
      <c r="G12" s="304"/>
      <c r="H12" s="305"/>
    </row>
    <row r="13" spans="1:8" x14ac:dyDescent="0.3">
      <c r="A13" s="302" t="s">
        <v>1457</v>
      </c>
      <c r="B13" s="302"/>
      <c r="C13" s="302"/>
      <c r="D13" s="302"/>
      <c r="E13" s="302"/>
      <c r="F13" s="302"/>
      <c r="G13" s="302"/>
      <c r="H13" s="302"/>
    </row>
    <row r="14" spans="1:8" x14ac:dyDescent="0.3">
      <c r="A14" s="56"/>
      <c r="B14" s="56"/>
      <c r="C14" s="56"/>
      <c r="D14" s="56"/>
      <c r="E14" s="56"/>
      <c r="F14" s="56"/>
      <c r="G14" s="104"/>
      <c r="H14" s="56"/>
    </row>
  </sheetData>
  <protectedRanges>
    <protectedRange sqref="F1 A1:C1" name="Range1" securityDescriptor="O:WDG:WDD:(A;;CC;;;S-1-5-21-1644491937-1450960922-682003330-151082)"/>
    <protectedRange sqref="G1" name="Range2" securityDescriptor="O:WDG:WDD:(A;;CC;;;S-1-5-21-1644491937-1450960922-682003330-151082)"/>
    <protectedRange sqref="D1:E1" name="Range1_2" securityDescriptor="O:WDG:WDD:(A;;CC;;;S-1-5-21-1644491937-1450960922-682003330-151082)"/>
    <protectedRange sqref="H10" name="Range1_1" securityDescriptor="O:WDG:WDD:(A;;CC;;;S-1-5-21-1644491937-1450960922-682003330-151104)"/>
  </protectedRanges>
  <mergeCells count="3">
    <mergeCell ref="A11:H11"/>
    <mergeCell ref="A13:H13"/>
    <mergeCell ref="A12:H12"/>
  </mergeCells>
  <pageMargins left="0.25" right="0.25" top="0.75" bottom="0.75" header="0.3" footer="0.3"/>
  <pageSetup scale="65" fitToHeight="0" orientation="landscape" r:id="rId1"/>
  <headerFooter differentFirst="1">
    <oddHeader>&amp;CTable 4. Corporate Income Tax Expenditures Estimates for Tax Year 2020, continued</oddHeader>
    <firstHeader>&amp;CTable 4. Corporate Income Tax Expenditures Estimates for Tax Year 2020</firstHeader>
  </headerFooter>
  <ignoredErrors>
    <ignoredError sqref="B1:C1" listDataValidatio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'\\iowa.gov.state.ia.us\data\IDR Shared Perm\RAD_Shared\Tax Expenditure Studies\2020 Tax Expenditure Study\[!State of Iowa Tax Expenditures - MAKE UPDATES for 2020.xlsx]data validation'!#REF!</xm:f>
          </x14:formula1>
          <xm:sqref>B1:C1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48"/>
  <sheetViews>
    <sheetView zoomScaleNormal="100" workbookViewId="0">
      <pane xSplit="1" ySplit="1" topLeftCell="B2" activePane="bottomRight" state="frozen"/>
      <selection activeCell="B2" sqref="B2"/>
      <selection pane="topRight" activeCell="B2" sqref="B2"/>
      <selection pane="bottomLeft" activeCell="B2" sqref="B2"/>
      <selection pane="bottomRight" activeCell="B1" sqref="B1"/>
    </sheetView>
  </sheetViews>
  <sheetFormatPr defaultColWidth="8.88671875" defaultRowHeight="13.2" x14ac:dyDescent="0.25"/>
  <cols>
    <col min="1" max="1" width="28.33203125" style="23" customWidth="1"/>
    <col min="2" max="2" width="17" style="23" customWidth="1"/>
    <col min="3" max="3" width="13.33203125" style="18" customWidth="1"/>
    <col min="4" max="4" width="24.33203125" style="18" customWidth="1"/>
    <col min="5" max="5" width="18" style="18" customWidth="1"/>
    <col min="6" max="6" width="64.109375" style="24" customWidth="1"/>
    <col min="7" max="7" width="16.5546875" style="118" bestFit="1" customWidth="1"/>
    <col min="8" max="8" width="15.44140625" style="18" customWidth="1"/>
    <col min="9" max="16384" width="8.88671875" style="18"/>
  </cols>
  <sheetData>
    <row r="1" spans="1:8" ht="39.6" x14ac:dyDescent="0.25">
      <c r="A1" s="44" t="s">
        <v>1396</v>
      </c>
      <c r="B1" s="44" t="s">
        <v>61</v>
      </c>
      <c r="C1" s="44" t="s">
        <v>62</v>
      </c>
      <c r="D1" s="44" t="s">
        <v>1440</v>
      </c>
      <c r="E1" s="44" t="s">
        <v>1458</v>
      </c>
      <c r="F1" s="44" t="s">
        <v>63</v>
      </c>
      <c r="G1" s="44" t="s">
        <v>1369</v>
      </c>
      <c r="H1" s="33" t="s">
        <v>1386</v>
      </c>
    </row>
    <row r="2" spans="1:8" ht="171.6" x14ac:dyDescent="0.25">
      <c r="A2" s="19" t="s">
        <v>1592</v>
      </c>
      <c r="B2" s="19" t="s">
        <v>625</v>
      </c>
      <c r="C2" s="12" t="s">
        <v>66</v>
      </c>
      <c r="D2" s="19" t="s">
        <v>336</v>
      </c>
      <c r="E2" s="19" t="s">
        <v>337</v>
      </c>
      <c r="F2" s="20" t="s">
        <v>1590</v>
      </c>
      <c r="G2" s="109" t="s">
        <v>1449</v>
      </c>
      <c r="H2" s="21">
        <v>4200000</v>
      </c>
    </row>
    <row r="3" spans="1:8" ht="52.8" x14ac:dyDescent="0.25">
      <c r="A3" s="6" t="s">
        <v>1371</v>
      </c>
      <c r="B3" s="6" t="s">
        <v>619</v>
      </c>
      <c r="C3" s="4" t="s">
        <v>66</v>
      </c>
      <c r="D3" s="6" t="s">
        <v>327</v>
      </c>
      <c r="E3" s="6" t="s">
        <v>338</v>
      </c>
      <c r="F3" s="5" t="s">
        <v>1591</v>
      </c>
      <c r="G3" s="109" t="s">
        <v>1449</v>
      </c>
      <c r="H3" s="21">
        <v>1400000</v>
      </c>
    </row>
    <row r="4" spans="1:8" ht="79.2" x14ac:dyDescent="0.25">
      <c r="A4" s="7" t="s">
        <v>1382</v>
      </c>
      <c r="B4" s="7" t="s">
        <v>625</v>
      </c>
      <c r="C4" s="22" t="s">
        <v>66</v>
      </c>
      <c r="D4" s="7" t="s">
        <v>380</v>
      </c>
      <c r="E4" s="7" t="s">
        <v>361</v>
      </c>
      <c r="F4" s="7" t="s">
        <v>1593</v>
      </c>
      <c r="G4" s="109" t="s">
        <v>1449</v>
      </c>
      <c r="H4" s="21">
        <v>1900000</v>
      </c>
    </row>
    <row r="5" spans="1:8" ht="79.2" x14ac:dyDescent="0.25">
      <c r="A5" s="7" t="s">
        <v>1088</v>
      </c>
      <c r="B5" s="7" t="s">
        <v>625</v>
      </c>
      <c r="C5" s="22" t="s">
        <v>66</v>
      </c>
      <c r="D5" s="7" t="s">
        <v>365</v>
      </c>
      <c r="E5" s="7" t="s">
        <v>340</v>
      </c>
      <c r="F5" s="7" t="s">
        <v>1594</v>
      </c>
      <c r="G5" s="109" t="s">
        <v>1449</v>
      </c>
      <c r="H5" s="21">
        <v>0</v>
      </c>
    </row>
    <row r="6" spans="1:8" ht="118.8" x14ac:dyDescent="0.25">
      <c r="A6" s="19" t="s">
        <v>1079</v>
      </c>
      <c r="B6" s="7" t="s">
        <v>1388</v>
      </c>
      <c r="C6" s="22" t="s">
        <v>66</v>
      </c>
      <c r="D6" s="7" t="s">
        <v>1589</v>
      </c>
      <c r="E6" s="7" t="s">
        <v>339</v>
      </c>
      <c r="F6" s="7" t="s">
        <v>1595</v>
      </c>
      <c r="G6" s="109" t="s">
        <v>1449</v>
      </c>
      <c r="H6" s="21">
        <v>5300000</v>
      </c>
    </row>
    <row r="7" spans="1:8" ht="52.8" x14ac:dyDescent="0.25">
      <c r="A7" s="7" t="s">
        <v>1080</v>
      </c>
      <c r="B7" s="7" t="s">
        <v>625</v>
      </c>
      <c r="C7" s="22" t="s">
        <v>66</v>
      </c>
      <c r="D7" s="7" t="s">
        <v>366</v>
      </c>
      <c r="E7" s="7" t="s">
        <v>341</v>
      </c>
      <c r="F7" s="138" t="s">
        <v>1596</v>
      </c>
      <c r="G7" s="109" t="s">
        <v>1449</v>
      </c>
      <c r="H7" s="21">
        <v>20100000</v>
      </c>
    </row>
    <row r="8" spans="1:8" ht="118.8" x14ac:dyDescent="0.25">
      <c r="A8" s="7" t="s">
        <v>1081</v>
      </c>
      <c r="B8" s="7" t="s">
        <v>1393</v>
      </c>
      <c r="C8" s="22" t="s">
        <v>66</v>
      </c>
      <c r="D8" s="7" t="s">
        <v>367</v>
      </c>
      <c r="E8" s="7" t="s">
        <v>342</v>
      </c>
      <c r="F8" s="7" t="s">
        <v>67</v>
      </c>
      <c r="G8" s="109" t="s">
        <v>1449</v>
      </c>
      <c r="H8" s="21">
        <v>600000</v>
      </c>
    </row>
    <row r="9" spans="1:8" ht="158.4" x14ac:dyDescent="0.25">
      <c r="A9" s="6" t="s">
        <v>1372</v>
      </c>
      <c r="B9" s="6" t="s">
        <v>1394</v>
      </c>
      <c r="C9" s="4" t="s">
        <v>66</v>
      </c>
      <c r="D9" s="6" t="s">
        <v>328</v>
      </c>
      <c r="E9" s="6" t="s">
        <v>68</v>
      </c>
      <c r="F9" s="5" t="s">
        <v>69</v>
      </c>
      <c r="G9" s="109" t="s">
        <v>1449</v>
      </c>
      <c r="H9" s="21">
        <v>6800000</v>
      </c>
    </row>
    <row r="10" spans="1:8" ht="52.8" x14ac:dyDescent="0.25">
      <c r="A10" s="19" t="s">
        <v>1074</v>
      </c>
      <c r="B10" s="19" t="s">
        <v>1391</v>
      </c>
      <c r="C10" s="12" t="s">
        <v>66</v>
      </c>
      <c r="D10" s="19" t="s">
        <v>329</v>
      </c>
      <c r="E10" s="19" t="s">
        <v>343</v>
      </c>
      <c r="F10" s="10" t="s">
        <v>70</v>
      </c>
      <c r="G10" s="109" t="s">
        <v>1449</v>
      </c>
      <c r="H10" s="94" t="s">
        <v>1128</v>
      </c>
    </row>
    <row r="11" spans="1:8" ht="66" x14ac:dyDescent="0.25">
      <c r="A11" s="6" t="s">
        <v>1597</v>
      </c>
      <c r="B11" s="7" t="s">
        <v>625</v>
      </c>
      <c r="C11" s="22" t="s">
        <v>66</v>
      </c>
      <c r="D11" s="7" t="s">
        <v>330</v>
      </c>
      <c r="E11" s="7" t="s">
        <v>344</v>
      </c>
      <c r="F11" s="7" t="s">
        <v>71</v>
      </c>
      <c r="G11" s="109" t="s">
        <v>1449</v>
      </c>
      <c r="H11" s="21">
        <v>2800000</v>
      </c>
    </row>
    <row r="12" spans="1:8" ht="52.8" x14ac:dyDescent="0.25">
      <c r="A12" s="7" t="s">
        <v>1082</v>
      </c>
      <c r="B12" s="7" t="s">
        <v>625</v>
      </c>
      <c r="C12" s="22" t="s">
        <v>66</v>
      </c>
      <c r="D12" s="7" t="s">
        <v>368</v>
      </c>
      <c r="E12" s="7" t="s">
        <v>345</v>
      </c>
      <c r="F12" s="138" t="s">
        <v>1598</v>
      </c>
      <c r="G12" s="109" t="s">
        <v>1449</v>
      </c>
      <c r="H12" s="21">
        <v>2600000</v>
      </c>
    </row>
    <row r="13" spans="1:8" ht="92.4" x14ac:dyDescent="0.25">
      <c r="A13" s="6" t="s">
        <v>1075</v>
      </c>
      <c r="B13" s="6" t="s">
        <v>1389</v>
      </c>
      <c r="C13" s="4" t="s">
        <v>66</v>
      </c>
      <c r="D13" s="6" t="s">
        <v>328</v>
      </c>
      <c r="E13" s="6" t="s">
        <v>72</v>
      </c>
      <c r="F13" s="5" t="s">
        <v>73</v>
      </c>
      <c r="G13" s="109" t="s">
        <v>1449</v>
      </c>
      <c r="H13" s="21">
        <v>700000</v>
      </c>
    </row>
    <row r="14" spans="1:8" ht="118.8" x14ac:dyDescent="0.25">
      <c r="A14" s="6" t="s">
        <v>1076</v>
      </c>
      <c r="B14" s="6" t="s">
        <v>1394</v>
      </c>
      <c r="C14" s="4" t="s">
        <v>66</v>
      </c>
      <c r="D14" s="6" t="s">
        <v>331</v>
      </c>
      <c r="E14" s="6" t="s">
        <v>74</v>
      </c>
      <c r="F14" s="139" t="s">
        <v>1599</v>
      </c>
      <c r="G14" s="109" t="s">
        <v>1449</v>
      </c>
      <c r="H14" s="21">
        <v>72300000</v>
      </c>
    </row>
    <row r="15" spans="1:8" ht="118.8" x14ac:dyDescent="0.25">
      <c r="A15" s="7" t="s">
        <v>1374</v>
      </c>
      <c r="B15" s="7" t="s">
        <v>899</v>
      </c>
      <c r="C15" s="22" t="s">
        <v>66</v>
      </c>
      <c r="D15" s="7" t="s">
        <v>1600</v>
      </c>
      <c r="E15" s="7" t="s">
        <v>459</v>
      </c>
      <c r="F15" s="138" t="s">
        <v>1601</v>
      </c>
      <c r="G15" s="109" t="s">
        <v>1449</v>
      </c>
      <c r="H15" s="21">
        <v>5100000</v>
      </c>
    </row>
    <row r="16" spans="1:8" ht="105.6" x14ac:dyDescent="0.25">
      <c r="A16" s="7" t="s">
        <v>1435</v>
      </c>
      <c r="B16" s="7" t="s">
        <v>625</v>
      </c>
      <c r="C16" s="22" t="s">
        <v>66</v>
      </c>
      <c r="D16" s="13" t="s">
        <v>1602</v>
      </c>
      <c r="E16" s="7"/>
      <c r="F16" s="15" t="s">
        <v>1603</v>
      </c>
      <c r="G16" s="109" t="s">
        <v>1449</v>
      </c>
      <c r="H16" s="21">
        <v>500000</v>
      </c>
    </row>
    <row r="17" spans="1:8" ht="145.19999999999999" x14ac:dyDescent="0.25">
      <c r="A17" s="7" t="s">
        <v>1375</v>
      </c>
      <c r="B17" s="7" t="s">
        <v>625</v>
      </c>
      <c r="C17" s="22" t="s">
        <v>66</v>
      </c>
      <c r="D17" s="7" t="s">
        <v>1604</v>
      </c>
      <c r="E17" s="7" t="s">
        <v>346</v>
      </c>
      <c r="F17" s="7" t="s">
        <v>1605</v>
      </c>
      <c r="G17" s="109" t="s">
        <v>1449</v>
      </c>
      <c r="H17" s="21">
        <v>900000</v>
      </c>
    </row>
    <row r="18" spans="1:8" ht="66" x14ac:dyDescent="0.25">
      <c r="A18" s="7" t="s">
        <v>1083</v>
      </c>
      <c r="B18" s="7" t="s">
        <v>625</v>
      </c>
      <c r="C18" s="22" t="s">
        <v>66</v>
      </c>
      <c r="D18" s="7" t="s">
        <v>369</v>
      </c>
      <c r="E18" s="7" t="s">
        <v>347</v>
      </c>
      <c r="F18" s="7" t="s">
        <v>1606</v>
      </c>
      <c r="G18" s="109" t="s">
        <v>1449</v>
      </c>
      <c r="H18" s="21">
        <v>600000</v>
      </c>
    </row>
    <row r="19" spans="1:8" ht="118.8" x14ac:dyDescent="0.25">
      <c r="A19" s="6" t="s">
        <v>1607</v>
      </c>
      <c r="B19" s="6" t="s">
        <v>899</v>
      </c>
      <c r="C19" s="4" t="s">
        <v>66</v>
      </c>
      <c r="D19" s="6" t="s">
        <v>332</v>
      </c>
      <c r="E19" s="6" t="s">
        <v>349</v>
      </c>
      <c r="F19" s="5" t="s">
        <v>1608</v>
      </c>
      <c r="G19" s="109" t="s">
        <v>1449</v>
      </c>
      <c r="H19" s="94" t="s">
        <v>1128</v>
      </c>
    </row>
    <row r="20" spans="1:8" ht="79.2" x14ac:dyDescent="0.25">
      <c r="A20" s="7" t="s">
        <v>1084</v>
      </c>
      <c r="B20" s="7" t="s">
        <v>1391</v>
      </c>
      <c r="C20" s="22" t="s">
        <v>66</v>
      </c>
      <c r="D20" s="7" t="s">
        <v>370</v>
      </c>
      <c r="E20" s="7" t="s">
        <v>348</v>
      </c>
      <c r="F20" s="7" t="s">
        <v>75</v>
      </c>
      <c r="G20" s="109" t="s">
        <v>1449</v>
      </c>
      <c r="H20" s="21">
        <v>22500000</v>
      </c>
    </row>
    <row r="21" spans="1:8" ht="118.8" x14ac:dyDescent="0.25">
      <c r="A21" s="7" t="s">
        <v>1437</v>
      </c>
      <c r="B21" s="11" t="s">
        <v>1463</v>
      </c>
      <c r="C21" s="22" t="s">
        <v>66</v>
      </c>
      <c r="D21" s="15" t="s">
        <v>463</v>
      </c>
      <c r="E21" s="16" t="s">
        <v>462</v>
      </c>
      <c r="F21" s="15" t="s">
        <v>1609</v>
      </c>
      <c r="G21" s="109" t="s">
        <v>1449</v>
      </c>
      <c r="H21" s="21">
        <v>1100000</v>
      </c>
    </row>
    <row r="22" spans="1:8" ht="52.8" x14ac:dyDescent="0.25">
      <c r="A22" s="7" t="s">
        <v>1436</v>
      </c>
      <c r="B22" s="11" t="s">
        <v>1463</v>
      </c>
      <c r="C22" s="22" t="s">
        <v>66</v>
      </c>
      <c r="D22" s="16" t="s">
        <v>1610</v>
      </c>
      <c r="E22" s="7"/>
      <c r="F22" s="15" t="s">
        <v>1611</v>
      </c>
      <c r="G22" s="109" t="s">
        <v>1449</v>
      </c>
      <c r="H22" s="140" t="s">
        <v>1128</v>
      </c>
    </row>
    <row r="23" spans="1:8" ht="66" x14ac:dyDescent="0.25">
      <c r="A23" s="7" t="s">
        <v>1376</v>
      </c>
      <c r="B23" s="7" t="s">
        <v>625</v>
      </c>
      <c r="C23" s="22" t="s">
        <v>66</v>
      </c>
      <c r="D23" s="7" t="s">
        <v>893</v>
      </c>
      <c r="E23" s="7" t="s">
        <v>351</v>
      </c>
      <c r="F23" s="7" t="s">
        <v>1612</v>
      </c>
      <c r="G23" s="109" t="s">
        <v>1449</v>
      </c>
      <c r="H23" s="21">
        <v>21700000</v>
      </c>
    </row>
    <row r="24" spans="1:8" ht="145.19999999999999" x14ac:dyDescent="0.25">
      <c r="A24" s="19" t="s">
        <v>1613</v>
      </c>
      <c r="B24" s="7" t="s">
        <v>1395</v>
      </c>
      <c r="C24" s="22" t="s">
        <v>66</v>
      </c>
      <c r="D24" s="7" t="s">
        <v>371</v>
      </c>
      <c r="E24" s="7" t="s">
        <v>350</v>
      </c>
      <c r="F24" s="7" t="s">
        <v>1614</v>
      </c>
      <c r="G24" s="109" t="s">
        <v>1449</v>
      </c>
      <c r="H24" s="141">
        <v>24500000</v>
      </c>
    </row>
    <row r="25" spans="1:8" ht="92.4" x14ac:dyDescent="0.25">
      <c r="A25" s="7" t="s">
        <v>1438</v>
      </c>
      <c r="B25" s="7" t="s">
        <v>625</v>
      </c>
      <c r="C25" s="22" t="s">
        <v>66</v>
      </c>
      <c r="D25" s="15" t="s">
        <v>461</v>
      </c>
      <c r="E25" s="15" t="s">
        <v>460</v>
      </c>
      <c r="F25" s="15" t="s">
        <v>1615</v>
      </c>
      <c r="G25" s="109" t="s">
        <v>1449</v>
      </c>
      <c r="H25" s="21">
        <v>2600000</v>
      </c>
    </row>
    <row r="26" spans="1:8" ht="79.2" x14ac:dyDescent="0.25">
      <c r="A26" s="7" t="s">
        <v>1377</v>
      </c>
      <c r="B26" s="7" t="s">
        <v>1391</v>
      </c>
      <c r="C26" s="22" t="s">
        <v>66</v>
      </c>
      <c r="D26" s="7" t="s">
        <v>375</v>
      </c>
      <c r="E26" s="7" t="s">
        <v>1616</v>
      </c>
      <c r="F26" s="7" t="s">
        <v>76</v>
      </c>
      <c r="G26" s="109" t="s">
        <v>1449</v>
      </c>
      <c r="H26" s="21">
        <v>7500000</v>
      </c>
    </row>
    <row r="27" spans="1:8" ht="92.4" x14ac:dyDescent="0.25">
      <c r="A27" s="7" t="s">
        <v>1617</v>
      </c>
      <c r="B27" s="7" t="s">
        <v>625</v>
      </c>
      <c r="C27" s="22" t="s">
        <v>66</v>
      </c>
      <c r="D27" s="7" t="s">
        <v>372</v>
      </c>
      <c r="E27" s="7" t="s">
        <v>352</v>
      </c>
      <c r="F27" s="7" t="s">
        <v>1618</v>
      </c>
      <c r="G27" s="109" t="s">
        <v>1449</v>
      </c>
      <c r="H27" s="21">
        <v>1900000</v>
      </c>
    </row>
    <row r="28" spans="1:8" ht="92.4" x14ac:dyDescent="0.25">
      <c r="A28" s="19" t="s">
        <v>1619</v>
      </c>
      <c r="B28" s="19" t="s">
        <v>625</v>
      </c>
      <c r="C28" s="12" t="s">
        <v>66</v>
      </c>
      <c r="D28" s="19" t="s">
        <v>373</v>
      </c>
      <c r="E28" s="19" t="s">
        <v>352</v>
      </c>
      <c r="F28" s="10" t="s">
        <v>1620</v>
      </c>
      <c r="G28" s="109" t="s">
        <v>1449</v>
      </c>
      <c r="H28" s="21">
        <v>13700000</v>
      </c>
    </row>
    <row r="29" spans="1:8" ht="92.4" x14ac:dyDescent="0.25">
      <c r="A29" s="19" t="s">
        <v>1621</v>
      </c>
      <c r="B29" s="19" t="s">
        <v>625</v>
      </c>
      <c r="C29" s="12" t="s">
        <v>66</v>
      </c>
      <c r="D29" s="19" t="s">
        <v>374</v>
      </c>
      <c r="E29" s="19" t="s">
        <v>352</v>
      </c>
      <c r="F29" s="10" t="s">
        <v>1622</v>
      </c>
      <c r="G29" s="109" t="s">
        <v>1449</v>
      </c>
      <c r="H29" s="21">
        <v>23900000</v>
      </c>
    </row>
    <row r="30" spans="1:8" ht="158.4" x14ac:dyDescent="0.25">
      <c r="A30" s="7" t="s">
        <v>1378</v>
      </c>
      <c r="B30" s="7" t="s">
        <v>625</v>
      </c>
      <c r="C30" s="22" t="s">
        <v>66</v>
      </c>
      <c r="D30" s="7" t="s">
        <v>894</v>
      </c>
      <c r="E30" s="7" t="s">
        <v>353</v>
      </c>
      <c r="F30" s="7" t="s">
        <v>1623</v>
      </c>
      <c r="G30" s="109" t="s">
        <v>1449</v>
      </c>
      <c r="H30" s="21">
        <v>8200000</v>
      </c>
    </row>
    <row r="31" spans="1:8" ht="145.19999999999999" x14ac:dyDescent="0.25">
      <c r="A31" s="7" t="s">
        <v>1373</v>
      </c>
      <c r="B31" s="142" t="s">
        <v>625</v>
      </c>
      <c r="C31" s="22" t="s">
        <v>66</v>
      </c>
      <c r="D31" s="13" t="s">
        <v>382</v>
      </c>
      <c r="E31" s="13" t="s">
        <v>383</v>
      </c>
      <c r="F31" s="15" t="s">
        <v>1624</v>
      </c>
      <c r="G31" s="109" t="s">
        <v>1449</v>
      </c>
      <c r="H31" s="21">
        <v>2000000</v>
      </c>
    </row>
    <row r="32" spans="1:8" ht="105.6" x14ac:dyDescent="0.25">
      <c r="A32" s="7" t="s">
        <v>1379</v>
      </c>
      <c r="B32" s="7" t="s">
        <v>625</v>
      </c>
      <c r="C32" s="22" t="s">
        <v>66</v>
      </c>
      <c r="D32" s="7" t="s">
        <v>376</v>
      </c>
      <c r="E32" s="7" t="s">
        <v>354</v>
      </c>
      <c r="F32" s="7" t="s">
        <v>77</v>
      </c>
      <c r="G32" s="109" t="s">
        <v>1449</v>
      </c>
      <c r="H32" s="21">
        <v>4700000</v>
      </c>
    </row>
    <row r="33" spans="1:8" ht="198" x14ac:dyDescent="0.25">
      <c r="A33" s="7" t="s">
        <v>1085</v>
      </c>
      <c r="B33" s="7" t="s">
        <v>625</v>
      </c>
      <c r="C33" s="22" t="s">
        <v>66</v>
      </c>
      <c r="D33" s="7" t="s">
        <v>377</v>
      </c>
      <c r="E33" s="7" t="s">
        <v>355</v>
      </c>
      <c r="F33" s="7" t="s">
        <v>78</v>
      </c>
      <c r="G33" s="109" t="s">
        <v>1449</v>
      </c>
      <c r="H33" s="21">
        <v>77400000</v>
      </c>
    </row>
    <row r="34" spans="1:8" ht="105.6" x14ac:dyDescent="0.25">
      <c r="A34" s="19" t="s">
        <v>1625</v>
      </c>
      <c r="B34" s="19" t="s">
        <v>1391</v>
      </c>
      <c r="C34" s="12" t="s">
        <v>66</v>
      </c>
      <c r="D34" s="19" t="s">
        <v>333</v>
      </c>
      <c r="E34" s="19" t="s">
        <v>357</v>
      </c>
      <c r="F34" s="10" t="s">
        <v>1368</v>
      </c>
      <c r="G34" s="109" t="s">
        <v>1449</v>
      </c>
      <c r="H34" s="21">
        <v>50900000</v>
      </c>
    </row>
    <row r="35" spans="1:8" ht="79.2" x14ac:dyDescent="0.25">
      <c r="A35" s="7" t="s">
        <v>1086</v>
      </c>
      <c r="B35" s="7" t="s">
        <v>1389</v>
      </c>
      <c r="C35" s="22" t="s">
        <v>66</v>
      </c>
      <c r="D35" s="7" t="s">
        <v>378</v>
      </c>
      <c r="E35" s="7" t="s">
        <v>356</v>
      </c>
      <c r="F35" s="7" t="s">
        <v>1626</v>
      </c>
      <c r="G35" s="109" t="s">
        <v>1449</v>
      </c>
      <c r="H35" s="21">
        <v>11600000</v>
      </c>
    </row>
    <row r="36" spans="1:8" ht="105.6" x14ac:dyDescent="0.25">
      <c r="A36" s="7" t="s">
        <v>1380</v>
      </c>
      <c r="B36" s="7" t="s">
        <v>625</v>
      </c>
      <c r="C36" s="22" t="s">
        <v>66</v>
      </c>
      <c r="D36" s="7" t="s">
        <v>1047</v>
      </c>
      <c r="E36" s="7" t="s">
        <v>358</v>
      </c>
      <c r="F36" s="7" t="s">
        <v>1627</v>
      </c>
      <c r="G36" s="109" t="s">
        <v>1449</v>
      </c>
      <c r="H36" s="21">
        <v>4000000</v>
      </c>
    </row>
    <row r="37" spans="1:8" ht="198" x14ac:dyDescent="0.25">
      <c r="A37" s="7" t="s">
        <v>1087</v>
      </c>
      <c r="B37" s="7" t="s">
        <v>625</v>
      </c>
      <c r="C37" s="22" t="s">
        <v>66</v>
      </c>
      <c r="D37" s="7" t="s">
        <v>377</v>
      </c>
      <c r="E37" s="7" t="s">
        <v>355</v>
      </c>
      <c r="F37" s="7" t="s">
        <v>1628</v>
      </c>
      <c r="G37" s="109" t="s">
        <v>1449</v>
      </c>
      <c r="H37" s="94" t="s">
        <v>1128</v>
      </c>
    </row>
    <row r="38" spans="1:8" ht="79.2" x14ac:dyDescent="0.25">
      <c r="A38" s="19" t="s">
        <v>1385</v>
      </c>
      <c r="B38" s="19" t="s">
        <v>625</v>
      </c>
      <c r="C38" s="12" t="s">
        <v>66</v>
      </c>
      <c r="D38" s="19" t="s">
        <v>379</v>
      </c>
      <c r="E38" s="19" t="s">
        <v>359</v>
      </c>
      <c r="F38" s="20" t="s">
        <v>79</v>
      </c>
      <c r="G38" s="109" t="s">
        <v>1449</v>
      </c>
      <c r="H38" s="21">
        <v>6900000</v>
      </c>
    </row>
    <row r="39" spans="1:8" ht="66" x14ac:dyDescent="0.25">
      <c r="A39" s="19" t="s">
        <v>1381</v>
      </c>
      <c r="B39" s="19" t="s">
        <v>625</v>
      </c>
      <c r="C39" s="12" t="s">
        <v>66</v>
      </c>
      <c r="D39" s="19" t="s">
        <v>334</v>
      </c>
      <c r="E39" s="19" t="s">
        <v>360</v>
      </c>
      <c r="F39" s="10" t="s">
        <v>1629</v>
      </c>
      <c r="G39" s="109" t="s">
        <v>1449</v>
      </c>
      <c r="H39" s="94" t="s">
        <v>1128</v>
      </c>
    </row>
    <row r="40" spans="1:8" ht="145.19999999999999" x14ac:dyDescent="0.25">
      <c r="A40" s="6" t="s">
        <v>1077</v>
      </c>
      <c r="B40" s="6" t="s">
        <v>1389</v>
      </c>
      <c r="C40" s="4" t="s">
        <v>66</v>
      </c>
      <c r="D40" s="6" t="s">
        <v>895</v>
      </c>
      <c r="E40" s="6" t="s">
        <v>83</v>
      </c>
      <c r="F40" s="5" t="s">
        <v>1630</v>
      </c>
      <c r="G40" s="109" t="s">
        <v>1449</v>
      </c>
      <c r="H40" s="21">
        <v>14800000</v>
      </c>
    </row>
    <row r="41" spans="1:8" ht="66" x14ac:dyDescent="0.25">
      <c r="A41" s="6" t="s">
        <v>1078</v>
      </c>
      <c r="B41" s="6" t="s">
        <v>619</v>
      </c>
      <c r="C41" s="4" t="s">
        <v>66</v>
      </c>
      <c r="D41" s="6" t="s">
        <v>335</v>
      </c>
      <c r="E41" s="6" t="s">
        <v>362</v>
      </c>
      <c r="F41" s="5" t="s">
        <v>1631</v>
      </c>
      <c r="G41" s="109" t="s">
        <v>1449</v>
      </c>
      <c r="H41" s="21">
        <v>1300000</v>
      </c>
    </row>
    <row r="42" spans="1:8" ht="79.2" x14ac:dyDescent="0.25">
      <c r="A42" s="7" t="s">
        <v>1383</v>
      </c>
      <c r="B42" s="7" t="s">
        <v>625</v>
      </c>
      <c r="C42" s="22" t="s">
        <v>66</v>
      </c>
      <c r="D42" s="7" t="s">
        <v>381</v>
      </c>
      <c r="E42" s="7" t="s">
        <v>363</v>
      </c>
      <c r="F42" s="7" t="s">
        <v>81</v>
      </c>
      <c r="G42" s="109" t="s">
        <v>1449</v>
      </c>
      <c r="H42" s="21">
        <v>800000</v>
      </c>
    </row>
    <row r="43" spans="1:8" ht="52.8" x14ac:dyDescent="0.25">
      <c r="A43" s="7" t="s">
        <v>1384</v>
      </c>
      <c r="B43" s="7" t="s">
        <v>625</v>
      </c>
      <c r="C43" s="22" t="s">
        <v>66</v>
      </c>
      <c r="D43" s="7" t="s">
        <v>896</v>
      </c>
      <c r="E43" s="7" t="s">
        <v>364</v>
      </c>
      <c r="F43" s="28" t="s">
        <v>82</v>
      </c>
      <c r="G43" s="109" t="s">
        <v>1449</v>
      </c>
      <c r="H43" s="21">
        <v>9400000</v>
      </c>
    </row>
    <row r="44" spans="1:8" x14ac:dyDescent="0.25">
      <c r="A44" s="105"/>
      <c r="B44" s="105"/>
      <c r="C44" s="105"/>
      <c r="D44" s="105"/>
      <c r="E44" s="106"/>
      <c r="F44" s="105"/>
      <c r="G44" s="107"/>
      <c r="H44" s="21">
        <f>SUBTOTAL(109,Table5[Tax Expenditure Estimate for Tax Year 2020])</f>
        <v>437200000</v>
      </c>
    </row>
    <row r="45" spans="1:8" ht="13.2" customHeight="1" x14ac:dyDescent="0.25">
      <c r="A45" s="302" t="s">
        <v>1459</v>
      </c>
      <c r="B45" s="302"/>
      <c r="C45" s="302"/>
      <c r="D45" s="302"/>
      <c r="E45" s="302"/>
      <c r="F45" s="302"/>
      <c r="G45" s="302"/>
      <c r="H45" s="302"/>
    </row>
    <row r="46" spans="1:8" x14ac:dyDescent="0.25">
      <c r="A46" s="56"/>
      <c r="B46" s="56"/>
      <c r="C46" s="56"/>
      <c r="D46" s="56"/>
      <c r="E46" s="56"/>
      <c r="F46" s="56"/>
      <c r="G46" s="64"/>
      <c r="H46" s="56"/>
    </row>
    <row r="47" spans="1:8" x14ac:dyDescent="0.25">
      <c r="A47" s="302"/>
      <c r="B47" s="302"/>
      <c r="C47" s="302"/>
      <c r="D47" s="302"/>
      <c r="E47" s="302"/>
      <c r="F47" s="302"/>
      <c r="G47" s="302"/>
      <c r="H47" s="302"/>
    </row>
    <row r="48" spans="1:8" x14ac:dyDescent="0.25">
      <c r="A48" s="56"/>
      <c r="B48" s="56"/>
      <c r="C48" s="56"/>
      <c r="D48" s="56"/>
      <c r="E48" s="56"/>
      <c r="F48" s="56"/>
      <c r="G48" s="104"/>
      <c r="H48" s="56"/>
    </row>
  </sheetData>
  <protectedRanges>
    <protectedRange sqref="F1 A1:C1" name="Range1" securityDescriptor="O:WDG:WDD:(A;;CC;;;S-1-5-21-1644491937-1450960922-682003330-151082)"/>
    <protectedRange sqref="G1" name="Range2" securityDescriptor="O:WDG:WDD:(A;;CC;;;S-1-5-21-1644491937-1450960922-682003330-151082)"/>
    <protectedRange sqref="D1:E1" name="Range1_2" securityDescriptor="O:WDG:WDD:(A;;CC;;;S-1-5-21-1644491937-1450960922-682003330-151082)"/>
    <protectedRange sqref="B10:C10 B4:C4 B37:C37 A21:A33 C31 A39:C42 A36:C36 A34:C34 A5:C9 A2:C3 B23:C30 C21:C22 A11:C18 B19:C20 B32:C33 B35:C35" name="Range1_5" securityDescriptor="O:WDG:WDD:(A;;CC;;;S-1-5-21-1644491937-1450960922-682003330-151082)"/>
    <protectedRange sqref="A38:C38" name="Range1_1_2" securityDescriptor="O:WDG:WDD:(A;;CC;;;S-1-5-21-1644491937-1450960922-682003330-151105)"/>
    <protectedRange sqref="D39:E42 D24:E30 E16 D22:E22 E21 D2:E15 D17:E20 D32:E37" name="Range1_2_1" securityDescriptor="O:WDG:WDD:(A;;CC;;;S-1-5-21-1644491937-1450960922-682003330-151082)"/>
    <protectedRange sqref="D38:E38" name="Range1_1_1_1" securityDescriptor="O:WDG:WDD:(A;;CC;;;S-1-5-21-1644491937-1450960922-682003330-151105)"/>
    <protectedRange sqref="F2:F15 F39:F42 F22:F30 F17:F20 F32:F37" name="Range1_4_1" securityDescriptor="O:WDG:WDD:(A;;CC;;;S-1-5-21-1644491937-1450960922-682003330-151082)"/>
    <protectedRange sqref="F38" name="Range1_1_2_1" securityDescriptor="O:WDG:WDD:(A;;CC;;;S-1-5-21-1644491937-1450960922-682003330-151105)"/>
    <protectedRange sqref="F31" name="Range1_3_1" securityDescriptor="O:WDG:WDD:(A;;CC;;;S-1-5-21-1644491937-1450960922-682003330-151082)"/>
  </protectedRanges>
  <mergeCells count="2">
    <mergeCell ref="A45:H45"/>
    <mergeCell ref="A47:H47"/>
  </mergeCells>
  <dataValidations count="1">
    <dataValidation type="list" allowBlank="1" showInputMessage="1" showErrorMessage="1" sqref="B21:B22">
      <formula1>#REF!</formula1>
    </dataValidation>
  </dataValidations>
  <pageMargins left="0.25" right="0.25" top="0.51" bottom="0.45" header="0.3" footer="0.3"/>
  <pageSetup scale="68" fitToHeight="0" orientation="landscape" r:id="rId1"/>
  <headerFooter differentFirst="1">
    <oddHeader>&amp;C&amp;"Arial,Bold"Table 5. Tax Credit Expenditures Estimates for Tax Year 2020</oddHeader>
    <firstHeader>&amp;CTable 5. Tax Credit Expenditures Estimates for Tax Year 2020, continued</firstHeader>
  </headerFooter>
  <ignoredErrors>
    <ignoredError sqref="B1:C1 B2:C41" listDataValidatio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'\\iowa.gov.state.ia.us\data\IDR Shared Perm\RAD_Shared\Tax Expenditure Studies\2020 Tax Expenditure Study\[!State of Iowa Tax Expenditures - MAKE UPDATES for 2020.xlsx]data validation'!#REF!</xm:f>
          </x14:formula1>
          <xm:sqref>B1:C20 B23:B30 C21:C35 B36:C41 B32:B35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144"/>
  <sheetViews>
    <sheetView workbookViewId="0">
      <pane xSplit="1" ySplit="1" topLeftCell="B2" activePane="bottomRight" state="frozen"/>
      <selection activeCell="B2" sqref="B2"/>
      <selection pane="topRight" activeCell="B2" sqref="B2"/>
      <selection pane="bottomLeft" activeCell="B2" sqref="B2"/>
      <selection pane="bottomRight" activeCell="B2" sqref="B2"/>
    </sheetView>
  </sheetViews>
  <sheetFormatPr defaultColWidth="8.88671875" defaultRowHeight="13.8" x14ac:dyDescent="0.3"/>
  <cols>
    <col min="1" max="1" width="45.44140625" style="14" bestFit="1" customWidth="1"/>
    <col min="2" max="2" width="17.109375" style="14" customWidth="1"/>
    <col min="3" max="3" width="13.5546875" style="14" customWidth="1"/>
    <col min="4" max="4" width="19.33203125" style="14" customWidth="1"/>
    <col min="5" max="5" width="19" style="14" customWidth="1"/>
    <col min="6" max="6" width="62.88671875" style="14" customWidth="1"/>
    <col min="7" max="7" width="23.6640625" style="96" customWidth="1"/>
    <col min="8" max="8" width="17.5546875" style="251" customWidth="1"/>
    <col min="9" max="16384" width="8.88671875" style="14"/>
  </cols>
  <sheetData>
    <row r="1" spans="1:8" ht="44.4" customHeight="1" x14ac:dyDescent="0.3">
      <c r="A1" s="33" t="s">
        <v>1071</v>
      </c>
      <c r="B1" s="33" t="s">
        <v>61</v>
      </c>
      <c r="C1" s="33" t="s">
        <v>62</v>
      </c>
      <c r="D1" s="25" t="s">
        <v>1440</v>
      </c>
      <c r="E1" s="33" t="s">
        <v>1458</v>
      </c>
      <c r="F1" s="25" t="s">
        <v>63</v>
      </c>
      <c r="G1" s="33" t="s">
        <v>64</v>
      </c>
      <c r="H1" s="33" t="s">
        <v>65</v>
      </c>
    </row>
    <row r="2" spans="1:8" ht="39.6" x14ac:dyDescent="0.3">
      <c r="A2" s="34" t="s">
        <v>464</v>
      </c>
      <c r="B2" s="34" t="s">
        <v>625</v>
      </c>
      <c r="C2" s="34" t="s">
        <v>85</v>
      </c>
      <c r="D2" s="26" t="s">
        <v>869</v>
      </c>
      <c r="E2" s="26" t="s">
        <v>728</v>
      </c>
      <c r="F2" s="26" t="s">
        <v>1201</v>
      </c>
      <c r="G2" s="62" t="s">
        <v>1338</v>
      </c>
      <c r="H2" s="247">
        <v>40900000</v>
      </c>
    </row>
    <row r="3" spans="1:8" ht="39.6" x14ac:dyDescent="0.3">
      <c r="A3" s="34" t="s">
        <v>465</v>
      </c>
      <c r="B3" s="34" t="s">
        <v>619</v>
      </c>
      <c r="C3" s="34" t="s">
        <v>85</v>
      </c>
      <c r="D3" s="26" t="s">
        <v>869</v>
      </c>
      <c r="E3" s="26" t="s">
        <v>728</v>
      </c>
      <c r="F3" s="26" t="s">
        <v>1201</v>
      </c>
      <c r="G3" s="62" t="s">
        <v>1338</v>
      </c>
      <c r="H3" s="247">
        <v>16700000</v>
      </c>
    </row>
    <row r="4" spans="1:8" ht="66" x14ac:dyDescent="0.3">
      <c r="A4" s="35" t="s">
        <v>466</v>
      </c>
      <c r="B4" s="36" t="s">
        <v>1388</v>
      </c>
      <c r="C4" s="37" t="s">
        <v>85</v>
      </c>
      <c r="D4" s="26" t="s">
        <v>644</v>
      </c>
      <c r="E4" s="26" t="s">
        <v>729</v>
      </c>
      <c r="F4" s="26" t="s">
        <v>1202</v>
      </c>
      <c r="G4" s="62" t="s">
        <v>1097</v>
      </c>
      <c r="H4" s="248" t="s">
        <v>1387</v>
      </c>
    </row>
    <row r="5" spans="1:8" ht="26.4" x14ac:dyDescent="0.3">
      <c r="A5" s="38" t="s">
        <v>467</v>
      </c>
      <c r="B5" s="38" t="s">
        <v>1389</v>
      </c>
      <c r="C5" s="38" t="s">
        <v>85</v>
      </c>
      <c r="D5" s="26" t="s">
        <v>645</v>
      </c>
      <c r="E5" s="26" t="s">
        <v>730</v>
      </c>
      <c r="F5" s="26" t="s">
        <v>1203</v>
      </c>
      <c r="G5" s="62" t="s">
        <v>1339</v>
      </c>
      <c r="H5" s="247">
        <v>900000</v>
      </c>
    </row>
    <row r="6" spans="1:8" ht="39.6" x14ac:dyDescent="0.3">
      <c r="A6" s="38" t="s">
        <v>468</v>
      </c>
      <c r="B6" s="38" t="s">
        <v>625</v>
      </c>
      <c r="C6" s="38" t="s">
        <v>85</v>
      </c>
      <c r="D6" s="26" t="s">
        <v>646</v>
      </c>
      <c r="E6" s="26" t="s">
        <v>731</v>
      </c>
      <c r="F6" s="26" t="s">
        <v>1204</v>
      </c>
      <c r="G6" s="62" t="s">
        <v>1338</v>
      </c>
      <c r="H6" s="249">
        <v>200000</v>
      </c>
    </row>
    <row r="7" spans="1:8" ht="92.4" x14ac:dyDescent="0.3">
      <c r="A7" s="38" t="s">
        <v>469</v>
      </c>
      <c r="B7" s="38" t="s">
        <v>625</v>
      </c>
      <c r="C7" s="38" t="s">
        <v>85</v>
      </c>
      <c r="D7" s="26" t="s">
        <v>647</v>
      </c>
      <c r="E7" s="26" t="s">
        <v>732</v>
      </c>
      <c r="F7" s="26" t="s">
        <v>1205</v>
      </c>
      <c r="G7" s="62" t="s">
        <v>1339</v>
      </c>
      <c r="H7" s="247">
        <v>600000</v>
      </c>
    </row>
    <row r="8" spans="1:8" ht="224.4" x14ac:dyDescent="0.3">
      <c r="A8" s="38" t="s">
        <v>471</v>
      </c>
      <c r="B8" s="38" t="s">
        <v>46</v>
      </c>
      <c r="C8" s="38" t="s">
        <v>85</v>
      </c>
      <c r="D8" s="26" t="s">
        <v>644</v>
      </c>
      <c r="E8" s="26" t="s">
        <v>729</v>
      </c>
      <c r="F8" s="26" t="s">
        <v>1207</v>
      </c>
      <c r="G8" s="62" t="s">
        <v>935</v>
      </c>
      <c r="H8" s="247">
        <v>62500000</v>
      </c>
    </row>
    <row r="9" spans="1:8" ht="92.4" x14ac:dyDescent="0.3">
      <c r="A9" s="38" t="s">
        <v>472</v>
      </c>
      <c r="B9" s="38" t="s">
        <v>1388</v>
      </c>
      <c r="C9" s="38" t="s">
        <v>85</v>
      </c>
      <c r="D9" s="26" t="s">
        <v>644</v>
      </c>
      <c r="E9" s="26" t="s">
        <v>734</v>
      </c>
      <c r="F9" s="26" t="s">
        <v>1208</v>
      </c>
      <c r="G9" s="62" t="s">
        <v>1341</v>
      </c>
      <c r="H9" s="249">
        <v>9300000</v>
      </c>
    </row>
    <row r="10" spans="1:8" ht="105.6" x14ac:dyDescent="0.3">
      <c r="A10" s="38" t="s">
        <v>473</v>
      </c>
      <c r="B10" s="38" t="s">
        <v>46</v>
      </c>
      <c r="C10" s="38" t="s">
        <v>85</v>
      </c>
      <c r="D10" s="26" t="s">
        <v>644</v>
      </c>
      <c r="E10" s="26" t="s">
        <v>735</v>
      </c>
      <c r="F10" s="26" t="s">
        <v>1209</v>
      </c>
      <c r="G10" s="62" t="s">
        <v>935</v>
      </c>
      <c r="H10" s="249">
        <v>241300000</v>
      </c>
    </row>
    <row r="11" spans="1:8" ht="26.4" x14ac:dyDescent="0.3">
      <c r="A11" s="38" t="s">
        <v>474</v>
      </c>
      <c r="B11" s="38" t="s">
        <v>46</v>
      </c>
      <c r="C11" s="38" t="s">
        <v>85</v>
      </c>
      <c r="D11" s="26" t="s">
        <v>648</v>
      </c>
      <c r="E11" s="26" t="s">
        <v>736</v>
      </c>
      <c r="F11" s="26" t="s">
        <v>1210</v>
      </c>
      <c r="G11" s="62" t="s">
        <v>935</v>
      </c>
      <c r="H11" s="248" t="s">
        <v>1128</v>
      </c>
    </row>
    <row r="12" spans="1:8" ht="79.2" x14ac:dyDescent="0.3">
      <c r="A12" s="38" t="s">
        <v>475</v>
      </c>
      <c r="B12" s="38" t="s">
        <v>1388</v>
      </c>
      <c r="C12" s="38" t="s">
        <v>85</v>
      </c>
      <c r="D12" s="26" t="s">
        <v>649</v>
      </c>
      <c r="E12" s="26" t="s">
        <v>737</v>
      </c>
      <c r="F12" s="26" t="s">
        <v>1211</v>
      </c>
      <c r="G12" s="62" t="s">
        <v>935</v>
      </c>
      <c r="H12" s="249">
        <v>4000000</v>
      </c>
    </row>
    <row r="13" spans="1:8" ht="79.2" x14ac:dyDescent="0.3">
      <c r="A13" s="38" t="s">
        <v>476</v>
      </c>
      <c r="B13" s="38" t="s">
        <v>625</v>
      </c>
      <c r="C13" s="38" t="s">
        <v>85</v>
      </c>
      <c r="D13" s="26" t="s">
        <v>1040</v>
      </c>
      <c r="E13" s="26" t="s">
        <v>815</v>
      </c>
      <c r="F13" s="26" t="s">
        <v>1212</v>
      </c>
      <c r="G13" s="62" t="s">
        <v>1026</v>
      </c>
      <c r="H13" s="249">
        <v>4300000</v>
      </c>
    </row>
    <row r="14" spans="1:8" ht="132" x14ac:dyDescent="0.3">
      <c r="A14" s="38" t="s">
        <v>477</v>
      </c>
      <c r="B14" s="38" t="s">
        <v>1390</v>
      </c>
      <c r="C14" s="38" t="s">
        <v>85</v>
      </c>
      <c r="D14" s="26" t="s">
        <v>1041</v>
      </c>
      <c r="E14" s="26" t="s">
        <v>738</v>
      </c>
      <c r="F14" s="26" t="s">
        <v>1213</v>
      </c>
      <c r="G14" s="62" t="s">
        <v>1340</v>
      </c>
      <c r="H14" s="249">
        <v>1300000</v>
      </c>
    </row>
    <row r="15" spans="1:8" ht="39.6" x14ac:dyDescent="0.3">
      <c r="A15" s="34" t="s">
        <v>478</v>
      </c>
      <c r="B15" s="34" t="s">
        <v>625</v>
      </c>
      <c r="C15" s="34" t="s">
        <v>85</v>
      </c>
      <c r="D15" s="26" t="s">
        <v>869</v>
      </c>
      <c r="E15" s="26" t="s">
        <v>728</v>
      </c>
      <c r="F15" s="26" t="s">
        <v>1214</v>
      </c>
      <c r="G15" s="62" t="s">
        <v>1338</v>
      </c>
      <c r="H15" s="249">
        <v>68800000</v>
      </c>
    </row>
    <row r="16" spans="1:8" ht="39.6" x14ac:dyDescent="0.3">
      <c r="A16" s="34" t="s">
        <v>479</v>
      </c>
      <c r="B16" s="34" t="s">
        <v>619</v>
      </c>
      <c r="C16" s="34" t="s">
        <v>85</v>
      </c>
      <c r="D16" s="26" t="s">
        <v>869</v>
      </c>
      <c r="E16" s="26" t="s">
        <v>728</v>
      </c>
      <c r="F16" s="26" t="s">
        <v>1214</v>
      </c>
      <c r="G16" s="62" t="s">
        <v>1338</v>
      </c>
      <c r="H16" s="249">
        <v>2900000</v>
      </c>
    </row>
    <row r="17" spans="1:8" ht="105.6" x14ac:dyDescent="0.3">
      <c r="A17" s="38" t="s">
        <v>480</v>
      </c>
      <c r="B17" s="38" t="s">
        <v>625</v>
      </c>
      <c r="C17" s="38" t="s">
        <v>85</v>
      </c>
      <c r="D17" s="26" t="s">
        <v>650</v>
      </c>
      <c r="E17" s="26" t="s">
        <v>739</v>
      </c>
      <c r="F17" s="26" t="s">
        <v>1215</v>
      </c>
      <c r="G17" s="62" t="s">
        <v>1341</v>
      </c>
      <c r="H17" s="249">
        <v>1700000</v>
      </c>
    </row>
    <row r="18" spans="1:8" ht="118.8" x14ac:dyDescent="0.3">
      <c r="A18" s="38" t="s">
        <v>481</v>
      </c>
      <c r="B18" s="38" t="s">
        <v>625</v>
      </c>
      <c r="C18" s="38" t="s">
        <v>85</v>
      </c>
      <c r="D18" s="26" t="s">
        <v>651</v>
      </c>
      <c r="E18" s="26" t="s">
        <v>740</v>
      </c>
      <c r="F18" s="26" t="s">
        <v>1216</v>
      </c>
      <c r="G18" s="62" t="s">
        <v>1338</v>
      </c>
      <c r="H18" s="249">
        <v>600000</v>
      </c>
    </row>
    <row r="19" spans="1:8" ht="52.8" x14ac:dyDescent="0.3">
      <c r="A19" s="34" t="s">
        <v>482</v>
      </c>
      <c r="B19" s="34" t="s">
        <v>1391</v>
      </c>
      <c r="C19" s="34" t="s">
        <v>85</v>
      </c>
      <c r="D19" s="26" t="s">
        <v>652</v>
      </c>
      <c r="E19" s="26" t="s">
        <v>741</v>
      </c>
      <c r="F19" s="26" t="s">
        <v>1217</v>
      </c>
      <c r="G19" s="62" t="s">
        <v>1341</v>
      </c>
      <c r="H19" s="249">
        <v>6400000</v>
      </c>
    </row>
    <row r="20" spans="1:8" ht="105.6" x14ac:dyDescent="0.3">
      <c r="A20" s="39" t="s">
        <v>483</v>
      </c>
      <c r="B20" s="39" t="s">
        <v>625</v>
      </c>
      <c r="C20" s="39" t="s">
        <v>484</v>
      </c>
      <c r="D20" s="26" t="s">
        <v>653</v>
      </c>
      <c r="E20" s="26" t="s">
        <v>742</v>
      </c>
      <c r="F20" s="26" t="s">
        <v>1218</v>
      </c>
      <c r="G20" s="62" t="s">
        <v>1026</v>
      </c>
      <c r="H20" s="249">
        <v>4200000</v>
      </c>
    </row>
    <row r="21" spans="1:8" ht="118.8" x14ac:dyDescent="0.3">
      <c r="A21" s="38" t="s">
        <v>485</v>
      </c>
      <c r="B21" s="38" t="s">
        <v>1388</v>
      </c>
      <c r="C21" s="38" t="s">
        <v>85</v>
      </c>
      <c r="D21" s="26" t="s">
        <v>654</v>
      </c>
      <c r="E21" s="26" t="s">
        <v>743</v>
      </c>
      <c r="F21" s="26" t="s">
        <v>1219</v>
      </c>
      <c r="G21" s="62" t="s">
        <v>935</v>
      </c>
      <c r="H21" s="249">
        <v>8100000</v>
      </c>
    </row>
    <row r="22" spans="1:8" ht="79.2" x14ac:dyDescent="0.3">
      <c r="A22" s="38" t="s">
        <v>487</v>
      </c>
      <c r="B22" s="38" t="s">
        <v>619</v>
      </c>
      <c r="C22" s="38" t="s">
        <v>85</v>
      </c>
      <c r="D22" s="26" t="s">
        <v>655</v>
      </c>
      <c r="E22" s="26"/>
      <c r="F22" s="26" t="s">
        <v>1221</v>
      </c>
      <c r="G22" s="62" t="s">
        <v>1338</v>
      </c>
      <c r="H22" s="249">
        <v>400000</v>
      </c>
    </row>
    <row r="23" spans="1:8" ht="198" x14ac:dyDescent="0.3">
      <c r="A23" s="38" t="s">
        <v>488</v>
      </c>
      <c r="B23" s="38" t="s">
        <v>619</v>
      </c>
      <c r="C23" s="38" t="s">
        <v>85</v>
      </c>
      <c r="D23" s="26" t="s">
        <v>656</v>
      </c>
      <c r="E23" s="26" t="s">
        <v>744</v>
      </c>
      <c r="F23" s="26" t="s">
        <v>1222</v>
      </c>
      <c r="G23" s="62" t="s">
        <v>1340</v>
      </c>
      <c r="H23" s="249">
        <v>108400000</v>
      </c>
    </row>
    <row r="24" spans="1:8" ht="105.6" x14ac:dyDescent="0.3">
      <c r="A24" s="38" t="s">
        <v>489</v>
      </c>
      <c r="B24" s="38" t="s">
        <v>625</v>
      </c>
      <c r="C24" s="38" t="s">
        <v>85</v>
      </c>
      <c r="D24" s="26" t="s">
        <v>657</v>
      </c>
      <c r="E24" s="26" t="s">
        <v>745</v>
      </c>
      <c r="F24" s="26" t="s">
        <v>1223</v>
      </c>
      <c r="G24" s="62" t="s">
        <v>1340</v>
      </c>
      <c r="H24" s="249">
        <v>1100000</v>
      </c>
    </row>
    <row r="25" spans="1:8" ht="92.4" x14ac:dyDescent="0.3">
      <c r="A25" s="28" t="s">
        <v>616</v>
      </c>
      <c r="B25" s="28" t="s">
        <v>59</v>
      </c>
      <c r="C25" s="28" t="s">
        <v>85</v>
      </c>
      <c r="D25" s="26" t="s">
        <v>725</v>
      </c>
      <c r="E25" s="26"/>
      <c r="F25" s="26" t="s">
        <v>1328</v>
      </c>
      <c r="G25" s="62" t="s">
        <v>1452</v>
      </c>
      <c r="H25" s="249">
        <v>5800000</v>
      </c>
    </row>
    <row r="26" spans="1:8" ht="132" x14ac:dyDescent="0.3">
      <c r="A26" s="38" t="s">
        <v>490</v>
      </c>
      <c r="B26" s="38" t="s">
        <v>619</v>
      </c>
      <c r="C26" s="38" t="s">
        <v>85</v>
      </c>
      <c r="D26" s="26" t="s">
        <v>658</v>
      </c>
      <c r="E26" s="26" t="s">
        <v>746</v>
      </c>
      <c r="F26" s="26" t="s">
        <v>1224</v>
      </c>
      <c r="G26" s="62" t="s">
        <v>1026</v>
      </c>
      <c r="H26" s="249">
        <v>4600000</v>
      </c>
    </row>
    <row r="27" spans="1:8" ht="26.4" x14ac:dyDescent="0.3">
      <c r="A27" s="34" t="s">
        <v>491</v>
      </c>
      <c r="B27" s="34" t="s">
        <v>625</v>
      </c>
      <c r="C27" s="34" t="s">
        <v>85</v>
      </c>
      <c r="D27" s="26" t="s">
        <v>643</v>
      </c>
      <c r="E27" s="26" t="s">
        <v>728</v>
      </c>
      <c r="F27" s="26" t="s">
        <v>1225</v>
      </c>
      <c r="G27" s="62" t="s">
        <v>1338</v>
      </c>
      <c r="H27" s="249">
        <v>6900000</v>
      </c>
    </row>
    <row r="28" spans="1:8" ht="52.8" x14ac:dyDescent="0.3">
      <c r="A28" s="38" t="s">
        <v>493</v>
      </c>
      <c r="B28" s="38" t="s">
        <v>625</v>
      </c>
      <c r="C28" s="38" t="s">
        <v>85</v>
      </c>
      <c r="D28" s="26" t="s">
        <v>659</v>
      </c>
      <c r="E28" s="26" t="s">
        <v>818</v>
      </c>
      <c r="F28" s="26" t="s">
        <v>1227</v>
      </c>
      <c r="G28" s="62" t="s">
        <v>1338</v>
      </c>
      <c r="H28" s="249">
        <v>6200000</v>
      </c>
    </row>
    <row r="29" spans="1:8" ht="79.2" x14ac:dyDescent="0.3">
      <c r="A29" s="38" t="s">
        <v>494</v>
      </c>
      <c r="B29" s="38" t="s">
        <v>625</v>
      </c>
      <c r="C29" s="38" t="s">
        <v>85</v>
      </c>
      <c r="D29" s="26" t="s">
        <v>660</v>
      </c>
      <c r="E29" s="26" t="s">
        <v>631</v>
      </c>
      <c r="F29" s="26" t="s">
        <v>1228</v>
      </c>
      <c r="G29" s="62" t="s">
        <v>1338</v>
      </c>
      <c r="H29" s="249">
        <v>2800000</v>
      </c>
    </row>
    <row r="30" spans="1:8" ht="92.4" x14ac:dyDescent="0.3">
      <c r="A30" s="38" t="s">
        <v>495</v>
      </c>
      <c r="B30" s="38" t="s">
        <v>46</v>
      </c>
      <c r="C30" s="38" t="s">
        <v>85</v>
      </c>
      <c r="D30" s="26" t="s">
        <v>661</v>
      </c>
      <c r="E30" s="26" t="s">
        <v>747</v>
      </c>
      <c r="F30" s="26" t="s">
        <v>1229</v>
      </c>
      <c r="G30" s="62" t="s">
        <v>935</v>
      </c>
      <c r="H30" s="249">
        <v>107600000</v>
      </c>
    </row>
    <row r="31" spans="1:8" ht="66" x14ac:dyDescent="0.3">
      <c r="A31" s="38" t="s">
        <v>497</v>
      </c>
      <c r="B31" s="38" t="s">
        <v>899</v>
      </c>
      <c r="C31" s="38" t="s">
        <v>85</v>
      </c>
      <c r="D31" s="26" t="s">
        <v>663</v>
      </c>
      <c r="E31" s="26" t="s">
        <v>749</v>
      </c>
      <c r="F31" s="26" t="s">
        <v>1231</v>
      </c>
      <c r="G31" s="62" t="s">
        <v>1341</v>
      </c>
      <c r="H31" s="249">
        <v>1000000</v>
      </c>
    </row>
    <row r="32" spans="1:8" ht="66" x14ac:dyDescent="0.3">
      <c r="A32" s="34" t="s">
        <v>498</v>
      </c>
      <c r="B32" s="34" t="s">
        <v>625</v>
      </c>
      <c r="C32" s="34" t="s">
        <v>85</v>
      </c>
      <c r="D32" s="26" t="s">
        <v>878</v>
      </c>
      <c r="E32" s="26" t="s">
        <v>632</v>
      </c>
      <c r="F32" s="26" t="s">
        <v>1232</v>
      </c>
      <c r="G32" s="62" t="s">
        <v>1026</v>
      </c>
      <c r="H32" s="249">
        <v>2200000</v>
      </c>
    </row>
    <row r="33" spans="1:8" ht="79.2" x14ac:dyDescent="0.3">
      <c r="A33" s="38" t="s">
        <v>499</v>
      </c>
      <c r="B33" s="38" t="s">
        <v>899</v>
      </c>
      <c r="C33" s="38" t="s">
        <v>85</v>
      </c>
      <c r="D33" s="26" t="s">
        <v>1042</v>
      </c>
      <c r="E33" s="26" t="s">
        <v>750</v>
      </c>
      <c r="F33" s="26" t="s">
        <v>1233</v>
      </c>
      <c r="G33" s="62" t="s">
        <v>1026</v>
      </c>
      <c r="H33" s="249">
        <v>300000</v>
      </c>
    </row>
    <row r="34" spans="1:8" ht="92.4" x14ac:dyDescent="0.3">
      <c r="A34" s="38" t="s">
        <v>500</v>
      </c>
      <c r="B34" s="38" t="s">
        <v>899</v>
      </c>
      <c r="C34" s="38" t="s">
        <v>85</v>
      </c>
      <c r="D34" s="26" t="s">
        <v>664</v>
      </c>
      <c r="E34" s="26" t="s">
        <v>751</v>
      </c>
      <c r="F34" s="26" t="s">
        <v>1234</v>
      </c>
      <c r="G34" s="62" t="s">
        <v>1338</v>
      </c>
      <c r="H34" s="249">
        <v>66100000</v>
      </c>
    </row>
    <row r="35" spans="1:8" ht="26.4" x14ac:dyDescent="0.3">
      <c r="A35" s="28" t="s">
        <v>617</v>
      </c>
      <c r="B35" s="28" t="s">
        <v>59</v>
      </c>
      <c r="C35" s="28" t="s">
        <v>85</v>
      </c>
      <c r="D35" s="26" t="s">
        <v>695</v>
      </c>
      <c r="E35" s="137"/>
      <c r="F35" s="26" t="s">
        <v>1329</v>
      </c>
      <c r="G35" s="62" t="s">
        <v>1338</v>
      </c>
      <c r="H35" s="249">
        <v>492200000</v>
      </c>
    </row>
    <row r="36" spans="1:8" ht="132" x14ac:dyDescent="0.3">
      <c r="A36" s="38" t="s">
        <v>501</v>
      </c>
      <c r="B36" s="28" t="s">
        <v>59</v>
      </c>
      <c r="C36" s="38" t="s">
        <v>85</v>
      </c>
      <c r="D36" s="26" t="s">
        <v>665</v>
      </c>
      <c r="E36" s="26" t="s">
        <v>633</v>
      </c>
      <c r="F36" s="26" t="s">
        <v>1235</v>
      </c>
      <c r="G36" s="62" t="s">
        <v>1338</v>
      </c>
      <c r="H36" s="249">
        <v>2800000</v>
      </c>
    </row>
    <row r="37" spans="1:8" ht="79.2" x14ac:dyDescent="0.3">
      <c r="A37" s="38" t="s">
        <v>504</v>
      </c>
      <c r="B37" s="38" t="s">
        <v>625</v>
      </c>
      <c r="C37" s="38" t="s">
        <v>85</v>
      </c>
      <c r="D37" s="26" t="s">
        <v>1430</v>
      </c>
      <c r="E37" s="26" t="s">
        <v>753</v>
      </c>
      <c r="F37" s="26" t="s">
        <v>1238</v>
      </c>
      <c r="G37" s="62" t="s">
        <v>1341</v>
      </c>
      <c r="H37" s="249">
        <v>128200000</v>
      </c>
    </row>
    <row r="38" spans="1:8" x14ac:dyDescent="0.3">
      <c r="A38" s="40" t="s">
        <v>506</v>
      </c>
      <c r="B38" s="40" t="s">
        <v>619</v>
      </c>
      <c r="C38" s="40" t="s">
        <v>85</v>
      </c>
      <c r="D38" s="26" t="s">
        <v>634</v>
      </c>
      <c r="E38" s="26"/>
      <c r="F38" s="26" t="s">
        <v>1240</v>
      </c>
      <c r="G38" s="62" t="s">
        <v>1338</v>
      </c>
      <c r="H38" s="249">
        <v>69400000</v>
      </c>
    </row>
    <row r="39" spans="1:8" ht="52.8" x14ac:dyDescent="0.3">
      <c r="A39" s="38" t="s">
        <v>507</v>
      </c>
      <c r="B39" s="38" t="s">
        <v>619</v>
      </c>
      <c r="C39" s="38" t="s">
        <v>85</v>
      </c>
      <c r="D39" s="26" t="s">
        <v>819</v>
      </c>
      <c r="E39" s="26" t="s">
        <v>820</v>
      </c>
      <c r="F39" s="26" t="s">
        <v>1525</v>
      </c>
      <c r="G39" s="62" t="s">
        <v>1097</v>
      </c>
      <c r="H39" s="248" t="s">
        <v>1387</v>
      </c>
    </row>
    <row r="40" spans="1:8" ht="79.2" x14ac:dyDescent="0.3">
      <c r="A40" s="38" t="s">
        <v>508</v>
      </c>
      <c r="B40" s="38" t="s">
        <v>1388</v>
      </c>
      <c r="C40" s="38" t="s">
        <v>85</v>
      </c>
      <c r="D40" s="26" t="s">
        <v>654</v>
      </c>
      <c r="E40" s="26" t="s">
        <v>755</v>
      </c>
      <c r="F40" s="26" t="s">
        <v>1241</v>
      </c>
      <c r="G40" s="62" t="s">
        <v>935</v>
      </c>
      <c r="H40" s="249">
        <v>6300000</v>
      </c>
    </row>
    <row r="41" spans="1:8" ht="52.8" x14ac:dyDescent="0.3">
      <c r="A41" s="34" t="s">
        <v>509</v>
      </c>
      <c r="B41" s="34" t="s">
        <v>619</v>
      </c>
      <c r="C41" s="34" t="s">
        <v>85</v>
      </c>
      <c r="D41" s="26" t="s">
        <v>669</v>
      </c>
      <c r="E41" s="26" t="s">
        <v>635</v>
      </c>
      <c r="F41" s="26" t="s">
        <v>1242</v>
      </c>
      <c r="G41" s="62" t="s">
        <v>1341</v>
      </c>
      <c r="H41" s="249">
        <v>13700000</v>
      </c>
    </row>
    <row r="42" spans="1:8" ht="39.6" x14ac:dyDescent="0.3">
      <c r="A42" s="38" t="s">
        <v>511</v>
      </c>
      <c r="B42" s="38" t="s">
        <v>619</v>
      </c>
      <c r="C42" s="38" t="s">
        <v>85</v>
      </c>
      <c r="D42" s="26" t="s">
        <v>671</v>
      </c>
      <c r="E42" s="26"/>
      <c r="F42" s="26" t="s">
        <v>1244</v>
      </c>
      <c r="G42" s="62" t="s">
        <v>1340</v>
      </c>
      <c r="H42" s="249">
        <v>2400000</v>
      </c>
    </row>
    <row r="43" spans="1:8" ht="52.8" x14ac:dyDescent="0.3">
      <c r="A43" s="38" t="s">
        <v>512</v>
      </c>
      <c r="B43" s="38" t="s">
        <v>625</v>
      </c>
      <c r="C43" s="38" t="s">
        <v>85</v>
      </c>
      <c r="D43" s="26" t="s">
        <v>672</v>
      </c>
      <c r="E43" s="26" t="s">
        <v>757</v>
      </c>
      <c r="F43" s="26" t="s">
        <v>1245</v>
      </c>
      <c r="G43" s="62" t="s">
        <v>1340</v>
      </c>
      <c r="H43" s="249">
        <v>3200000</v>
      </c>
    </row>
    <row r="44" spans="1:8" ht="66" x14ac:dyDescent="0.3">
      <c r="A44" s="28" t="s">
        <v>620</v>
      </c>
      <c r="B44" s="28" t="s">
        <v>621</v>
      </c>
      <c r="C44" s="28" t="s">
        <v>85</v>
      </c>
      <c r="D44" s="26" t="s">
        <v>726</v>
      </c>
      <c r="E44" s="26"/>
      <c r="F44" s="26" t="s">
        <v>1331</v>
      </c>
      <c r="G44" s="62" t="s">
        <v>1338</v>
      </c>
      <c r="H44" s="249">
        <v>500000</v>
      </c>
    </row>
    <row r="45" spans="1:8" ht="132" x14ac:dyDescent="0.3">
      <c r="A45" s="38" t="s">
        <v>514</v>
      </c>
      <c r="B45" s="38" t="s">
        <v>625</v>
      </c>
      <c r="C45" s="38" t="s">
        <v>85</v>
      </c>
      <c r="D45" s="26" t="s">
        <v>675</v>
      </c>
      <c r="E45" s="26" t="s">
        <v>759</v>
      </c>
      <c r="F45" s="26" t="s">
        <v>1343</v>
      </c>
      <c r="G45" s="62" t="s">
        <v>1026</v>
      </c>
      <c r="H45" s="249">
        <v>200000</v>
      </c>
    </row>
    <row r="46" spans="1:8" ht="145.19999999999999" x14ac:dyDescent="0.3">
      <c r="A46" s="38" t="s">
        <v>515</v>
      </c>
      <c r="B46" s="38" t="s">
        <v>46</v>
      </c>
      <c r="C46" s="38" t="s">
        <v>85</v>
      </c>
      <c r="D46" s="26" t="s">
        <v>676</v>
      </c>
      <c r="E46" s="26" t="s">
        <v>760</v>
      </c>
      <c r="F46" s="26" t="s">
        <v>1344</v>
      </c>
      <c r="G46" s="62" t="s">
        <v>935</v>
      </c>
      <c r="H46" s="249">
        <v>85500000</v>
      </c>
    </row>
    <row r="47" spans="1:8" ht="132" x14ac:dyDescent="0.3">
      <c r="A47" s="38" t="s">
        <v>516</v>
      </c>
      <c r="B47" s="38" t="s">
        <v>46</v>
      </c>
      <c r="C47" s="38" t="s">
        <v>85</v>
      </c>
      <c r="D47" s="26" t="s">
        <v>677</v>
      </c>
      <c r="E47" s="26" t="s">
        <v>761</v>
      </c>
      <c r="F47" s="26" t="s">
        <v>1345</v>
      </c>
      <c r="G47" s="62" t="s">
        <v>935</v>
      </c>
      <c r="H47" s="249">
        <v>13400000</v>
      </c>
    </row>
    <row r="48" spans="1:8" ht="118.8" x14ac:dyDescent="0.3">
      <c r="A48" s="38" t="s">
        <v>517</v>
      </c>
      <c r="B48" s="38" t="s">
        <v>619</v>
      </c>
      <c r="C48" s="38" t="s">
        <v>85</v>
      </c>
      <c r="D48" s="26" t="s">
        <v>645</v>
      </c>
      <c r="E48" s="26" t="s">
        <v>762</v>
      </c>
      <c r="F48" s="26" t="s">
        <v>1346</v>
      </c>
      <c r="G48" s="62" t="s">
        <v>1338</v>
      </c>
      <c r="H48" s="249">
        <v>400000</v>
      </c>
    </row>
    <row r="49" spans="1:8" ht="26.4" x14ac:dyDescent="0.3">
      <c r="A49" s="34" t="s">
        <v>518</v>
      </c>
      <c r="B49" s="34" t="s">
        <v>619</v>
      </c>
      <c r="C49" s="34" t="s">
        <v>85</v>
      </c>
      <c r="D49" s="26" t="s">
        <v>869</v>
      </c>
      <c r="E49" s="26" t="s">
        <v>728</v>
      </c>
      <c r="F49" s="26" t="s">
        <v>1347</v>
      </c>
      <c r="G49" s="62" t="s">
        <v>1340</v>
      </c>
      <c r="H49" s="249">
        <v>1300000</v>
      </c>
    </row>
    <row r="50" spans="1:8" ht="39.6" x14ac:dyDescent="0.3">
      <c r="A50" s="38" t="s">
        <v>520</v>
      </c>
      <c r="B50" s="38" t="s">
        <v>619</v>
      </c>
      <c r="C50" s="38" t="s">
        <v>85</v>
      </c>
      <c r="D50" s="26" t="s">
        <v>679</v>
      </c>
      <c r="E50" s="26" t="s">
        <v>763</v>
      </c>
      <c r="F50" s="26" t="s">
        <v>1349</v>
      </c>
      <c r="G50" s="62" t="s">
        <v>935</v>
      </c>
      <c r="H50" s="249">
        <v>23800000</v>
      </c>
    </row>
    <row r="51" spans="1:8" ht="66" x14ac:dyDescent="0.3">
      <c r="A51" s="38" t="s">
        <v>11</v>
      </c>
      <c r="B51" s="38" t="s">
        <v>619</v>
      </c>
      <c r="C51" s="38" t="s">
        <v>85</v>
      </c>
      <c r="D51" s="26" t="s">
        <v>681</v>
      </c>
      <c r="E51" s="26" t="s">
        <v>765</v>
      </c>
      <c r="F51" s="26" t="s">
        <v>1351</v>
      </c>
      <c r="G51" s="62" t="s">
        <v>1026</v>
      </c>
      <c r="H51" s="249">
        <v>477300000</v>
      </c>
    </row>
    <row r="52" spans="1:8" ht="132" x14ac:dyDescent="0.3">
      <c r="A52" s="38" t="s">
        <v>523</v>
      </c>
      <c r="B52" s="38" t="s">
        <v>46</v>
      </c>
      <c r="C52" s="38" t="s">
        <v>85</v>
      </c>
      <c r="D52" s="26" t="s">
        <v>1043</v>
      </c>
      <c r="E52" s="26" t="s">
        <v>822</v>
      </c>
      <c r="F52" s="26" t="s">
        <v>1353</v>
      </c>
      <c r="G52" s="62" t="s">
        <v>935</v>
      </c>
      <c r="H52" s="249">
        <v>20800000</v>
      </c>
    </row>
    <row r="53" spans="1:8" ht="66" x14ac:dyDescent="0.3">
      <c r="A53" s="40" t="s">
        <v>524</v>
      </c>
      <c r="B53" s="40" t="s">
        <v>619</v>
      </c>
      <c r="C53" s="40" t="s">
        <v>85</v>
      </c>
      <c r="D53" s="26" t="s">
        <v>682</v>
      </c>
      <c r="E53" s="26" t="s">
        <v>637</v>
      </c>
      <c r="F53" s="26" t="s">
        <v>1354</v>
      </c>
      <c r="G53" s="62" t="s">
        <v>1026</v>
      </c>
      <c r="H53" s="249">
        <v>348800000</v>
      </c>
    </row>
    <row r="54" spans="1:8" ht="39.6" x14ac:dyDescent="0.3">
      <c r="A54" s="38" t="s">
        <v>525</v>
      </c>
      <c r="B54" s="38" t="s">
        <v>46</v>
      </c>
      <c r="C54" s="38" t="s">
        <v>85</v>
      </c>
      <c r="D54" s="26" t="s">
        <v>823</v>
      </c>
      <c r="E54" s="26" t="s">
        <v>824</v>
      </c>
      <c r="F54" s="26" t="s">
        <v>1355</v>
      </c>
      <c r="G54" s="62" t="s">
        <v>935</v>
      </c>
      <c r="H54" s="249">
        <v>100000</v>
      </c>
    </row>
    <row r="55" spans="1:8" ht="39.6" x14ac:dyDescent="0.3">
      <c r="A55" s="38" t="s">
        <v>526</v>
      </c>
      <c r="B55" s="38" t="s">
        <v>46</v>
      </c>
      <c r="C55" s="38" t="s">
        <v>85</v>
      </c>
      <c r="D55" s="26" t="s">
        <v>823</v>
      </c>
      <c r="E55" s="26" t="s">
        <v>825</v>
      </c>
      <c r="F55" s="26" t="s">
        <v>1356</v>
      </c>
      <c r="G55" s="62" t="s">
        <v>935</v>
      </c>
      <c r="H55" s="249">
        <v>10900000</v>
      </c>
    </row>
    <row r="56" spans="1:8" ht="26.4" x14ac:dyDescent="0.3">
      <c r="A56" s="38" t="s">
        <v>527</v>
      </c>
      <c r="B56" s="38" t="s">
        <v>46</v>
      </c>
      <c r="C56" s="38" t="s">
        <v>85</v>
      </c>
      <c r="D56" s="26" t="s">
        <v>823</v>
      </c>
      <c r="E56" s="26" t="s">
        <v>826</v>
      </c>
      <c r="F56" s="26" t="s">
        <v>1357</v>
      </c>
      <c r="G56" s="62" t="s">
        <v>935</v>
      </c>
      <c r="H56" s="248" t="s">
        <v>1128</v>
      </c>
    </row>
    <row r="57" spans="1:8" ht="26.4" x14ac:dyDescent="0.3">
      <c r="A57" s="38" t="s">
        <v>528</v>
      </c>
      <c r="B57" s="38" t="s">
        <v>46</v>
      </c>
      <c r="C57" s="38" t="s">
        <v>85</v>
      </c>
      <c r="D57" s="26" t="s">
        <v>823</v>
      </c>
      <c r="E57" s="26" t="s">
        <v>827</v>
      </c>
      <c r="F57" s="26" t="s">
        <v>1358</v>
      </c>
      <c r="G57" s="62" t="s">
        <v>935</v>
      </c>
      <c r="H57" s="249">
        <v>10500000</v>
      </c>
    </row>
    <row r="58" spans="1:8" ht="26.4" x14ac:dyDescent="0.3">
      <c r="A58" s="40" t="s">
        <v>529</v>
      </c>
      <c r="B58" s="40" t="s">
        <v>619</v>
      </c>
      <c r="C58" s="40" t="s">
        <v>85</v>
      </c>
      <c r="D58" s="26" t="s">
        <v>683</v>
      </c>
      <c r="E58" s="26" t="s">
        <v>766</v>
      </c>
      <c r="F58" s="26" t="s">
        <v>1359</v>
      </c>
      <c r="G58" s="62" t="s">
        <v>1338</v>
      </c>
      <c r="H58" s="249">
        <v>8500000</v>
      </c>
    </row>
    <row r="59" spans="1:8" ht="66" x14ac:dyDescent="0.3">
      <c r="A59" s="38" t="s">
        <v>10</v>
      </c>
      <c r="B59" s="38" t="s">
        <v>625</v>
      </c>
      <c r="C59" s="38" t="s">
        <v>85</v>
      </c>
      <c r="D59" s="26" t="s">
        <v>684</v>
      </c>
      <c r="E59" s="26" t="s">
        <v>767</v>
      </c>
      <c r="F59" s="26" t="s">
        <v>1360</v>
      </c>
      <c r="G59" s="62" t="s">
        <v>1026</v>
      </c>
      <c r="H59" s="249">
        <v>574000000</v>
      </c>
    </row>
    <row r="60" spans="1:8" ht="39.6" x14ac:dyDescent="0.3">
      <c r="A60" s="38" t="s">
        <v>531</v>
      </c>
      <c r="B60" s="38" t="s">
        <v>46</v>
      </c>
      <c r="C60" s="38" t="s">
        <v>85</v>
      </c>
      <c r="D60" s="26" t="s">
        <v>685</v>
      </c>
      <c r="E60" s="26" t="s">
        <v>768</v>
      </c>
      <c r="F60" s="26" t="s">
        <v>1362</v>
      </c>
      <c r="G60" s="62" t="s">
        <v>1341</v>
      </c>
      <c r="H60" s="249">
        <v>600000</v>
      </c>
    </row>
    <row r="61" spans="1:8" ht="158.4" x14ac:dyDescent="0.3">
      <c r="A61" s="38" t="s">
        <v>533</v>
      </c>
      <c r="B61" s="38" t="s">
        <v>625</v>
      </c>
      <c r="C61" s="38" t="s">
        <v>484</v>
      </c>
      <c r="D61" s="26" t="s">
        <v>674</v>
      </c>
      <c r="E61" s="26" t="s">
        <v>769</v>
      </c>
      <c r="F61" s="26" t="s">
        <v>1364</v>
      </c>
      <c r="G61" s="62" t="s">
        <v>1026</v>
      </c>
      <c r="H61" s="249">
        <v>10600000</v>
      </c>
    </row>
    <row r="62" spans="1:8" ht="118.8" x14ac:dyDescent="0.3">
      <c r="A62" s="38" t="s">
        <v>534</v>
      </c>
      <c r="B62" s="38" t="s">
        <v>899</v>
      </c>
      <c r="C62" s="38" t="s">
        <v>85</v>
      </c>
      <c r="D62" s="26" t="s">
        <v>686</v>
      </c>
      <c r="E62" s="26" t="s">
        <v>770</v>
      </c>
      <c r="F62" s="26" t="s">
        <v>1365</v>
      </c>
      <c r="G62" s="62" t="s">
        <v>1340</v>
      </c>
      <c r="H62" s="249">
        <v>3500000</v>
      </c>
    </row>
    <row r="63" spans="1:8" ht="79.2" x14ac:dyDescent="0.3">
      <c r="A63" s="34" t="s">
        <v>535</v>
      </c>
      <c r="B63" s="34" t="s">
        <v>625</v>
      </c>
      <c r="C63" s="34" t="s">
        <v>85</v>
      </c>
      <c r="D63" s="26" t="s">
        <v>879</v>
      </c>
      <c r="E63" s="26" t="s">
        <v>771</v>
      </c>
      <c r="F63" s="26" t="s">
        <v>1366</v>
      </c>
      <c r="G63" s="62" t="s">
        <v>1026</v>
      </c>
      <c r="H63" s="249">
        <v>7700000</v>
      </c>
    </row>
    <row r="64" spans="1:8" ht="171.6" x14ac:dyDescent="0.3">
      <c r="A64" s="38" t="s">
        <v>1462</v>
      </c>
      <c r="B64" s="28" t="s">
        <v>59</v>
      </c>
      <c r="C64" s="38" t="s">
        <v>85</v>
      </c>
      <c r="D64" s="26" t="s">
        <v>660</v>
      </c>
      <c r="E64" s="26" t="s">
        <v>772</v>
      </c>
      <c r="F64" s="26" t="s">
        <v>1247</v>
      </c>
      <c r="G64" s="62" t="s">
        <v>1338</v>
      </c>
      <c r="H64" s="249">
        <v>150600000</v>
      </c>
    </row>
    <row r="65" spans="1:8" ht="79.2" x14ac:dyDescent="0.3">
      <c r="A65" s="38" t="s">
        <v>536</v>
      </c>
      <c r="B65" s="28" t="s">
        <v>59</v>
      </c>
      <c r="C65" s="38" t="s">
        <v>85</v>
      </c>
      <c r="D65" s="26" t="s">
        <v>687</v>
      </c>
      <c r="E65" s="26" t="s">
        <v>773</v>
      </c>
      <c r="F65" s="26" t="s">
        <v>1248</v>
      </c>
      <c r="G65" s="62" t="s">
        <v>1338</v>
      </c>
      <c r="H65" s="249">
        <v>9800000</v>
      </c>
    </row>
    <row r="66" spans="1:8" ht="132" x14ac:dyDescent="0.3">
      <c r="A66" s="38" t="s">
        <v>537</v>
      </c>
      <c r="B66" s="28" t="s">
        <v>59</v>
      </c>
      <c r="C66" s="38" t="s">
        <v>85</v>
      </c>
      <c r="D66" s="26" t="s">
        <v>688</v>
      </c>
      <c r="E66" s="26" t="s">
        <v>774</v>
      </c>
      <c r="F66" s="26" t="s">
        <v>1249</v>
      </c>
      <c r="G66" s="62" t="s">
        <v>1097</v>
      </c>
      <c r="H66" s="248" t="s">
        <v>1387</v>
      </c>
    </row>
    <row r="67" spans="1:8" ht="79.2" x14ac:dyDescent="0.3">
      <c r="A67" s="38" t="s">
        <v>12</v>
      </c>
      <c r="B67" s="38" t="s">
        <v>1391</v>
      </c>
      <c r="C67" s="38" t="s">
        <v>85</v>
      </c>
      <c r="D67" s="26" t="s">
        <v>689</v>
      </c>
      <c r="E67" s="26"/>
      <c r="F67" s="26" t="s">
        <v>1250</v>
      </c>
      <c r="G67" s="62" t="s">
        <v>1026</v>
      </c>
      <c r="H67" s="249">
        <v>461800000</v>
      </c>
    </row>
    <row r="68" spans="1:8" ht="39.6" x14ac:dyDescent="0.3">
      <c r="A68" s="38" t="s">
        <v>538</v>
      </c>
      <c r="B68" s="38" t="s">
        <v>46</v>
      </c>
      <c r="C68" s="38" t="s">
        <v>85</v>
      </c>
      <c r="D68" s="26" t="s">
        <v>872</v>
      </c>
      <c r="E68" s="26" t="s">
        <v>775</v>
      </c>
      <c r="F68" s="26" t="s">
        <v>1251</v>
      </c>
      <c r="G68" s="62" t="s">
        <v>935</v>
      </c>
      <c r="H68" s="248" t="s">
        <v>1128</v>
      </c>
    </row>
    <row r="69" spans="1:8" ht="105.6" x14ac:dyDescent="0.3">
      <c r="A69" s="39" t="s">
        <v>539</v>
      </c>
      <c r="B69" s="39" t="s">
        <v>625</v>
      </c>
      <c r="C69" s="39" t="s">
        <v>484</v>
      </c>
      <c r="D69" s="26" t="s">
        <v>1024</v>
      </c>
      <c r="E69" s="26" t="s">
        <v>638</v>
      </c>
      <c r="F69" s="26" t="s">
        <v>1252</v>
      </c>
      <c r="G69" s="62" t="s">
        <v>1342</v>
      </c>
      <c r="H69" s="248" t="s">
        <v>1387</v>
      </c>
    </row>
    <row r="70" spans="1:8" ht="26.4" x14ac:dyDescent="0.3">
      <c r="A70" s="38" t="s">
        <v>540</v>
      </c>
      <c r="B70" s="38" t="s">
        <v>1388</v>
      </c>
      <c r="C70" s="38" t="s">
        <v>85</v>
      </c>
      <c r="D70" s="26" t="s">
        <v>673</v>
      </c>
      <c r="E70" s="26" t="s">
        <v>776</v>
      </c>
      <c r="F70" s="26" t="s">
        <v>1253</v>
      </c>
      <c r="G70" s="62" t="s">
        <v>1338</v>
      </c>
      <c r="H70" s="249">
        <v>4100000</v>
      </c>
    </row>
    <row r="71" spans="1:8" ht="26.4" x14ac:dyDescent="0.3">
      <c r="A71" s="38" t="s">
        <v>541</v>
      </c>
      <c r="B71" s="38" t="s">
        <v>619</v>
      </c>
      <c r="C71" s="38" t="s">
        <v>85</v>
      </c>
      <c r="D71" s="26" t="s">
        <v>673</v>
      </c>
      <c r="E71" s="26" t="s">
        <v>776</v>
      </c>
      <c r="F71" s="26" t="s">
        <v>1254</v>
      </c>
      <c r="G71" s="62" t="s">
        <v>1338</v>
      </c>
      <c r="H71" s="249">
        <v>54100000</v>
      </c>
    </row>
    <row r="72" spans="1:8" ht="26.4" x14ac:dyDescent="0.3">
      <c r="A72" s="34" t="s">
        <v>543</v>
      </c>
      <c r="B72" s="34" t="s">
        <v>625</v>
      </c>
      <c r="C72" s="34" t="s">
        <v>85</v>
      </c>
      <c r="D72" s="26" t="s">
        <v>869</v>
      </c>
      <c r="E72" s="26" t="s">
        <v>728</v>
      </c>
      <c r="F72" s="26" t="s">
        <v>1256</v>
      </c>
      <c r="G72" s="62" t="s">
        <v>1338</v>
      </c>
      <c r="H72" s="249">
        <v>58900000</v>
      </c>
    </row>
    <row r="73" spans="1:8" ht="26.4" x14ac:dyDescent="0.3">
      <c r="A73" s="34" t="s">
        <v>544</v>
      </c>
      <c r="B73" s="34" t="s">
        <v>619</v>
      </c>
      <c r="C73" s="34" t="s">
        <v>85</v>
      </c>
      <c r="D73" s="26" t="s">
        <v>869</v>
      </c>
      <c r="E73" s="26" t="s">
        <v>728</v>
      </c>
      <c r="F73" s="26" t="s">
        <v>1256</v>
      </c>
      <c r="G73" s="62" t="s">
        <v>1338</v>
      </c>
      <c r="H73" s="249">
        <v>24100000</v>
      </c>
    </row>
    <row r="74" spans="1:8" ht="277.2" x14ac:dyDescent="0.3">
      <c r="A74" s="38" t="s">
        <v>546</v>
      </c>
      <c r="B74" s="38" t="s">
        <v>619</v>
      </c>
      <c r="C74" s="38" t="s">
        <v>85</v>
      </c>
      <c r="D74" s="26" t="s">
        <v>691</v>
      </c>
      <c r="E74" s="26" t="s">
        <v>778</v>
      </c>
      <c r="F74" s="26" t="s">
        <v>1258</v>
      </c>
      <c r="G74" s="62" t="s">
        <v>1026</v>
      </c>
      <c r="H74" s="248" t="s">
        <v>1128</v>
      </c>
    </row>
    <row r="75" spans="1:8" ht="52.8" x14ac:dyDescent="0.3">
      <c r="A75" s="34" t="s">
        <v>549</v>
      </c>
      <c r="B75" s="34" t="s">
        <v>619</v>
      </c>
      <c r="C75" s="34" t="s">
        <v>85</v>
      </c>
      <c r="D75" s="26" t="s">
        <v>692</v>
      </c>
      <c r="E75" s="26" t="s">
        <v>635</v>
      </c>
      <c r="F75" s="26" t="s">
        <v>1261</v>
      </c>
      <c r="G75" s="62" t="s">
        <v>1341</v>
      </c>
      <c r="H75" s="249">
        <v>200000</v>
      </c>
    </row>
    <row r="76" spans="1:8" ht="26.4" x14ac:dyDescent="0.3">
      <c r="A76" s="34" t="s">
        <v>550</v>
      </c>
      <c r="B76" s="34" t="s">
        <v>625</v>
      </c>
      <c r="C76" s="34" t="s">
        <v>85</v>
      </c>
      <c r="D76" s="26" t="s">
        <v>643</v>
      </c>
      <c r="E76" s="26" t="s">
        <v>779</v>
      </c>
      <c r="F76" s="26" t="s">
        <v>1262</v>
      </c>
      <c r="G76" s="62" t="s">
        <v>1341</v>
      </c>
      <c r="H76" s="249">
        <v>1500000</v>
      </c>
    </row>
    <row r="77" spans="1:8" ht="105.6" x14ac:dyDescent="0.3">
      <c r="A77" s="38" t="s">
        <v>551</v>
      </c>
      <c r="B77" s="38" t="s">
        <v>625</v>
      </c>
      <c r="C77" s="38" t="s">
        <v>85</v>
      </c>
      <c r="D77" s="26" t="s">
        <v>873</v>
      </c>
      <c r="E77" s="26" t="s">
        <v>780</v>
      </c>
      <c r="F77" s="26" t="s">
        <v>1263</v>
      </c>
      <c r="G77" s="62" t="s">
        <v>1026</v>
      </c>
      <c r="H77" s="249">
        <v>200000</v>
      </c>
    </row>
    <row r="78" spans="1:8" ht="92.4" x14ac:dyDescent="0.3">
      <c r="A78" s="38" t="s">
        <v>552</v>
      </c>
      <c r="B78" s="38" t="s">
        <v>625</v>
      </c>
      <c r="C78" s="38" t="s">
        <v>85</v>
      </c>
      <c r="D78" s="26" t="s">
        <v>693</v>
      </c>
      <c r="E78" s="26" t="s">
        <v>781</v>
      </c>
      <c r="F78" s="26" t="s">
        <v>1264</v>
      </c>
      <c r="G78" s="62" t="s">
        <v>1026</v>
      </c>
      <c r="H78" s="249">
        <v>3100000</v>
      </c>
    </row>
    <row r="79" spans="1:8" ht="26.4" x14ac:dyDescent="0.3">
      <c r="A79" s="38" t="s">
        <v>553</v>
      </c>
      <c r="B79" s="38" t="s">
        <v>619</v>
      </c>
      <c r="C79" s="38" t="s">
        <v>85</v>
      </c>
      <c r="D79" s="26" t="s">
        <v>694</v>
      </c>
      <c r="E79" s="26"/>
      <c r="F79" s="26" t="s">
        <v>1265</v>
      </c>
      <c r="G79" s="62" t="s">
        <v>1026</v>
      </c>
      <c r="H79" s="249">
        <v>22300000</v>
      </c>
    </row>
    <row r="80" spans="1:8" ht="26.4" x14ac:dyDescent="0.3">
      <c r="A80" s="28" t="s">
        <v>622</v>
      </c>
      <c r="B80" s="28" t="s">
        <v>619</v>
      </c>
      <c r="C80" s="28" t="s">
        <v>85</v>
      </c>
      <c r="D80" s="26" t="s">
        <v>695</v>
      </c>
      <c r="E80" s="26"/>
      <c r="F80" s="26" t="s">
        <v>1332</v>
      </c>
      <c r="G80" s="62" t="s">
        <v>1338</v>
      </c>
      <c r="H80" s="249">
        <v>1400000</v>
      </c>
    </row>
    <row r="81" spans="1:8" ht="26.4" x14ac:dyDescent="0.3">
      <c r="A81" s="38" t="s">
        <v>554</v>
      </c>
      <c r="B81" s="38" t="s">
        <v>619</v>
      </c>
      <c r="C81" s="38" t="s">
        <v>85</v>
      </c>
      <c r="D81" s="26" t="s">
        <v>673</v>
      </c>
      <c r="E81" s="26" t="s">
        <v>782</v>
      </c>
      <c r="F81" s="26" t="s">
        <v>1266</v>
      </c>
      <c r="G81" s="62" t="s">
        <v>1341</v>
      </c>
      <c r="H81" s="249">
        <v>9000000</v>
      </c>
    </row>
    <row r="82" spans="1:8" ht="52.8" x14ac:dyDescent="0.3">
      <c r="A82" s="34" t="s">
        <v>555</v>
      </c>
      <c r="B82" s="34" t="s">
        <v>619</v>
      </c>
      <c r="C82" s="34" t="s">
        <v>85</v>
      </c>
      <c r="D82" s="26" t="s">
        <v>695</v>
      </c>
      <c r="E82" s="26"/>
      <c r="F82" s="26" t="s">
        <v>1267</v>
      </c>
      <c r="G82" s="62" t="s">
        <v>1338</v>
      </c>
      <c r="H82" s="249">
        <v>693300000</v>
      </c>
    </row>
    <row r="83" spans="1:8" ht="26.4" x14ac:dyDescent="0.3">
      <c r="A83" s="40" t="s">
        <v>556</v>
      </c>
      <c r="B83" s="40" t="s">
        <v>619</v>
      </c>
      <c r="C83" s="34" t="s">
        <v>85</v>
      </c>
      <c r="D83" s="26" t="s">
        <v>695</v>
      </c>
      <c r="E83" s="26"/>
      <c r="F83" s="26" t="s">
        <v>1268</v>
      </c>
      <c r="G83" s="62" t="s">
        <v>1338</v>
      </c>
      <c r="H83" s="249">
        <v>440300000</v>
      </c>
    </row>
    <row r="84" spans="1:8" ht="66" x14ac:dyDescent="0.3">
      <c r="A84" s="38" t="s">
        <v>557</v>
      </c>
      <c r="B84" s="38" t="s">
        <v>619</v>
      </c>
      <c r="C84" s="38" t="s">
        <v>85</v>
      </c>
      <c r="D84" s="26" t="s">
        <v>836</v>
      </c>
      <c r="E84" s="26" t="s">
        <v>837</v>
      </c>
      <c r="F84" s="26" t="s">
        <v>1269</v>
      </c>
      <c r="G84" s="62" t="s">
        <v>1340</v>
      </c>
      <c r="H84" s="249">
        <v>900000</v>
      </c>
    </row>
    <row r="85" spans="1:8" ht="66" x14ac:dyDescent="0.3">
      <c r="A85" s="38" t="s">
        <v>558</v>
      </c>
      <c r="B85" s="38" t="s">
        <v>619</v>
      </c>
      <c r="C85" s="38" t="s">
        <v>85</v>
      </c>
      <c r="D85" s="26" t="s">
        <v>646</v>
      </c>
      <c r="E85" s="26" t="s">
        <v>783</v>
      </c>
      <c r="F85" s="26" t="s">
        <v>1270</v>
      </c>
      <c r="G85" s="62" t="s">
        <v>1338</v>
      </c>
      <c r="H85" s="249">
        <v>5200000</v>
      </c>
    </row>
    <row r="86" spans="1:8" ht="79.2" x14ac:dyDescent="0.3">
      <c r="A86" s="38" t="s">
        <v>559</v>
      </c>
      <c r="B86" s="38" t="s">
        <v>899</v>
      </c>
      <c r="C86" s="38" t="s">
        <v>85</v>
      </c>
      <c r="D86" s="26" t="s">
        <v>696</v>
      </c>
      <c r="E86" s="26" t="s">
        <v>784</v>
      </c>
      <c r="F86" s="26" t="s">
        <v>1271</v>
      </c>
      <c r="G86" s="62" t="s">
        <v>1341</v>
      </c>
      <c r="H86" s="249">
        <v>10900000</v>
      </c>
    </row>
    <row r="87" spans="1:8" ht="79.2" x14ac:dyDescent="0.3">
      <c r="A87" s="38" t="s">
        <v>560</v>
      </c>
      <c r="B87" s="38" t="s">
        <v>899</v>
      </c>
      <c r="C87" s="38" t="s">
        <v>85</v>
      </c>
      <c r="D87" s="26" t="s">
        <v>697</v>
      </c>
      <c r="E87" s="26" t="s">
        <v>785</v>
      </c>
      <c r="F87" s="26" t="s">
        <v>1272</v>
      </c>
      <c r="G87" s="62" t="s">
        <v>1340</v>
      </c>
      <c r="H87" s="249">
        <v>3500000</v>
      </c>
    </row>
    <row r="88" spans="1:8" ht="171.6" x14ac:dyDescent="0.3">
      <c r="A88" s="38" t="s">
        <v>561</v>
      </c>
      <c r="B88" s="38" t="s">
        <v>899</v>
      </c>
      <c r="C88" s="38" t="s">
        <v>85</v>
      </c>
      <c r="D88" s="26" t="s">
        <v>698</v>
      </c>
      <c r="E88" s="26" t="s">
        <v>786</v>
      </c>
      <c r="F88" s="26" t="s">
        <v>1273</v>
      </c>
      <c r="G88" s="62" t="s">
        <v>1341</v>
      </c>
      <c r="H88" s="249">
        <v>152400000</v>
      </c>
    </row>
    <row r="89" spans="1:8" ht="39.6" x14ac:dyDescent="0.3">
      <c r="A89" s="38" t="s">
        <v>562</v>
      </c>
      <c r="B89" s="38" t="s">
        <v>899</v>
      </c>
      <c r="C89" s="38" t="s">
        <v>85</v>
      </c>
      <c r="D89" s="26" t="s">
        <v>699</v>
      </c>
      <c r="E89" s="26" t="s">
        <v>787</v>
      </c>
      <c r="F89" s="26" t="s">
        <v>1274</v>
      </c>
      <c r="G89" s="62" t="s">
        <v>1338</v>
      </c>
      <c r="H89" s="249">
        <v>500000</v>
      </c>
    </row>
    <row r="90" spans="1:8" ht="105.6" x14ac:dyDescent="0.3">
      <c r="A90" s="38" t="s">
        <v>563</v>
      </c>
      <c r="B90" s="38" t="s">
        <v>899</v>
      </c>
      <c r="C90" s="38" t="s">
        <v>85</v>
      </c>
      <c r="D90" s="26" t="s">
        <v>700</v>
      </c>
      <c r="E90" s="26" t="s">
        <v>788</v>
      </c>
      <c r="F90" s="26" t="s">
        <v>1275</v>
      </c>
      <c r="G90" s="62" t="s">
        <v>1341</v>
      </c>
      <c r="H90" s="249">
        <v>200000</v>
      </c>
    </row>
    <row r="91" spans="1:8" ht="92.4" x14ac:dyDescent="0.3">
      <c r="A91" s="38" t="s">
        <v>564</v>
      </c>
      <c r="B91" s="38" t="s">
        <v>899</v>
      </c>
      <c r="C91" s="38" t="s">
        <v>85</v>
      </c>
      <c r="D91" s="26" t="s">
        <v>701</v>
      </c>
      <c r="E91" s="26" t="s">
        <v>789</v>
      </c>
      <c r="F91" s="26" t="s">
        <v>1276</v>
      </c>
      <c r="G91" s="62" t="s">
        <v>1338</v>
      </c>
      <c r="H91" s="249">
        <v>500000</v>
      </c>
    </row>
    <row r="92" spans="1:8" ht="79.2" x14ac:dyDescent="0.3">
      <c r="A92" s="38" t="s">
        <v>565</v>
      </c>
      <c r="B92" s="38" t="s">
        <v>899</v>
      </c>
      <c r="C92" s="38" t="s">
        <v>85</v>
      </c>
      <c r="D92" s="26" t="s">
        <v>702</v>
      </c>
      <c r="E92" s="26" t="s">
        <v>639</v>
      </c>
      <c r="F92" s="26" t="s">
        <v>1277</v>
      </c>
      <c r="G92" s="62" t="s">
        <v>1338</v>
      </c>
      <c r="H92" s="249">
        <v>6000000</v>
      </c>
    </row>
    <row r="93" spans="1:8" ht="132" x14ac:dyDescent="0.3">
      <c r="A93" s="38" t="s">
        <v>566</v>
      </c>
      <c r="B93" s="38" t="s">
        <v>899</v>
      </c>
      <c r="C93" s="38" t="s">
        <v>85</v>
      </c>
      <c r="D93" s="26" t="s">
        <v>703</v>
      </c>
      <c r="E93" s="26" t="s">
        <v>790</v>
      </c>
      <c r="F93" s="26" t="s">
        <v>1278</v>
      </c>
      <c r="G93" s="62" t="s">
        <v>1338</v>
      </c>
      <c r="H93" s="249">
        <v>1100000</v>
      </c>
    </row>
    <row r="94" spans="1:8" ht="171.6" x14ac:dyDescent="0.3">
      <c r="A94" s="38" t="s">
        <v>568</v>
      </c>
      <c r="B94" s="38" t="s">
        <v>899</v>
      </c>
      <c r="C94" s="38" t="s">
        <v>85</v>
      </c>
      <c r="D94" s="26" t="s">
        <v>705</v>
      </c>
      <c r="E94" s="26" t="s">
        <v>792</v>
      </c>
      <c r="F94" s="26" t="s">
        <v>1280</v>
      </c>
      <c r="G94" s="62" t="s">
        <v>1340</v>
      </c>
      <c r="H94" s="249">
        <v>10500000</v>
      </c>
    </row>
    <row r="95" spans="1:8" ht="52.8" x14ac:dyDescent="0.3">
      <c r="A95" s="38" t="s">
        <v>569</v>
      </c>
      <c r="B95" s="38" t="s">
        <v>619</v>
      </c>
      <c r="C95" s="38" t="s">
        <v>85</v>
      </c>
      <c r="D95" s="26" t="s">
        <v>838</v>
      </c>
      <c r="E95" s="26" t="s">
        <v>839</v>
      </c>
      <c r="F95" s="26" t="s">
        <v>1281</v>
      </c>
      <c r="G95" s="63" t="s">
        <v>1460</v>
      </c>
      <c r="H95" s="249">
        <v>90300000</v>
      </c>
    </row>
    <row r="96" spans="1:8" ht="66" x14ac:dyDescent="0.3">
      <c r="A96" s="34" t="s">
        <v>571</v>
      </c>
      <c r="B96" s="34" t="s">
        <v>625</v>
      </c>
      <c r="C96" s="40" t="s">
        <v>484</v>
      </c>
      <c r="D96" s="26" t="s">
        <v>706</v>
      </c>
      <c r="E96" s="26" t="s">
        <v>640</v>
      </c>
      <c r="F96" s="26" t="s">
        <v>1283</v>
      </c>
      <c r="G96" s="62" t="s">
        <v>1026</v>
      </c>
      <c r="H96" s="249">
        <v>200000</v>
      </c>
    </row>
    <row r="97" spans="1:8" ht="79.2" x14ac:dyDescent="0.3">
      <c r="A97" s="38" t="s">
        <v>572</v>
      </c>
      <c r="B97" s="38" t="s">
        <v>625</v>
      </c>
      <c r="C97" s="38" t="s">
        <v>85</v>
      </c>
      <c r="D97" s="26" t="s">
        <v>842</v>
      </c>
      <c r="E97" s="26" t="s">
        <v>843</v>
      </c>
      <c r="F97" s="26" t="s">
        <v>1284</v>
      </c>
      <c r="G97" s="62" t="s">
        <v>1338</v>
      </c>
      <c r="H97" s="249">
        <v>176300000</v>
      </c>
    </row>
    <row r="98" spans="1:8" ht="132" x14ac:dyDescent="0.3">
      <c r="A98" s="38" t="s">
        <v>573</v>
      </c>
      <c r="B98" s="38" t="s">
        <v>619</v>
      </c>
      <c r="C98" s="38" t="s">
        <v>85</v>
      </c>
      <c r="D98" s="26" t="s">
        <v>844</v>
      </c>
      <c r="E98" s="26" t="s">
        <v>641</v>
      </c>
      <c r="F98" s="26" t="s">
        <v>1285</v>
      </c>
      <c r="G98" s="62" t="s">
        <v>1340</v>
      </c>
      <c r="H98" s="249">
        <v>1300000</v>
      </c>
    </row>
    <row r="99" spans="1:8" ht="79.2" x14ac:dyDescent="0.3">
      <c r="A99" s="34" t="s">
        <v>574</v>
      </c>
      <c r="B99" s="34" t="s">
        <v>1391</v>
      </c>
      <c r="C99" s="34" t="s">
        <v>85</v>
      </c>
      <c r="D99" s="26" t="s">
        <v>1044</v>
      </c>
      <c r="E99" s="26" t="s">
        <v>793</v>
      </c>
      <c r="F99" s="26" t="s">
        <v>1286</v>
      </c>
      <c r="G99" s="62" t="s">
        <v>1341</v>
      </c>
      <c r="H99" s="249">
        <v>31500000</v>
      </c>
    </row>
    <row r="100" spans="1:8" ht="132" x14ac:dyDescent="0.3">
      <c r="A100" s="38" t="s">
        <v>575</v>
      </c>
      <c r="B100" s="38" t="s">
        <v>619</v>
      </c>
      <c r="C100" s="38" t="s">
        <v>85</v>
      </c>
      <c r="D100" s="26" t="s">
        <v>707</v>
      </c>
      <c r="E100" s="26" t="s">
        <v>794</v>
      </c>
      <c r="F100" s="26" t="s">
        <v>1287</v>
      </c>
      <c r="G100" s="62" t="s">
        <v>1338</v>
      </c>
      <c r="H100" s="249">
        <v>148000000</v>
      </c>
    </row>
    <row r="101" spans="1:8" ht="39.6" x14ac:dyDescent="0.3">
      <c r="A101" s="39" t="s">
        <v>576</v>
      </c>
      <c r="B101" s="39" t="s">
        <v>1388</v>
      </c>
      <c r="C101" s="39" t="s">
        <v>85</v>
      </c>
      <c r="D101" s="26" t="s">
        <v>708</v>
      </c>
      <c r="E101" s="26"/>
      <c r="F101" s="26" t="s">
        <v>1288</v>
      </c>
      <c r="G101" s="62" t="s">
        <v>1341</v>
      </c>
      <c r="H101" s="248" t="s">
        <v>1128</v>
      </c>
    </row>
    <row r="102" spans="1:8" ht="118.8" x14ac:dyDescent="0.3">
      <c r="A102" s="38" t="s">
        <v>578</v>
      </c>
      <c r="B102" s="28" t="s">
        <v>59</v>
      </c>
      <c r="C102" s="38" t="s">
        <v>85</v>
      </c>
      <c r="D102" s="26" t="s">
        <v>846</v>
      </c>
      <c r="E102" s="26" t="s">
        <v>847</v>
      </c>
      <c r="F102" s="26" t="s">
        <v>1290</v>
      </c>
      <c r="G102" s="62" t="s">
        <v>1338</v>
      </c>
      <c r="H102" s="249">
        <v>9500000</v>
      </c>
    </row>
    <row r="103" spans="1:8" ht="79.2" x14ac:dyDescent="0.3">
      <c r="A103" s="38" t="s">
        <v>579</v>
      </c>
      <c r="B103" s="38" t="s">
        <v>619</v>
      </c>
      <c r="C103" s="38" t="s">
        <v>85</v>
      </c>
      <c r="D103" s="26" t="s">
        <v>848</v>
      </c>
      <c r="E103" s="26" t="s">
        <v>849</v>
      </c>
      <c r="F103" s="26" t="s">
        <v>1291</v>
      </c>
      <c r="G103" s="62" t="s">
        <v>1338</v>
      </c>
      <c r="H103" s="249">
        <v>1000000</v>
      </c>
    </row>
    <row r="104" spans="1:8" ht="132" x14ac:dyDescent="0.3">
      <c r="A104" s="38" t="s">
        <v>580</v>
      </c>
      <c r="B104" s="28" t="s">
        <v>59</v>
      </c>
      <c r="C104" s="38" t="s">
        <v>85</v>
      </c>
      <c r="D104" s="26" t="s">
        <v>874</v>
      </c>
      <c r="E104" s="26" t="s">
        <v>850</v>
      </c>
      <c r="F104" s="26" t="s">
        <v>1292</v>
      </c>
      <c r="G104" s="62" t="s">
        <v>1338</v>
      </c>
      <c r="H104" s="249">
        <v>211100000</v>
      </c>
    </row>
    <row r="105" spans="1:8" ht="105.6" x14ac:dyDescent="0.3">
      <c r="A105" s="38" t="s">
        <v>581</v>
      </c>
      <c r="B105" s="38" t="s">
        <v>625</v>
      </c>
      <c r="C105" s="38" t="s">
        <v>85</v>
      </c>
      <c r="D105" s="26" t="s">
        <v>851</v>
      </c>
      <c r="E105" s="26" t="s">
        <v>852</v>
      </c>
      <c r="F105" s="26" t="s">
        <v>1461</v>
      </c>
      <c r="G105" s="62" t="s">
        <v>1097</v>
      </c>
      <c r="H105" s="248" t="s">
        <v>1387</v>
      </c>
    </row>
    <row r="106" spans="1:8" ht="118.8" x14ac:dyDescent="0.3">
      <c r="A106" s="38" t="s">
        <v>582</v>
      </c>
      <c r="B106" s="28" t="s">
        <v>59</v>
      </c>
      <c r="C106" s="38" t="s">
        <v>85</v>
      </c>
      <c r="D106" s="26" t="s">
        <v>875</v>
      </c>
      <c r="E106" s="26" t="s">
        <v>795</v>
      </c>
      <c r="F106" s="26" t="s">
        <v>1293</v>
      </c>
      <c r="G106" s="62" t="s">
        <v>1026</v>
      </c>
      <c r="H106" s="249">
        <v>75000000</v>
      </c>
    </row>
    <row r="107" spans="1:8" ht="184.8" x14ac:dyDescent="0.3">
      <c r="A107" s="38" t="s">
        <v>584</v>
      </c>
      <c r="B107" s="28" t="s">
        <v>59</v>
      </c>
      <c r="C107" s="38" t="s">
        <v>85</v>
      </c>
      <c r="D107" s="26" t="s">
        <v>678</v>
      </c>
      <c r="E107" s="26" t="s">
        <v>796</v>
      </c>
      <c r="F107" s="26" t="s">
        <v>1295</v>
      </c>
      <c r="G107" s="62" t="s">
        <v>1340</v>
      </c>
      <c r="H107" s="249">
        <v>18400000</v>
      </c>
    </row>
    <row r="108" spans="1:8" ht="105.6" x14ac:dyDescent="0.3">
      <c r="A108" s="38" t="s">
        <v>585</v>
      </c>
      <c r="B108" s="28" t="s">
        <v>59</v>
      </c>
      <c r="C108" s="38" t="s">
        <v>85</v>
      </c>
      <c r="D108" s="26" t="s">
        <v>1045</v>
      </c>
      <c r="E108" s="26" t="s">
        <v>642</v>
      </c>
      <c r="F108" s="26" t="s">
        <v>1296</v>
      </c>
      <c r="G108" s="62" t="s">
        <v>1341</v>
      </c>
      <c r="H108" s="249">
        <v>3100000</v>
      </c>
    </row>
    <row r="109" spans="1:8" ht="132" x14ac:dyDescent="0.3">
      <c r="A109" s="38" t="s">
        <v>586</v>
      </c>
      <c r="B109" s="28" t="s">
        <v>59</v>
      </c>
      <c r="C109" s="38" t="s">
        <v>85</v>
      </c>
      <c r="D109" s="26" t="s">
        <v>709</v>
      </c>
      <c r="E109" s="26" t="s">
        <v>797</v>
      </c>
      <c r="F109" s="26" t="s">
        <v>1297</v>
      </c>
      <c r="G109" s="62" t="s">
        <v>1338</v>
      </c>
      <c r="H109" s="249">
        <v>253000000</v>
      </c>
    </row>
    <row r="110" spans="1:8" ht="52.8" x14ac:dyDescent="0.3">
      <c r="A110" s="38" t="s">
        <v>588</v>
      </c>
      <c r="B110" s="38" t="s">
        <v>625</v>
      </c>
      <c r="C110" s="38" t="s">
        <v>484</v>
      </c>
      <c r="D110" s="26" t="s">
        <v>711</v>
      </c>
      <c r="E110" s="26" t="s">
        <v>640</v>
      </c>
      <c r="F110" s="26" t="s">
        <v>1299</v>
      </c>
      <c r="G110" s="62" t="s">
        <v>1342</v>
      </c>
      <c r="H110" s="248" t="s">
        <v>1387</v>
      </c>
    </row>
    <row r="111" spans="1:8" ht="39.6" x14ac:dyDescent="0.3">
      <c r="A111" s="38" t="s">
        <v>589</v>
      </c>
      <c r="B111" s="38" t="s">
        <v>619</v>
      </c>
      <c r="C111" s="38" t="s">
        <v>85</v>
      </c>
      <c r="D111" s="26" t="s">
        <v>712</v>
      </c>
      <c r="E111" s="26" t="s">
        <v>799</v>
      </c>
      <c r="F111" s="26" t="s">
        <v>1300</v>
      </c>
      <c r="G111" s="62" t="s">
        <v>1026</v>
      </c>
      <c r="H111" s="248" t="s">
        <v>1128</v>
      </c>
    </row>
    <row r="112" spans="1:8" ht="39.6" x14ac:dyDescent="0.3">
      <c r="A112" s="38" t="s">
        <v>590</v>
      </c>
      <c r="B112" s="38" t="s">
        <v>619</v>
      </c>
      <c r="C112" s="38" t="s">
        <v>85</v>
      </c>
      <c r="D112" s="26" t="s">
        <v>713</v>
      </c>
      <c r="E112" s="26"/>
      <c r="F112" s="26" t="s">
        <v>1301</v>
      </c>
      <c r="G112" s="62" t="s">
        <v>1026</v>
      </c>
      <c r="H112" s="248" t="s">
        <v>1128</v>
      </c>
    </row>
    <row r="113" spans="1:8" ht="145.19999999999999" x14ac:dyDescent="0.3">
      <c r="A113" s="38" t="s">
        <v>591</v>
      </c>
      <c r="B113" s="38" t="s">
        <v>1390</v>
      </c>
      <c r="C113" s="38" t="s">
        <v>85</v>
      </c>
      <c r="D113" s="26" t="s">
        <v>714</v>
      </c>
      <c r="E113" s="26" t="s">
        <v>800</v>
      </c>
      <c r="F113" s="26" t="s">
        <v>1302</v>
      </c>
      <c r="G113" s="62" t="s">
        <v>1338</v>
      </c>
      <c r="H113" s="249">
        <v>5400000</v>
      </c>
    </row>
    <row r="114" spans="1:8" ht="105.6" x14ac:dyDescent="0.3">
      <c r="A114" s="38" t="s">
        <v>593</v>
      </c>
      <c r="B114" s="38" t="s">
        <v>625</v>
      </c>
      <c r="C114" s="38" t="s">
        <v>85</v>
      </c>
      <c r="D114" s="26" t="s">
        <v>1046</v>
      </c>
      <c r="E114" s="26" t="s">
        <v>801</v>
      </c>
      <c r="F114" s="26" t="s">
        <v>1304</v>
      </c>
      <c r="G114" s="62" t="s">
        <v>1338</v>
      </c>
      <c r="H114" s="249">
        <v>5000000</v>
      </c>
    </row>
    <row r="115" spans="1:8" ht="132" x14ac:dyDescent="0.3">
      <c r="A115" s="38" t="s">
        <v>594</v>
      </c>
      <c r="B115" s="38" t="s">
        <v>625</v>
      </c>
      <c r="C115" s="38" t="s">
        <v>85</v>
      </c>
      <c r="D115" s="26" t="s">
        <v>715</v>
      </c>
      <c r="E115" s="26" t="s">
        <v>802</v>
      </c>
      <c r="F115" s="26" t="s">
        <v>1305</v>
      </c>
      <c r="G115" s="62" t="s">
        <v>1338</v>
      </c>
      <c r="H115" s="249">
        <v>200000</v>
      </c>
    </row>
    <row r="116" spans="1:8" ht="79.2" x14ac:dyDescent="0.3">
      <c r="A116" s="38" t="s">
        <v>595</v>
      </c>
      <c r="B116" s="38" t="s">
        <v>899</v>
      </c>
      <c r="C116" s="38" t="s">
        <v>484</v>
      </c>
      <c r="D116" s="26" t="s">
        <v>716</v>
      </c>
      <c r="E116" s="26" t="s">
        <v>803</v>
      </c>
      <c r="F116" s="26" t="s">
        <v>1306</v>
      </c>
      <c r="G116" s="62" t="s">
        <v>1026</v>
      </c>
      <c r="H116" s="248" t="s">
        <v>1128</v>
      </c>
    </row>
    <row r="117" spans="1:8" ht="132" x14ac:dyDescent="0.3">
      <c r="A117" s="38" t="s">
        <v>596</v>
      </c>
      <c r="B117" s="38" t="s">
        <v>625</v>
      </c>
      <c r="C117" s="38" t="s">
        <v>85</v>
      </c>
      <c r="D117" s="26" t="s">
        <v>856</v>
      </c>
      <c r="E117" s="26" t="s">
        <v>857</v>
      </c>
      <c r="F117" s="26" t="s">
        <v>1307</v>
      </c>
      <c r="G117" s="62" t="s">
        <v>1338</v>
      </c>
      <c r="H117" s="249">
        <v>7300000</v>
      </c>
    </row>
    <row r="118" spans="1:8" ht="92.4" x14ac:dyDescent="0.3">
      <c r="A118" s="38" t="s">
        <v>9</v>
      </c>
      <c r="B118" s="38" t="s">
        <v>1391</v>
      </c>
      <c r="C118" s="38" t="s">
        <v>85</v>
      </c>
      <c r="D118" s="26" t="s">
        <v>717</v>
      </c>
      <c r="E118" s="26" t="s">
        <v>881</v>
      </c>
      <c r="F118" s="26" t="s">
        <v>1308</v>
      </c>
      <c r="G118" s="62" t="s">
        <v>1026</v>
      </c>
      <c r="H118" s="249">
        <v>3342400000</v>
      </c>
    </row>
    <row r="119" spans="1:8" ht="52.8" x14ac:dyDescent="0.3">
      <c r="A119" s="34" t="s">
        <v>597</v>
      </c>
      <c r="B119" s="34" t="s">
        <v>619</v>
      </c>
      <c r="C119" s="34" t="s">
        <v>85</v>
      </c>
      <c r="D119" s="26" t="s">
        <v>869</v>
      </c>
      <c r="E119" s="26" t="s">
        <v>804</v>
      </c>
      <c r="F119" s="26" t="s">
        <v>1309</v>
      </c>
      <c r="G119" s="62" t="s">
        <v>1338</v>
      </c>
      <c r="H119" s="249">
        <v>17300000</v>
      </c>
    </row>
    <row r="120" spans="1:8" ht="52.8" x14ac:dyDescent="0.3">
      <c r="A120" s="38" t="s">
        <v>598</v>
      </c>
      <c r="B120" s="38" t="s">
        <v>619</v>
      </c>
      <c r="C120" s="38" t="s">
        <v>85</v>
      </c>
      <c r="D120" s="26" t="s">
        <v>718</v>
      </c>
      <c r="E120" s="26" t="s">
        <v>805</v>
      </c>
      <c r="F120" s="26" t="s">
        <v>1310</v>
      </c>
      <c r="G120" s="62" t="s">
        <v>1026</v>
      </c>
      <c r="H120" s="249">
        <v>141300000</v>
      </c>
    </row>
    <row r="121" spans="1:8" ht="92.4" x14ac:dyDescent="0.3">
      <c r="A121" s="38" t="s">
        <v>599</v>
      </c>
      <c r="B121" s="38" t="s">
        <v>900</v>
      </c>
      <c r="C121" s="38" t="s">
        <v>85</v>
      </c>
      <c r="D121" s="26" t="s">
        <v>719</v>
      </c>
      <c r="E121" s="26" t="s">
        <v>806</v>
      </c>
      <c r="F121" s="26" t="s">
        <v>1311</v>
      </c>
      <c r="G121" s="62" t="s">
        <v>1026</v>
      </c>
      <c r="H121" s="249">
        <v>49700000</v>
      </c>
    </row>
    <row r="122" spans="1:8" ht="79.2" x14ac:dyDescent="0.3">
      <c r="A122" s="38" t="s">
        <v>600</v>
      </c>
      <c r="B122" s="38" t="s">
        <v>900</v>
      </c>
      <c r="C122" s="38" t="s">
        <v>85</v>
      </c>
      <c r="D122" s="26" t="s">
        <v>858</v>
      </c>
      <c r="E122" s="26" t="s">
        <v>859</v>
      </c>
      <c r="F122" s="26" t="s">
        <v>1312</v>
      </c>
      <c r="G122" s="63" t="s">
        <v>1478</v>
      </c>
      <c r="H122" s="249">
        <v>5200000</v>
      </c>
    </row>
    <row r="123" spans="1:8" ht="39.6" x14ac:dyDescent="0.3">
      <c r="A123" s="34" t="s">
        <v>604</v>
      </c>
      <c r="B123" s="34" t="s">
        <v>625</v>
      </c>
      <c r="C123" s="34" t="s">
        <v>85</v>
      </c>
      <c r="D123" s="26" t="s">
        <v>643</v>
      </c>
      <c r="E123" s="26" t="s">
        <v>728</v>
      </c>
      <c r="F123" s="26" t="s">
        <v>1316</v>
      </c>
      <c r="G123" s="62" t="s">
        <v>1338</v>
      </c>
      <c r="H123" s="249">
        <v>209200000</v>
      </c>
    </row>
    <row r="124" spans="1:8" ht="92.4" x14ac:dyDescent="0.3">
      <c r="A124" s="38" t="s">
        <v>605</v>
      </c>
      <c r="B124" s="38" t="s">
        <v>625</v>
      </c>
      <c r="C124" s="38" t="s">
        <v>85</v>
      </c>
      <c r="D124" s="26" t="s">
        <v>862</v>
      </c>
      <c r="E124" s="26" t="s">
        <v>863</v>
      </c>
      <c r="F124" s="26" t="s">
        <v>1317</v>
      </c>
      <c r="G124" s="62" t="s">
        <v>1341</v>
      </c>
      <c r="H124" s="249">
        <v>1600000</v>
      </c>
    </row>
    <row r="125" spans="1:8" ht="79.2" x14ac:dyDescent="0.3">
      <c r="A125" s="38" t="s">
        <v>606</v>
      </c>
      <c r="B125" s="38" t="s">
        <v>625</v>
      </c>
      <c r="C125" s="38" t="s">
        <v>85</v>
      </c>
      <c r="D125" s="26" t="s">
        <v>864</v>
      </c>
      <c r="E125" s="26"/>
      <c r="F125" s="26" t="s">
        <v>1318</v>
      </c>
      <c r="G125" s="62" t="s">
        <v>1341</v>
      </c>
      <c r="H125" s="249">
        <v>12100000</v>
      </c>
    </row>
    <row r="126" spans="1:8" ht="184.8" x14ac:dyDescent="0.3">
      <c r="A126" s="38" t="s">
        <v>607</v>
      </c>
      <c r="B126" s="38" t="s">
        <v>900</v>
      </c>
      <c r="C126" s="38" t="s">
        <v>85</v>
      </c>
      <c r="D126" s="26" t="s">
        <v>721</v>
      </c>
      <c r="E126" s="26" t="s">
        <v>808</v>
      </c>
      <c r="F126" s="26" t="s">
        <v>1632</v>
      </c>
      <c r="G126" s="62" t="s">
        <v>1340</v>
      </c>
      <c r="H126" s="249">
        <v>311800000</v>
      </c>
    </row>
    <row r="127" spans="1:8" ht="26.4" x14ac:dyDescent="0.3">
      <c r="A127" s="28" t="s">
        <v>624</v>
      </c>
      <c r="B127" s="41" t="s">
        <v>625</v>
      </c>
      <c r="C127" s="28" t="s">
        <v>85</v>
      </c>
      <c r="D127" s="26" t="s">
        <v>695</v>
      </c>
      <c r="E127" s="26"/>
      <c r="F127" s="26" t="s">
        <v>1334</v>
      </c>
      <c r="G127" s="62" t="s">
        <v>1338</v>
      </c>
      <c r="H127" s="249">
        <v>3200000</v>
      </c>
    </row>
    <row r="128" spans="1:8" ht="26.4" x14ac:dyDescent="0.3">
      <c r="A128" s="28" t="s">
        <v>626</v>
      </c>
      <c r="B128" s="28" t="s">
        <v>619</v>
      </c>
      <c r="C128" s="28" t="s">
        <v>85</v>
      </c>
      <c r="D128" s="26" t="s">
        <v>695</v>
      </c>
      <c r="E128" s="26"/>
      <c r="F128" s="26" t="s">
        <v>1334</v>
      </c>
      <c r="G128" s="62" t="s">
        <v>1338</v>
      </c>
      <c r="H128" s="249">
        <v>600000</v>
      </c>
    </row>
    <row r="129" spans="1:8" ht="52.8" x14ac:dyDescent="0.3">
      <c r="A129" s="38" t="s">
        <v>608</v>
      </c>
      <c r="B129" s="38" t="s">
        <v>899</v>
      </c>
      <c r="C129" s="38" t="s">
        <v>85</v>
      </c>
      <c r="D129" s="26" t="s">
        <v>722</v>
      </c>
      <c r="E129" s="26"/>
      <c r="F129" s="26" t="s">
        <v>1319</v>
      </c>
      <c r="G129" s="62" t="s">
        <v>1341</v>
      </c>
      <c r="H129" s="248" t="s">
        <v>1128</v>
      </c>
    </row>
    <row r="130" spans="1:8" ht="118.8" x14ac:dyDescent="0.3">
      <c r="A130" s="38" t="s">
        <v>609</v>
      </c>
      <c r="B130" s="38" t="s">
        <v>1391</v>
      </c>
      <c r="C130" s="38" t="s">
        <v>85</v>
      </c>
      <c r="D130" s="26" t="s">
        <v>723</v>
      </c>
      <c r="E130" s="26" t="s">
        <v>809</v>
      </c>
      <c r="F130" s="26" t="s">
        <v>1320</v>
      </c>
      <c r="G130" s="62" t="s">
        <v>1341</v>
      </c>
      <c r="H130" s="249">
        <v>93900000</v>
      </c>
    </row>
    <row r="131" spans="1:8" ht="52.8" x14ac:dyDescent="0.3">
      <c r="A131" s="38" t="s">
        <v>610</v>
      </c>
      <c r="B131" s="38" t="s">
        <v>1388</v>
      </c>
      <c r="C131" s="38" t="s">
        <v>85</v>
      </c>
      <c r="D131" s="26" t="s">
        <v>865</v>
      </c>
      <c r="E131" s="26"/>
      <c r="F131" s="26" t="s">
        <v>1321</v>
      </c>
      <c r="G131" s="62" t="s">
        <v>1097</v>
      </c>
      <c r="H131" s="248" t="s">
        <v>1387</v>
      </c>
    </row>
    <row r="132" spans="1:8" ht="79.2" x14ac:dyDescent="0.3">
      <c r="A132" s="38" t="s">
        <v>612</v>
      </c>
      <c r="B132" s="38" t="s">
        <v>625</v>
      </c>
      <c r="C132" s="38" t="s">
        <v>85</v>
      </c>
      <c r="D132" s="26" t="s">
        <v>876</v>
      </c>
      <c r="E132" s="26" t="s">
        <v>811</v>
      </c>
      <c r="F132" s="26" t="s">
        <v>1323</v>
      </c>
      <c r="G132" s="62" t="s">
        <v>1338</v>
      </c>
      <c r="H132" s="249">
        <v>7200000</v>
      </c>
    </row>
    <row r="133" spans="1:8" ht="92.4" x14ac:dyDescent="0.3">
      <c r="A133" s="38" t="s">
        <v>611</v>
      </c>
      <c r="B133" s="38" t="s">
        <v>619</v>
      </c>
      <c r="C133" s="38" t="s">
        <v>85</v>
      </c>
      <c r="D133" s="26" t="s">
        <v>724</v>
      </c>
      <c r="E133" s="26" t="s">
        <v>810</v>
      </c>
      <c r="F133" s="26" t="s">
        <v>1322</v>
      </c>
      <c r="G133" s="62" t="s">
        <v>1338</v>
      </c>
      <c r="H133" s="249">
        <v>425700000</v>
      </c>
    </row>
    <row r="134" spans="1:8" ht="26.4" x14ac:dyDescent="0.3">
      <c r="A134" s="28" t="s">
        <v>627</v>
      </c>
      <c r="B134" s="28" t="s">
        <v>625</v>
      </c>
      <c r="C134" s="28" t="s">
        <v>85</v>
      </c>
      <c r="D134" s="26" t="s">
        <v>695</v>
      </c>
      <c r="E134" s="26"/>
      <c r="F134" s="26" t="s">
        <v>1335</v>
      </c>
      <c r="G134" s="62" t="s">
        <v>1338</v>
      </c>
      <c r="H134" s="249">
        <v>4500000</v>
      </c>
    </row>
    <row r="135" spans="1:8" ht="26.4" x14ac:dyDescent="0.3">
      <c r="A135" s="28" t="s">
        <v>628</v>
      </c>
      <c r="B135" s="28" t="s">
        <v>619</v>
      </c>
      <c r="C135" s="28" t="s">
        <v>85</v>
      </c>
      <c r="D135" s="26" t="s">
        <v>695</v>
      </c>
      <c r="E135" s="26"/>
      <c r="F135" s="26" t="s">
        <v>1335</v>
      </c>
      <c r="G135" s="62" t="s">
        <v>1338</v>
      </c>
      <c r="H135" s="249">
        <v>2900000</v>
      </c>
    </row>
    <row r="136" spans="1:8" ht="92.4" x14ac:dyDescent="0.3">
      <c r="A136" s="34" t="s">
        <v>13</v>
      </c>
      <c r="B136" s="34" t="s">
        <v>619</v>
      </c>
      <c r="C136" s="34" t="s">
        <v>85</v>
      </c>
      <c r="D136" s="26" t="s">
        <v>880</v>
      </c>
      <c r="E136" s="26" t="s">
        <v>812</v>
      </c>
      <c r="F136" s="26" t="s">
        <v>1324</v>
      </c>
      <c r="G136" s="62" t="s">
        <v>1026</v>
      </c>
      <c r="H136" s="249">
        <v>436600000</v>
      </c>
    </row>
    <row r="137" spans="1:8" ht="52.8" x14ac:dyDescent="0.3">
      <c r="A137" s="28" t="s">
        <v>629</v>
      </c>
      <c r="B137" s="28" t="s">
        <v>46</v>
      </c>
      <c r="C137" s="28" t="s">
        <v>85</v>
      </c>
      <c r="D137" s="26" t="s">
        <v>644</v>
      </c>
      <c r="E137" s="26" t="s">
        <v>814</v>
      </c>
      <c r="F137" s="26" t="s">
        <v>1336</v>
      </c>
      <c r="G137" s="62" t="s">
        <v>1338</v>
      </c>
      <c r="H137" s="249">
        <v>2700000</v>
      </c>
    </row>
    <row r="138" spans="1:8" ht="79.2" x14ac:dyDescent="0.3">
      <c r="A138" s="28" t="s">
        <v>630</v>
      </c>
      <c r="B138" s="28" t="s">
        <v>619</v>
      </c>
      <c r="C138" s="28" t="s">
        <v>85</v>
      </c>
      <c r="D138" s="26" t="s">
        <v>644</v>
      </c>
      <c r="E138" s="26" t="s">
        <v>814</v>
      </c>
      <c r="F138" s="26" t="s">
        <v>1337</v>
      </c>
      <c r="G138" s="62" t="s">
        <v>1338</v>
      </c>
      <c r="H138" s="249">
        <v>31500000</v>
      </c>
    </row>
    <row r="139" spans="1:8" ht="39.6" x14ac:dyDescent="0.3">
      <c r="A139" s="38" t="s">
        <v>613</v>
      </c>
      <c r="B139" s="38" t="s">
        <v>46</v>
      </c>
      <c r="C139" s="38" t="s">
        <v>85</v>
      </c>
      <c r="D139" s="26" t="s">
        <v>644</v>
      </c>
      <c r="E139" s="26" t="s">
        <v>866</v>
      </c>
      <c r="F139" s="26" t="s">
        <v>1325</v>
      </c>
      <c r="G139" s="62" t="s">
        <v>1340</v>
      </c>
      <c r="H139" s="249">
        <v>4900000</v>
      </c>
    </row>
    <row r="140" spans="1:8" ht="92.4" x14ac:dyDescent="0.3">
      <c r="A140" s="38" t="s">
        <v>614</v>
      </c>
      <c r="B140" s="38" t="s">
        <v>625</v>
      </c>
      <c r="C140" s="38" t="s">
        <v>85</v>
      </c>
      <c r="D140" s="26" t="s">
        <v>867</v>
      </c>
      <c r="E140" s="26" t="s">
        <v>868</v>
      </c>
      <c r="F140" s="26" t="s">
        <v>1326</v>
      </c>
      <c r="G140" s="62" t="s">
        <v>1338</v>
      </c>
      <c r="H140" s="249">
        <v>18100000</v>
      </c>
    </row>
    <row r="141" spans="1:8" ht="184.8" x14ac:dyDescent="0.3">
      <c r="A141" s="39" t="s">
        <v>615</v>
      </c>
      <c r="B141" s="39" t="s">
        <v>625</v>
      </c>
      <c r="C141" s="39" t="s">
        <v>484</v>
      </c>
      <c r="D141" s="26" t="s">
        <v>877</v>
      </c>
      <c r="E141" s="26" t="s">
        <v>813</v>
      </c>
      <c r="F141" s="26" t="s">
        <v>1327</v>
      </c>
      <c r="G141" s="62" t="s">
        <v>1026</v>
      </c>
      <c r="H141" s="249">
        <v>1400000</v>
      </c>
    </row>
    <row r="142" spans="1:8" x14ac:dyDescent="0.3">
      <c r="A142" s="102"/>
      <c r="B142" s="102"/>
      <c r="C142" s="102"/>
      <c r="D142" s="102"/>
      <c r="E142" s="103"/>
      <c r="F142" s="102"/>
      <c r="G142" s="104"/>
      <c r="H142" s="108">
        <f>SUBTOTAL(109,Table6[Tax Expenditure Value])</f>
        <v>11391500000</v>
      </c>
    </row>
    <row r="143" spans="1:8" x14ac:dyDescent="0.3">
      <c r="A143" s="302" t="s">
        <v>1459</v>
      </c>
      <c r="B143" s="302"/>
      <c r="C143" s="302"/>
      <c r="D143" s="302"/>
      <c r="E143" s="302"/>
      <c r="F143" s="302"/>
      <c r="G143" s="302"/>
      <c r="H143" s="302"/>
    </row>
    <row r="144" spans="1:8" x14ac:dyDescent="0.3">
      <c r="H144" s="250"/>
    </row>
  </sheetData>
  <protectedRanges>
    <protectedRange sqref="A78:B78" name="Range3_3" securityDescriptor="O:WDG:WDD:(A;;CC;;;S-1-5-21-1644491937-1450960922-682003330-257449)"/>
    <protectedRange sqref="B130:C132 B136:C136 B133:B135 B139:C141 B137:B138" name="Range1" securityDescriptor="O:WDG:WDD:(A;;CC;;;S-1-5-21-1644491937-1450960922-682003330-173967)"/>
  </protectedRanges>
  <mergeCells count="1">
    <mergeCell ref="A143:H143"/>
  </mergeCells>
  <conditionalFormatting sqref="A131:A132">
    <cfRule type="containsText" dxfId="30" priority="7" operator="containsText" text="tax credit">
      <formula>NOT(ISERROR(SEARCH("tax credit",A131)))</formula>
    </cfRule>
  </conditionalFormatting>
  <conditionalFormatting sqref="A137:A141">
    <cfRule type="containsText" dxfId="29" priority="6" operator="containsText" text="tax credit">
      <formula>NOT(ISERROR(SEARCH("tax credit",A137)))</formula>
    </cfRule>
  </conditionalFormatting>
  <conditionalFormatting sqref="A134">
    <cfRule type="containsText" dxfId="28" priority="4" operator="containsText" text="credit">
      <formula>NOT(ISERROR(SEARCH("credit",A134)))</formula>
    </cfRule>
  </conditionalFormatting>
  <conditionalFormatting sqref="A130">
    <cfRule type="containsText" dxfId="27" priority="5" operator="containsText" text="credit">
      <formula>NOT(ISERROR(SEARCH("credit",A130)))</formula>
    </cfRule>
  </conditionalFormatting>
  <conditionalFormatting sqref="A135">
    <cfRule type="containsText" dxfId="26" priority="2" operator="containsText" text="credit">
      <formula>NOT(ISERROR(SEARCH("credit",A135)))</formula>
    </cfRule>
  </conditionalFormatting>
  <conditionalFormatting sqref="A133">
    <cfRule type="containsText" dxfId="25" priority="3" operator="containsText" text="credit">
      <formula>NOT(ISERROR(SEARCH("credit",A133)))</formula>
    </cfRule>
  </conditionalFormatting>
  <conditionalFormatting sqref="A136">
    <cfRule type="containsText" dxfId="24" priority="1" operator="containsText" text="credit">
      <formula>NOT(ISERROR(SEARCH("credit",A136)))</formula>
    </cfRule>
  </conditionalFormatting>
  <printOptions horizontalCentered="1"/>
  <pageMargins left="0.25" right="0.25" top="0.6" bottom="0.33" header="0.3" footer="0.3"/>
  <pageSetup scale="61" fitToHeight="0" orientation="landscape" r:id="rId1"/>
  <headerFooter differentFirst="1">
    <oddHeader>&amp;C&amp;"Arial,Bold"Table 6. Sales &amp; Use Tax Expenditures Estimates for Tax Year 2020, continued</oddHeader>
    <firstHeader>&amp;C&amp;"Arial,Bold"Table 6. Sales &amp; Use Tax Expenditures Estimates for Tax Year 2020</firstHead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'\\iowa.gov.state.ia.us\data\IDR Shared Perm\RAD_Shared\Tax Expenditure Studies\2020 Tax Expenditure Study\[!State of Iowa Tax Expenditures - MAKE UPDATES for 2020.xlsx]data validation'!#REF!</xm:f>
          </x14:formula1>
          <xm:sqref>B78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Table of contents</vt:lpstr>
      <vt:lpstr>Executive Summary Tables</vt:lpstr>
      <vt:lpstr>Tables Data Fields</vt:lpstr>
      <vt:lpstr>1. Tax Expenditure Categories</vt:lpstr>
      <vt:lpstr>2. Top 5 Expenditures</vt:lpstr>
      <vt:lpstr>3. Individual Income</vt:lpstr>
      <vt:lpstr>4. Corp Income</vt:lpstr>
      <vt:lpstr>5. Tax Credits</vt:lpstr>
      <vt:lpstr>6. Sales &amp; Use</vt:lpstr>
      <vt:lpstr>7. Property Tax Expenditures</vt:lpstr>
      <vt:lpstr>8. Not Estimated</vt:lpstr>
      <vt:lpstr>'Tables Data Fields'!_ftn1</vt:lpstr>
      <vt:lpstr>'Tables Data Fields'!_ftnref1</vt:lpstr>
      <vt:lpstr>'Table of contents'!_Toc83369641</vt:lpstr>
      <vt:lpstr>'Table of contents'!_Toc83369642</vt:lpstr>
      <vt:lpstr>'Tables Data Fields'!_Toc90882176</vt:lpstr>
      <vt:lpstr>'2. Top 5 Expenditures'!Print_Area</vt:lpstr>
      <vt:lpstr>'4. Corp Income'!Print_Area</vt:lpstr>
      <vt:lpstr>'7. Property Tax Expenditures'!Print_Area</vt:lpstr>
      <vt:lpstr>'Table of contents'!Print_Area</vt:lpstr>
      <vt:lpstr>'3. Individual Income'!Print_Titles</vt:lpstr>
      <vt:lpstr>'4. Corp Income'!Print_Titles</vt:lpstr>
      <vt:lpstr>'5. Tax Credits'!Print_Titles</vt:lpstr>
      <vt:lpstr>'6. Sales &amp; Use'!Print_Titles</vt:lpstr>
      <vt:lpstr>'7. Property Tax Expenditures'!Print_Titles</vt:lpstr>
      <vt:lpstr>Table_3</vt:lpstr>
      <vt:lpstr>Table8</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Tigges, Karen [IDR]</dc:creator>
  <cp:lastModifiedBy>Tigges, Karen [IDR]</cp:lastModifiedBy>
  <cp:lastPrinted>2022-01-13T19:00:42Z</cp:lastPrinted>
  <dcterms:created xsi:type="dcterms:W3CDTF">2021-09-28T13:13:02Z</dcterms:created>
  <dcterms:modified xsi:type="dcterms:W3CDTF">2022-01-14T16:16:24Z</dcterms:modified>
</cp:coreProperties>
</file>