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2"/>
  <workbookPr codeName="ThisWorkbook" defaultThemeVersion="124226"/>
  <mc:AlternateContent xmlns:mc="http://schemas.openxmlformats.org/markup-compatibility/2006">
    <mc:Choice Requires="x15">
      <x15ac:absPath xmlns:x15ac="http://schemas.microsoft.com/office/spreadsheetml/2010/11/ac" url="\\iowa.gov.state.ia.us\Data\IDRShared\RPD\Research\Tax Research\Stat Reports\SALES-USE\FY22\2022-03\2021-03 Web Output\"/>
    </mc:Choice>
  </mc:AlternateContent>
  <xr:revisionPtr revIDLastSave="0" documentId="8_{8484C409-2C02-41D8-B177-67717DB8CBEF}" xr6:coauthVersionLast="36" xr6:coauthVersionMax="36" xr10:uidLastSave="{00000000-0000-0000-0000-000000000000}"/>
  <bookViews>
    <workbookView xWindow="14385" yWindow="32760" windowWidth="14430" windowHeight="12555" tabRatio="886" xr2:uid="{00000000-000D-0000-FFFF-FFFF00000000}"/>
  </bookViews>
  <sheets>
    <sheet name="March 2022 Report Cover" sheetId="11" r:id="rId1"/>
    <sheet name="Table 1. Retail Sales Tax" sheetId="8" r:id="rId2"/>
    <sheet name="Table 1A. Retail and Retail Use" sheetId="10" r:id="rId3"/>
    <sheet name="Table 2. Retail Use Tax" sheetId="9" r:id="rId4"/>
    <sheet name="Table 2A. Use Tax" sheetId="15" r:id="rId5"/>
    <sheet name="Table 3. County and City" sheetId="14" r:id="rId6"/>
    <sheet name="Table 4. County and Business" sheetId="13" r:id="rId7"/>
  </sheets>
  <definedNames>
    <definedName name="_xlnm._FilterDatabase" localSheetId="5" hidden="1">'Table 3. County and City'!$A$7:$F$913</definedName>
    <definedName name="_xlnm._FilterDatabase" localSheetId="6" hidden="1">'Table 4. County and Business'!$A$6:$F$1294</definedName>
    <definedName name="_xlnm.Print_Area" localSheetId="1">'Table 1. Retail Sales Tax'!$A$1:$I$25</definedName>
    <definedName name="_xlnm.Print_Area" localSheetId="2">'Table 1A. Retail and Retail Use'!$A$1:$I$25</definedName>
    <definedName name="_xlnm.Print_Area" localSheetId="3">'Table 2. Retail Use Tax'!$A$1:$I$24</definedName>
    <definedName name="_xlnm.Print_Area" localSheetId="4">'Table 2A. Use Tax'!$A$1:$I$20</definedName>
  </definedNames>
  <calcPr calcId="191029"/>
</workbook>
</file>

<file path=xl/calcChain.xml><?xml version="1.0" encoding="utf-8"?>
<calcChain xmlns="http://schemas.openxmlformats.org/spreadsheetml/2006/main">
  <c r="D12" i="15" l="1"/>
  <c r="C8" i="8" l="1"/>
  <c r="D18" i="15" l="1"/>
  <c r="D17" i="15"/>
  <c r="D16" i="15"/>
  <c r="D13" i="15"/>
  <c r="A3" i="10" l="1"/>
  <c r="A3" i="9" s="1"/>
  <c r="A3" i="14" s="1"/>
  <c r="A3" i="13" s="1"/>
  <c r="B10" i="10" l="1"/>
  <c r="G10" i="10" l="1"/>
  <c r="H10" i="10"/>
  <c r="G11" i="10"/>
  <c r="H11" i="10"/>
  <c r="G12" i="10"/>
  <c r="H12" i="10"/>
  <c r="G13" i="10"/>
  <c r="H13" i="10"/>
  <c r="G14" i="10"/>
  <c r="H14" i="10"/>
  <c r="G15" i="10"/>
  <c r="H15" i="10"/>
  <c r="G16" i="10"/>
  <c r="H16" i="10"/>
  <c r="G17" i="10"/>
  <c r="H17" i="10"/>
  <c r="G18" i="10"/>
  <c r="H18" i="10"/>
  <c r="G19" i="10"/>
  <c r="H19" i="10"/>
  <c r="G20" i="10"/>
  <c r="H20" i="10"/>
  <c r="G21" i="10"/>
  <c r="H21" i="10"/>
  <c r="F10" i="10"/>
  <c r="F11" i="10"/>
  <c r="F12" i="10"/>
  <c r="F13" i="10"/>
  <c r="F14" i="10"/>
  <c r="F15" i="10"/>
  <c r="F16" i="10"/>
  <c r="F17" i="10"/>
  <c r="F18" i="10"/>
  <c r="F19" i="10"/>
  <c r="F20" i="10"/>
  <c r="F21" i="10"/>
  <c r="E11" i="10"/>
  <c r="E12" i="10"/>
  <c r="E13" i="10"/>
  <c r="E14" i="10"/>
  <c r="E15" i="10"/>
  <c r="E16" i="10"/>
  <c r="E17" i="10"/>
  <c r="E18" i="10"/>
  <c r="E19" i="10"/>
  <c r="E20" i="10"/>
  <c r="E21" i="10"/>
  <c r="E10" i="10"/>
  <c r="C10" i="10"/>
  <c r="D10" i="10" s="1"/>
  <c r="C11" i="10"/>
  <c r="C12" i="10"/>
  <c r="C13" i="10"/>
  <c r="C14" i="10"/>
  <c r="C15" i="10"/>
  <c r="C16" i="10"/>
  <c r="C17" i="10"/>
  <c r="C18" i="10"/>
  <c r="C19" i="10"/>
  <c r="C20" i="10"/>
  <c r="C21" i="10"/>
  <c r="B11" i="10"/>
  <c r="B12" i="10"/>
  <c r="B13" i="10"/>
  <c r="B14" i="10"/>
  <c r="B15" i="10"/>
  <c r="B16" i="10"/>
  <c r="B17" i="10"/>
  <c r="B18" i="10"/>
  <c r="B19" i="10"/>
  <c r="B20" i="10"/>
  <c r="B21" i="10"/>
  <c r="C8" i="10"/>
  <c r="C8" i="9" s="1"/>
  <c r="C4" i="15" s="1"/>
  <c r="B8" i="10"/>
  <c r="B8" i="9" s="1"/>
  <c r="B4" i="15" s="1"/>
  <c r="F8" i="8"/>
  <c r="F8" i="10" s="1"/>
  <c r="E8" i="8"/>
  <c r="E8" i="10" s="1"/>
  <c r="I21" i="9"/>
  <c r="I20" i="9"/>
  <c r="I19" i="9"/>
  <c r="I18" i="9"/>
  <c r="I17" i="9"/>
  <c r="I16" i="9"/>
  <c r="I15" i="9"/>
  <c r="I14" i="9"/>
  <c r="I13" i="9"/>
  <c r="I12" i="9"/>
  <c r="I11" i="9"/>
  <c r="I10" i="9"/>
  <c r="D11" i="9"/>
  <c r="D12" i="9"/>
  <c r="D13" i="9"/>
  <c r="D14" i="9"/>
  <c r="D15" i="9"/>
  <c r="D16" i="9"/>
  <c r="D17" i="9"/>
  <c r="D18" i="9"/>
  <c r="D19" i="9"/>
  <c r="D20" i="9"/>
  <c r="D21" i="9"/>
  <c r="D10" i="9"/>
  <c r="H23" i="9"/>
  <c r="E23" i="9"/>
  <c r="B23" i="9"/>
  <c r="B7" i="15" s="1"/>
  <c r="F23" i="8"/>
  <c r="E23" i="8"/>
  <c r="C23" i="9"/>
  <c r="C7" i="15" s="1"/>
  <c r="F23" i="9"/>
  <c r="G23" i="9"/>
  <c r="D10" i="8"/>
  <c r="D11" i="8"/>
  <c r="D12" i="8"/>
  <c r="D13" i="8"/>
  <c r="D14" i="8"/>
  <c r="D15" i="8"/>
  <c r="D16" i="8"/>
  <c r="D17" i="8"/>
  <c r="D18" i="8"/>
  <c r="D19" i="8"/>
  <c r="D20" i="8"/>
  <c r="D21" i="8"/>
  <c r="C23" i="8"/>
  <c r="G23" i="8"/>
  <c r="B23" i="8"/>
  <c r="I10" i="8"/>
  <c r="I11" i="8"/>
  <c r="I12" i="8"/>
  <c r="I13" i="8"/>
  <c r="I14" i="8"/>
  <c r="I15" i="8"/>
  <c r="I16" i="8"/>
  <c r="I17" i="8"/>
  <c r="I18" i="8"/>
  <c r="I19" i="8"/>
  <c r="I20" i="8"/>
  <c r="I21" i="8"/>
  <c r="H23" i="8"/>
  <c r="E8" i="9" l="1"/>
  <c r="G8" i="9" s="1"/>
  <c r="F8" i="9"/>
  <c r="H8" i="9" s="1"/>
  <c r="D7" i="15"/>
  <c r="I23" i="8"/>
  <c r="D21" i="10"/>
  <c r="I21" i="10"/>
  <c r="I18" i="10"/>
  <c r="I15" i="10"/>
  <c r="I12" i="10"/>
  <c r="C8" i="15"/>
  <c r="C9" i="15"/>
  <c r="B9" i="15"/>
  <c r="B8" i="15"/>
  <c r="D15" i="10"/>
  <c r="D14" i="10"/>
  <c r="H8" i="8"/>
  <c r="H8" i="10" s="1"/>
  <c r="I17" i="10"/>
  <c r="C23" i="10"/>
  <c r="G23" i="10"/>
  <c r="I19" i="10"/>
  <c r="I16" i="10"/>
  <c r="I13" i="10"/>
  <c r="D23" i="8"/>
  <c r="G8" i="8"/>
  <c r="G8" i="10" s="1"/>
  <c r="F23" i="10"/>
  <c r="I20" i="10"/>
  <c r="I14" i="10"/>
  <c r="D18" i="10"/>
  <c r="D12" i="10"/>
  <c r="D16" i="10"/>
  <c r="D20" i="10"/>
  <c r="H23" i="10"/>
  <c r="I11" i="10"/>
  <c r="I10" i="10"/>
  <c r="E23" i="10"/>
  <c r="D19" i="10"/>
  <c r="D13" i="10"/>
  <c r="D17" i="10"/>
  <c r="D11" i="10"/>
  <c r="B23" i="10"/>
  <c r="D23" i="9"/>
  <c r="I23" i="9"/>
  <c r="D8" i="15" l="1"/>
  <c r="D9" i="15"/>
  <c r="I23" i="10"/>
  <c r="D23" i="10"/>
</calcChain>
</file>

<file path=xl/sharedStrings.xml><?xml version="1.0" encoding="utf-8"?>
<sst xmlns="http://schemas.openxmlformats.org/spreadsheetml/2006/main" count="5113" uniqueCount="778">
  <si>
    <t>Business Group</t>
  </si>
  <si>
    <t>Building Materials</t>
  </si>
  <si>
    <t>General Merchandise</t>
  </si>
  <si>
    <t>Food Dealers</t>
  </si>
  <si>
    <t>Motor Vehicle</t>
  </si>
  <si>
    <t>Apparel</t>
  </si>
  <si>
    <t>Home Furnishings</t>
  </si>
  <si>
    <t>Eating and Drinking</t>
  </si>
  <si>
    <t>Specialty Retail</t>
  </si>
  <si>
    <t>Services</t>
  </si>
  <si>
    <t>Miscellaneous</t>
  </si>
  <si>
    <t>Computed Tax</t>
  </si>
  <si>
    <t>Comparison of Use Taxes for the Quarter Ending</t>
  </si>
  <si>
    <t>Number of Returns</t>
  </si>
  <si>
    <t>Retailer's</t>
  </si>
  <si>
    <t>Consumer's</t>
  </si>
  <si>
    <t>Percent Change</t>
  </si>
  <si>
    <t>of Returns</t>
  </si>
  <si>
    <t>by Business Group</t>
  </si>
  <si>
    <t>Retail Sales Tax by Business Group</t>
  </si>
  <si>
    <t>Retailer's Use Tax by Business Group</t>
  </si>
  <si>
    <t>State Totals</t>
  </si>
  <si>
    <t>Use Tax</t>
  </si>
  <si>
    <t>Number of Registrations</t>
  </si>
  <si>
    <t>Utilities and Transportation</t>
  </si>
  <si>
    <t>Wholesale</t>
  </si>
  <si>
    <t>Percentages may not sum to totals due to rounding.</t>
  </si>
  <si>
    <t>Taxable Sales</t>
  </si>
  <si>
    <t>Table 1. Iowa Retail Sales Tax</t>
  </si>
  <si>
    <t>of tax</t>
  </si>
  <si>
    <t>Table 1A. Iowa Retail and Retail Use Sales Tax</t>
  </si>
  <si>
    <t>Retail and Retail Use Sales Tax by Business Group</t>
  </si>
  <si>
    <t>of Tax</t>
  </si>
  <si>
    <t>Table 2. Iowa Retail Use Taxes</t>
  </si>
  <si>
    <t>Retail Sales and Use Tax Quarterly Report</t>
  </si>
  <si>
    <t>SF 2417, passed during the 2018 Legislative session, updated the definition of retailer subject to sales tax in Iowa that effectively will shift most out-of-state retailers from filing under a retailer's use tax permit to filing under a retail sales tax permit. These changes were effective January 1, 2019. Therefore, throughout fiscal year 2019, reported taxable sales in use tax returns will diminish as retailers implement this change. This report has provided taxable sales by business class separately for sales and use tax permit holders, but includes a new table (1A) that combines the two together. It is anticipated that after this transition year, all Department sales and use tax analysis will consider the two together.</t>
  </si>
  <si>
    <t>Effective beginning with the fiscal year 2014 quarterly and annual reports, the Department reassigned approximately 12 percent of retailers after a review of the business class codes assigned to retailers in the sales and use tax database. In addition, the Convenience Stores and Gas Stations business class was moved from the Motor Vehicle group to the Food Dealers group. Because these changes would not be reflected in reports prior to fiscal year 2014, care should be taken when comparing business group data for reports for fiscal year 2014 and later with reports for periods prior to fiscal year 2014.</t>
  </si>
  <si>
    <r>
      <t>Business Class Definition:</t>
    </r>
    <r>
      <rPr>
        <sz val="12"/>
        <rFont val="Arial"/>
        <family val="2"/>
      </rPr>
      <t xml:space="preserve"> The business classification for retail sales activity used by the Department is based on the 2007 North American Industry Classification System (NAICS). The Department attempted to match as closely as possible its four digit business class codes to the NAICS when the system was introduced in 1997.  The two digit NAICS and the first two digits of the Department’s business class codes represent the same 20 general categories of economic activity. However not all business class codes were changed to match NAICS at the four digit level.</t>
    </r>
  </si>
  <si>
    <r>
      <t>Retail Sales Tax Statistics by City</t>
    </r>
    <r>
      <rPr>
        <sz val="12"/>
        <rFont val="Arial"/>
        <family val="2"/>
      </rPr>
      <t>: Table 3 provides retail sales and tax data for all cities in Iowa where at least 10 returns were filed during the quarter. The “Other” category provides data for all cities in each county not satisfying the minimum return count requirements and businesses in the unincorporated area of a county.</t>
    </r>
  </si>
  <si>
    <r>
      <t>Retail Sales Tax Statistics by County and Business Group</t>
    </r>
    <r>
      <rPr>
        <sz val="12"/>
        <rFont val="Arial"/>
        <family val="2"/>
      </rPr>
      <t>: Table 4 provides retail sales and tax data by 12 business groups for each county. Breakouts are provided for each business group within a county where at least 5 or more returns were filed in a fiscal year. An "S", representing "Suppressed", is</t>
    </r>
    <r>
      <rPr>
        <sz val="12"/>
        <color indexed="10"/>
        <rFont val="Arial"/>
        <family val="2"/>
      </rPr>
      <t xml:space="preserve"> </t>
    </r>
    <r>
      <rPr>
        <sz val="12"/>
        <rFont val="Arial"/>
        <family val="2"/>
      </rPr>
      <t>used for any business group that does not have at least 5 returns filed.</t>
    </r>
  </si>
  <si>
    <t>Table 3. Iowa Retail Sales Tax</t>
  </si>
  <si>
    <t>by County and City</t>
  </si>
  <si>
    <t>Taxable sales include the value of taxable goods and services that are subject to the 6% State sales tax rate and the value of hotel/motel room rentals and qualified construction equipment purchases subject to the 5% State excise tax rate.  Computed tax equals the taxable sales subject to the 6% State sales tax multiplied by that rate plus taxable sales subject to the 5% State excise tax multiplied by that rate.</t>
  </si>
  <si>
    <t>County</t>
  </si>
  <si>
    <t>City</t>
  </si>
  <si>
    <t>Percent of Tax</t>
  </si>
  <si>
    <t>Adair</t>
  </si>
  <si>
    <t>Greenfield</t>
  </si>
  <si>
    <t>Stuart</t>
  </si>
  <si>
    <t>Fontanelle</t>
  </si>
  <si>
    <t>Orient</t>
  </si>
  <si>
    <t>Bridgewater</t>
  </si>
  <si>
    <t>Other</t>
  </si>
  <si>
    <t>County Totals</t>
  </si>
  <si>
    <t>Adams</t>
  </si>
  <si>
    <t>Corning</t>
  </si>
  <si>
    <t>Allamakee</t>
  </si>
  <si>
    <t>Waukon</t>
  </si>
  <si>
    <t>Lansing</t>
  </si>
  <si>
    <t>Postville</t>
  </si>
  <si>
    <t>Harpers Ferry</t>
  </si>
  <si>
    <t>New Albin</t>
  </si>
  <si>
    <t>Appanoose</t>
  </si>
  <si>
    <t>Centerville</t>
  </si>
  <si>
    <t>Moravia</t>
  </si>
  <si>
    <t>Moulton</t>
  </si>
  <si>
    <t>Cincinnati</t>
  </si>
  <si>
    <t>Audubon</t>
  </si>
  <si>
    <t>Exira</t>
  </si>
  <si>
    <t>Benton</t>
  </si>
  <si>
    <t>Vinton</t>
  </si>
  <si>
    <t>Belle Plaine</t>
  </si>
  <si>
    <t>Atkins</t>
  </si>
  <si>
    <t>Blairstown</t>
  </si>
  <si>
    <t>Shellsburg</t>
  </si>
  <si>
    <t>Urbana</t>
  </si>
  <si>
    <t>Keystone</t>
  </si>
  <si>
    <t>Van Horne</t>
  </si>
  <si>
    <t>Newhall</t>
  </si>
  <si>
    <t>Norway</t>
  </si>
  <si>
    <t>Walford</t>
  </si>
  <si>
    <t>Garrison</t>
  </si>
  <si>
    <t>Black Hawk</t>
  </si>
  <si>
    <t>Waterloo</t>
  </si>
  <si>
    <t>Cedar Falls</t>
  </si>
  <si>
    <t>Evansdale</t>
  </si>
  <si>
    <t>Hudson</t>
  </si>
  <si>
    <t>Laporte City</t>
  </si>
  <si>
    <t>Dunkerton</t>
  </si>
  <si>
    <t>Janesville</t>
  </si>
  <si>
    <t>Gilbertville</t>
  </si>
  <si>
    <t>Raymond</t>
  </si>
  <si>
    <t>Elk Run Heights</t>
  </si>
  <si>
    <t>Boone</t>
  </si>
  <si>
    <t>Ogden</t>
  </si>
  <si>
    <t>Madrid</t>
  </si>
  <si>
    <t>Bremer</t>
  </si>
  <si>
    <t>Waverly</t>
  </si>
  <si>
    <t>Sumner</t>
  </si>
  <si>
    <t>Denver</t>
  </si>
  <si>
    <t>Tripoli</t>
  </si>
  <si>
    <t>Readlyn</t>
  </si>
  <si>
    <t>Plainfield</t>
  </si>
  <si>
    <t>Buchanan</t>
  </si>
  <si>
    <t>Independence</t>
  </si>
  <si>
    <t>Jesup</t>
  </si>
  <si>
    <t>Hazleton</t>
  </si>
  <si>
    <t>Fairbank</t>
  </si>
  <si>
    <t>Winthrop</t>
  </si>
  <si>
    <t>Brandon</t>
  </si>
  <si>
    <t>Lamont</t>
  </si>
  <si>
    <t>Aurora</t>
  </si>
  <si>
    <t>Buena Vista</t>
  </si>
  <si>
    <t>Storm Lake</t>
  </si>
  <si>
    <t>Alta</t>
  </si>
  <si>
    <t>Sioux Rapids</t>
  </si>
  <si>
    <t>Albert City</t>
  </si>
  <si>
    <t>Newell</t>
  </si>
  <si>
    <t>Linn Grove</t>
  </si>
  <si>
    <t>Marathon</t>
  </si>
  <si>
    <t>Butler</t>
  </si>
  <si>
    <t>Parkersburg</t>
  </si>
  <si>
    <t>Greene</t>
  </si>
  <si>
    <t>Allison</t>
  </si>
  <si>
    <t>Clarksville</t>
  </si>
  <si>
    <t>Shell Rock</t>
  </si>
  <si>
    <t>Aplington</t>
  </si>
  <si>
    <t>Dumont</t>
  </si>
  <si>
    <t>New Hartford</t>
  </si>
  <si>
    <t>Calhoun</t>
  </si>
  <si>
    <t>Rockwell City</t>
  </si>
  <si>
    <t>Manson</t>
  </si>
  <si>
    <t>Lake City</t>
  </si>
  <si>
    <t>Lohrville</t>
  </si>
  <si>
    <t>Pomeroy</t>
  </si>
  <si>
    <t>Farnhamville</t>
  </si>
  <si>
    <t>Carroll</t>
  </si>
  <si>
    <t>Manning</t>
  </si>
  <si>
    <t>Coon Rapids</t>
  </si>
  <si>
    <t>Glidden</t>
  </si>
  <si>
    <t>Breda</t>
  </si>
  <si>
    <t>Templeton</t>
  </si>
  <si>
    <t>Arcadia</t>
  </si>
  <si>
    <t>Dedham</t>
  </si>
  <si>
    <t>Halbur</t>
  </si>
  <si>
    <t>Cass</t>
  </si>
  <si>
    <t>Atlantic</t>
  </si>
  <si>
    <t>Anita</t>
  </si>
  <si>
    <t>Griswold</t>
  </si>
  <si>
    <t>Massena</t>
  </si>
  <si>
    <t>Cumberland</t>
  </si>
  <si>
    <t>Lewis</t>
  </si>
  <si>
    <t>Wiota</t>
  </si>
  <si>
    <t>Cedar</t>
  </si>
  <si>
    <t>Tipton</t>
  </si>
  <si>
    <t>West Branch</t>
  </si>
  <si>
    <t>Durant</t>
  </si>
  <si>
    <t>Clarence</t>
  </si>
  <si>
    <t>Mechanicsville</t>
  </si>
  <si>
    <t>Lowden</t>
  </si>
  <si>
    <t>Stanwood</t>
  </si>
  <si>
    <t>Bennett</t>
  </si>
  <si>
    <t>Wilton</t>
  </si>
  <si>
    <t>Cerro Gordo</t>
  </si>
  <si>
    <t>Mason City</t>
  </si>
  <si>
    <t>Clear Lake</t>
  </si>
  <si>
    <t>Rockwell</t>
  </si>
  <si>
    <t>Ventura</t>
  </si>
  <si>
    <t>Thornton</t>
  </si>
  <si>
    <t>Plymouth</t>
  </si>
  <si>
    <t>Cherokee</t>
  </si>
  <si>
    <t>Marcus</t>
  </si>
  <si>
    <t>Aurelia</t>
  </si>
  <si>
    <t>Cleghorn</t>
  </si>
  <si>
    <t>Quimby</t>
  </si>
  <si>
    <t>Chickasaw</t>
  </si>
  <si>
    <t>New Hampton</t>
  </si>
  <si>
    <t>Nashua</t>
  </si>
  <si>
    <t>Fredericksburg</t>
  </si>
  <si>
    <t>Lawler</t>
  </si>
  <si>
    <t>Ionia</t>
  </si>
  <si>
    <t>Alta Vista</t>
  </si>
  <si>
    <t>Clarke</t>
  </si>
  <si>
    <t>Osceola</t>
  </si>
  <si>
    <t>Murray</t>
  </si>
  <si>
    <t>Clay</t>
  </si>
  <si>
    <t>Spencer</t>
  </si>
  <si>
    <t>Everly</t>
  </si>
  <si>
    <t>Royal</t>
  </si>
  <si>
    <t>Peterson</t>
  </si>
  <si>
    <t>Clayton</t>
  </si>
  <si>
    <t>Elkader</t>
  </si>
  <si>
    <t>Guttenberg</t>
  </si>
  <si>
    <t>Strawberry Point</t>
  </si>
  <si>
    <t>Monona</t>
  </si>
  <si>
    <t>Edgewood</t>
  </si>
  <si>
    <t>Garnavillo</t>
  </si>
  <si>
    <t>Marquette</t>
  </si>
  <si>
    <t>Luana</t>
  </si>
  <si>
    <t>Clinton</t>
  </si>
  <si>
    <t>Dewitt</t>
  </si>
  <si>
    <t>Camanche</t>
  </si>
  <si>
    <t>Wheatland</t>
  </si>
  <si>
    <t>Delmar</t>
  </si>
  <si>
    <t>Grand Mound</t>
  </si>
  <si>
    <t>Calamus</t>
  </si>
  <si>
    <t>Charlotte</t>
  </si>
  <si>
    <t>Lost Nation</t>
  </si>
  <si>
    <t>Low Moor</t>
  </si>
  <si>
    <t>Goose Lake</t>
  </si>
  <si>
    <t>Crawford</t>
  </si>
  <si>
    <t>Denison</t>
  </si>
  <si>
    <t>Manilla</t>
  </si>
  <si>
    <t>Schleswig</t>
  </si>
  <si>
    <t>Dow City</t>
  </si>
  <si>
    <t>Charter Oak</t>
  </si>
  <si>
    <t>Westside</t>
  </si>
  <si>
    <t>Kiron</t>
  </si>
  <si>
    <t>Vail</t>
  </si>
  <si>
    <t>Dallas</t>
  </si>
  <si>
    <t>West Des Moines</t>
  </si>
  <si>
    <t>Waukee</t>
  </si>
  <si>
    <t>Adel</t>
  </si>
  <si>
    <t>Perry</t>
  </si>
  <si>
    <t>Clive</t>
  </si>
  <si>
    <t>Dallas Center</t>
  </si>
  <si>
    <t>Woodward</t>
  </si>
  <si>
    <t>Urbandale</t>
  </si>
  <si>
    <t>Desoto</t>
  </si>
  <si>
    <t>Granger</t>
  </si>
  <si>
    <t>Redfield</t>
  </si>
  <si>
    <t>Van Meter</t>
  </si>
  <si>
    <t>Dexter</t>
  </si>
  <si>
    <t>Minburn</t>
  </si>
  <si>
    <t>Grimes</t>
  </si>
  <si>
    <t>Davis</t>
  </si>
  <si>
    <t>Bloomfield</t>
  </si>
  <si>
    <t>Drakesville</t>
  </si>
  <si>
    <t>Pulaski</t>
  </si>
  <si>
    <t>Decatur</t>
  </si>
  <si>
    <t>Lamoni</t>
  </si>
  <si>
    <t>Leon</t>
  </si>
  <si>
    <t>Delaware</t>
  </si>
  <si>
    <t>Manchester</t>
  </si>
  <si>
    <t>Delhi</t>
  </si>
  <si>
    <t>Hopkinton</t>
  </si>
  <si>
    <t>Earlville</t>
  </si>
  <si>
    <t>Dyersville</t>
  </si>
  <si>
    <t>Colesburg</t>
  </si>
  <si>
    <t>Ryan</t>
  </si>
  <si>
    <t>Dundee</t>
  </si>
  <si>
    <t>Greeley</t>
  </si>
  <si>
    <t>Des Moines</t>
  </si>
  <si>
    <t>Burlington</t>
  </si>
  <si>
    <t>West Burlington</t>
  </si>
  <si>
    <t>Mediapolis</t>
  </si>
  <si>
    <t>Danville</t>
  </si>
  <si>
    <t>Dickinson</t>
  </si>
  <si>
    <t>Spirit Lake</t>
  </si>
  <si>
    <t>Milford</t>
  </si>
  <si>
    <t>Arnolds Park</t>
  </si>
  <si>
    <t>Okoboji</t>
  </si>
  <si>
    <t>Lake Park</t>
  </si>
  <si>
    <t>Terril</t>
  </si>
  <si>
    <t>Dubuque</t>
  </si>
  <si>
    <t>Cascade</t>
  </si>
  <si>
    <t>Peosta</t>
  </si>
  <si>
    <t>Farley</t>
  </si>
  <si>
    <t>Epworth</t>
  </si>
  <si>
    <t>New Vienna</t>
  </si>
  <si>
    <t>Holy Cross</t>
  </si>
  <si>
    <t>Worthington</t>
  </si>
  <si>
    <t>Bernard</t>
  </si>
  <si>
    <t>Asbury</t>
  </si>
  <si>
    <t>Sherrill</t>
  </si>
  <si>
    <t>Durango</t>
  </si>
  <si>
    <t>Emmet</t>
  </si>
  <si>
    <t>Estherville</t>
  </si>
  <si>
    <t>Armstrong</t>
  </si>
  <si>
    <t>Ringsted</t>
  </si>
  <si>
    <t>Wallingford</t>
  </si>
  <si>
    <t>Fayette</t>
  </si>
  <si>
    <t>Oelwein</t>
  </si>
  <si>
    <t>West Union</t>
  </si>
  <si>
    <t>Clermont</t>
  </si>
  <si>
    <t>Elgin</t>
  </si>
  <si>
    <t>Hawkeye</t>
  </si>
  <si>
    <t>Maynard</t>
  </si>
  <si>
    <t>Waucoma</t>
  </si>
  <si>
    <t>Arlington</t>
  </si>
  <si>
    <t>Wadena</t>
  </si>
  <si>
    <t>Floyd</t>
  </si>
  <si>
    <t>Charles City</t>
  </si>
  <si>
    <t>Nora Springs</t>
  </si>
  <si>
    <t>Rockford</t>
  </si>
  <si>
    <t>Rudd</t>
  </si>
  <si>
    <t>Marble Rock</t>
  </si>
  <si>
    <t>Franklin</t>
  </si>
  <si>
    <t>Hampton</t>
  </si>
  <si>
    <t>Sheffield</t>
  </si>
  <si>
    <t>Ackley</t>
  </si>
  <si>
    <t>Latimer</t>
  </si>
  <si>
    <t>Alexander</t>
  </si>
  <si>
    <t>Dows</t>
  </si>
  <si>
    <t>Fremont</t>
  </si>
  <si>
    <t>Sidney</t>
  </si>
  <si>
    <t>Hamburg</t>
  </si>
  <si>
    <t>Tabor</t>
  </si>
  <si>
    <t>Shenandoah</t>
  </si>
  <si>
    <t>Farragut</t>
  </si>
  <si>
    <t>Jefferson</t>
  </si>
  <si>
    <t>Scranton</t>
  </si>
  <si>
    <t>Grand Junction</t>
  </si>
  <si>
    <t>Paton</t>
  </si>
  <si>
    <t>Churdan</t>
  </si>
  <si>
    <t>Rippey</t>
  </si>
  <si>
    <t>Grundy</t>
  </si>
  <si>
    <t>Grundy Center</t>
  </si>
  <si>
    <t>Conrad</t>
  </si>
  <si>
    <t>Reinbeck</t>
  </si>
  <si>
    <t>Dike</t>
  </si>
  <si>
    <t>Wellsburg</t>
  </si>
  <si>
    <t>Holland</t>
  </si>
  <si>
    <t>Beaman</t>
  </si>
  <si>
    <t>Guthrie</t>
  </si>
  <si>
    <t>Guthrie Center</t>
  </si>
  <si>
    <t>Panora</t>
  </si>
  <si>
    <t>Casey</t>
  </si>
  <si>
    <t>Menlo</t>
  </si>
  <si>
    <t>Yale</t>
  </si>
  <si>
    <t>Bayard</t>
  </si>
  <si>
    <t>Hamilton</t>
  </si>
  <si>
    <t>Webster City</t>
  </si>
  <si>
    <t>Stratford</t>
  </si>
  <si>
    <t>Ellsworth</t>
  </si>
  <si>
    <t>Williams</t>
  </si>
  <si>
    <t>Stanhope</t>
  </si>
  <si>
    <t>Blairsburg</t>
  </si>
  <si>
    <t>Hancock</t>
  </si>
  <si>
    <t>Garner</t>
  </si>
  <si>
    <t>Britt</t>
  </si>
  <si>
    <t>Forest City</t>
  </si>
  <si>
    <t>Kanawha</t>
  </si>
  <si>
    <t>Klemme</t>
  </si>
  <si>
    <t>Hardin</t>
  </si>
  <si>
    <t>Iowa Falls</t>
  </si>
  <si>
    <t>Eldora</t>
  </si>
  <si>
    <t>Alden</t>
  </si>
  <si>
    <t>Hubbard</t>
  </si>
  <si>
    <t>Radcliffe</t>
  </si>
  <si>
    <t>Union</t>
  </si>
  <si>
    <t>Steamboat Rock</t>
  </si>
  <si>
    <t>Harrison</t>
  </si>
  <si>
    <t>Missouri Valley</t>
  </si>
  <si>
    <t>Woodbine</t>
  </si>
  <si>
    <t>Logan</t>
  </si>
  <si>
    <t>Dunlap</t>
  </si>
  <si>
    <t>Mondamin</t>
  </si>
  <si>
    <t>Pisgah</t>
  </si>
  <si>
    <t>Persia</t>
  </si>
  <si>
    <t>Henry</t>
  </si>
  <si>
    <t>Mount Pleasant</t>
  </si>
  <si>
    <t>New London</t>
  </si>
  <si>
    <t>Wayland</t>
  </si>
  <si>
    <t>Winfield</t>
  </si>
  <si>
    <t>Salem</t>
  </si>
  <si>
    <t>Mount Union</t>
  </si>
  <si>
    <t>Howard</t>
  </si>
  <si>
    <t>Cresco</t>
  </si>
  <si>
    <t>Elma</t>
  </si>
  <si>
    <t>Lime Springs</t>
  </si>
  <si>
    <t>Riceville</t>
  </si>
  <si>
    <t>Protivin</t>
  </si>
  <si>
    <t>Chester</t>
  </si>
  <si>
    <t>Humboldt</t>
  </si>
  <si>
    <t>Dakota City</t>
  </si>
  <si>
    <t>Renwick</t>
  </si>
  <si>
    <t>Livermore</t>
  </si>
  <si>
    <t>Ida</t>
  </si>
  <si>
    <t>Ida Grove</t>
  </si>
  <si>
    <t>Holstein</t>
  </si>
  <si>
    <t>Battle Creek</t>
  </si>
  <si>
    <t>Arthur</t>
  </si>
  <si>
    <t>Iowa</t>
  </si>
  <si>
    <t>Williamsburg</t>
  </si>
  <si>
    <t>Marengo</t>
  </si>
  <si>
    <t>Victor</t>
  </si>
  <si>
    <t>North English</t>
  </si>
  <si>
    <t>Parnell</t>
  </si>
  <si>
    <t>Jackson</t>
  </si>
  <si>
    <t>Maquoketa</t>
  </si>
  <si>
    <t>Bellevue</t>
  </si>
  <si>
    <t>Preston</t>
  </si>
  <si>
    <t>Sabula</t>
  </si>
  <si>
    <t>Miles</t>
  </si>
  <si>
    <t>Springbrook</t>
  </si>
  <si>
    <t>Zwingle</t>
  </si>
  <si>
    <t>Jasper</t>
  </si>
  <si>
    <t>Newton</t>
  </si>
  <si>
    <t>Colfax</t>
  </si>
  <si>
    <t>Monroe</t>
  </si>
  <si>
    <t>Sully</t>
  </si>
  <si>
    <t>Prairie City</t>
  </si>
  <si>
    <t>Baxter</t>
  </si>
  <si>
    <t>Kellogg</t>
  </si>
  <si>
    <t>Lynnville</t>
  </si>
  <si>
    <t>Mingo</t>
  </si>
  <si>
    <t>Fairfield</t>
  </si>
  <si>
    <t>Batavia</t>
  </si>
  <si>
    <t>Libertyville</t>
  </si>
  <si>
    <t>Lockridge</t>
  </si>
  <si>
    <t>Packwood</t>
  </si>
  <si>
    <t>Johnson</t>
  </si>
  <si>
    <t>Iowa City</t>
  </si>
  <si>
    <t>Coralville</t>
  </si>
  <si>
    <t>North Liberty</t>
  </si>
  <si>
    <t>Solon</t>
  </si>
  <si>
    <t>Swisher</t>
  </si>
  <si>
    <t>Oxford</t>
  </si>
  <si>
    <t>Tiffin</t>
  </si>
  <si>
    <t>Lone Tree</t>
  </si>
  <si>
    <t>Hills</t>
  </si>
  <si>
    <t>Jones</t>
  </si>
  <si>
    <t>Monticello</t>
  </si>
  <si>
    <t>Anamosa</t>
  </si>
  <si>
    <t>Wyoming</t>
  </si>
  <si>
    <t>Olin</t>
  </si>
  <si>
    <t>Oxford Junction</t>
  </si>
  <si>
    <t>Martelle</t>
  </si>
  <si>
    <t>Onslow</t>
  </si>
  <si>
    <t>Keokuk</t>
  </si>
  <si>
    <t>Sigourney</t>
  </si>
  <si>
    <t>Keota</t>
  </si>
  <si>
    <t>Richland</t>
  </si>
  <si>
    <t>Hedrick</t>
  </si>
  <si>
    <t>Ollie</t>
  </si>
  <si>
    <t>Keswick</t>
  </si>
  <si>
    <t>Harper</t>
  </si>
  <si>
    <t>What Cheer</t>
  </si>
  <si>
    <t>Kossuth</t>
  </si>
  <si>
    <t>Algona</t>
  </si>
  <si>
    <t>Bancroft</t>
  </si>
  <si>
    <t>Titonka</t>
  </si>
  <si>
    <t>Swea City</t>
  </si>
  <si>
    <t>Whittemore</t>
  </si>
  <si>
    <t>Wesley</t>
  </si>
  <si>
    <t>Burt</t>
  </si>
  <si>
    <t>West Bend</t>
  </si>
  <si>
    <t>Fenton</t>
  </si>
  <si>
    <t>Lakota</t>
  </si>
  <si>
    <t>Lone Rock</t>
  </si>
  <si>
    <t>Lee</t>
  </si>
  <si>
    <t>Fort Madison</t>
  </si>
  <si>
    <t>West Point</t>
  </si>
  <si>
    <t>Donnellson</t>
  </si>
  <si>
    <t>Montrose</t>
  </si>
  <si>
    <t>Houghton</t>
  </si>
  <si>
    <t>Linn</t>
  </si>
  <si>
    <t>Cedar Rapids</t>
  </si>
  <si>
    <t>Marion</t>
  </si>
  <si>
    <t>Hiawatha</t>
  </si>
  <si>
    <t>Mount Vernon</t>
  </si>
  <si>
    <t>Center Point</t>
  </si>
  <si>
    <t>Fairfax</t>
  </si>
  <si>
    <t>Lisbon</t>
  </si>
  <si>
    <t>Central City</t>
  </si>
  <si>
    <t>Ely</t>
  </si>
  <si>
    <t>Springville</t>
  </si>
  <si>
    <t>Palo</t>
  </si>
  <si>
    <t>Robins</t>
  </si>
  <si>
    <t>Coggon</t>
  </si>
  <si>
    <t>Walker</t>
  </si>
  <si>
    <t>Alburnett</t>
  </si>
  <si>
    <t>Louisa</t>
  </si>
  <si>
    <t>Wapello</t>
  </si>
  <si>
    <t>Columbus Junction</t>
  </si>
  <si>
    <t>Morning Sun</t>
  </si>
  <si>
    <t>Lucas</t>
  </si>
  <si>
    <t>Chariton</t>
  </si>
  <si>
    <t>Russell</t>
  </si>
  <si>
    <t>Lyon</t>
  </si>
  <si>
    <t>Rock Rapids</t>
  </si>
  <si>
    <t>Inwood</t>
  </si>
  <si>
    <t>Larchwood</t>
  </si>
  <si>
    <t>George</t>
  </si>
  <si>
    <t>Doon</t>
  </si>
  <si>
    <t>Lester</t>
  </si>
  <si>
    <t>Little Rock</t>
  </si>
  <si>
    <t>Madison</t>
  </si>
  <si>
    <t>Winterset</t>
  </si>
  <si>
    <t>Earlham</t>
  </si>
  <si>
    <t>Truro</t>
  </si>
  <si>
    <t>Mahaska</t>
  </si>
  <si>
    <t>Oskaloosa</t>
  </si>
  <si>
    <t>New Sharon</t>
  </si>
  <si>
    <t>Eddyville</t>
  </si>
  <si>
    <t>Leighton</t>
  </si>
  <si>
    <t>Pella</t>
  </si>
  <si>
    <t>Knoxville</t>
  </si>
  <si>
    <t>Pleasantville</t>
  </si>
  <si>
    <t>Bussey</t>
  </si>
  <si>
    <t>Harvey</t>
  </si>
  <si>
    <t>Marshall</t>
  </si>
  <si>
    <t>Marshalltown</t>
  </si>
  <si>
    <t>State Center</t>
  </si>
  <si>
    <t>Melbourne</t>
  </si>
  <si>
    <t>Gilman</t>
  </si>
  <si>
    <t>Albion</t>
  </si>
  <si>
    <t>Rhodes</t>
  </si>
  <si>
    <t>Haverhill</t>
  </si>
  <si>
    <t>Mills</t>
  </si>
  <si>
    <t>Glenwood</t>
  </si>
  <si>
    <t>Malvern</t>
  </si>
  <si>
    <t>Emerson</t>
  </si>
  <si>
    <t>Pacific Junction</t>
  </si>
  <si>
    <t>Hastings</t>
  </si>
  <si>
    <t>Silver City</t>
  </si>
  <si>
    <t>Mitchell</t>
  </si>
  <si>
    <t>Osage</t>
  </si>
  <si>
    <t>St. Ansgar</t>
  </si>
  <si>
    <t>Stacyville</t>
  </si>
  <si>
    <t>Orchard</t>
  </si>
  <si>
    <t>Onawa</t>
  </si>
  <si>
    <t>Mapleton</t>
  </si>
  <si>
    <t>Whiting</t>
  </si>
  <si>
    <t>Ute</t>
  </si>
  <si>
    <t>Moorhead</t>
  </si>
  <si>
    <t>Albia</t>
  </si>
  <si>
    <t>Lovilia</t>
  </si>
  <si>
    <t>Montgomery</t>
  </si>
  <si>
    <t>Red Oak</t>
  </si>
  <si>
    <t>Villisca</t>
  </si>
  <si>
    <t>Stanton</t>
  </si>
  <si>
    <t>Muscatine</t>
  </si>
  <si>
    <t>West Liberty</t>
  </si>
  <si>
    <t>Nichols</t>
  </si>
  <si>
    <t>Atalissa</t>
  </si>
  <si>
    <t>O'Brien</t>
  </si>
  <si>
    <t>Sheldon</t>
  </si>
  <si>
    <t>Hartley</t>
  </si>
  <si>
    <t>Sanborn</t>
  </si>
  <si>
    <t>Paullina</t>
  </si>
  <si>
    <t>Primghar</t>
  </si>
  <si>
    <t>Sutherland</t>
  </si>
  <si>
    <t>Sibley</t>
  </si>
  <si>
    <t>Ocheyedan</t>
  </si>
  <si>
    <t>Ashton</t>
  </si>
  <si>
    <t>Melvin</t>
  </si>
  <si>
    <t>Page</t>
  </si>
  <si>
    <t>Clarinda</t>
  </si>
  <si>
    <t>Essex</t>
  </si>
  <si>
    <t>Coin</t>
  </si>
  <si>
    <t>Palo Alto</t>
  </si>
  <si>
    <t>Emmetsburg</t>
  </si>
  <si>
    <t>Graettinger</t>
  </si>
  <si>
    <t>Ruthven</t>
  </si>
  <si>
    <t>Mallard</t>
  </si>
  <si>
    <t>Cylinder</t>
  </si>
  <si>
    <t>Lemars</t>
  </si>
  <si>
    <t>Remsen</t>
  </si>
  <si>
    <t>Kingsley</t>
  </si>
  <si>
    <t>Akron</t>
  </si>
  <si>
    <t>Hinton</t>
  </si>
  <si>
    <t>Merrill</t>
  </si>
  <si>
    <t>Sioux City</t>
  </si>
  <si>
    <t>Westfield</t>
  </si>
  <si>
    <t>Pocahontas</t>
  </si>
  <si>
    <t>Laurens</t>
  </si>
  <si>
    <t>Fonda</t>
  </si>
  <si>
    <t>Rolfe</t>
  </si>
  <si>
    <t>Polk</t>
  </si>
  <si>
    <t>Ankeny</t>
  </si>
  <si>
    <t>Altoona</t>
  </si>
  <si>
    <t>Johnston</t>
  </si>
  <si>
    <t>Pleasant Hill</t>
  </si>
  <si>
    <t>Bondurant</t>
  </si>
  <si>
    <t>Windsor Heights</t>
  </si>
  <si>
    <t>Polk City</t>
  </si>
  <si>
    <t>Runnells</t>
  </si>
  <si>
    <t>Mitchellville</t>
  </si>
  <si>
    <t>Elkhart</t>
  </si>
  <si>
    <t>Carlisle</t>
  </si>
  <si>
    <t>Pottawattamie</t>
  </si>
  <si>
    <t>Council Bluffs</t>
  </si>
  <si>
    <t>Avoca</t>
  </si>
  <si>
    <t>Carter Lake</t>
  </si>
  <si>
    <t>Oakland</t>
  </si>
  <si>
    <t>Walnut</t>
  </si>
  <si>
    <t>Underwood</t>
  </si>
  <si>
    <t>Neola</t>
  </si>
  <si>
    <t>Crescent</t>
  </si>
  <si>
    <t>Treynor</t>
  </si>
  <si>
    <t>Carson</t>
  </si>
  <si>
    <t>Minden</t>
  </si>
  <si>
    <t>Poweshiek</t>
  </si>
  <si>
    <t>Grinnell</t>
  </si>
  <si>
    <t>Montezuma</t>
  </si>
  <si>
    <t>Brooklyn</t>
  </si>
  <si>
    <t>Malcom</t>
  </si>
  <si>
    <t>Deep River</t>
  </si>
  <si>
    <t>Ringgold</t>
  </si>
  <si>
    <t>Mount Ayr</t>
  </si>
  <si>
    <t>Diagonal</t>
  </si>
  <si>
    <t>Sac</t>
  </si>
  <si>
    <t>Sac City</t>
  </si>
  <si>
    <t>Lake View</t>
  </si>
  <si>
    <t>Odebolt</t>
  </si>
  <si>
    <t>Wall Lake</t>
  </si>
  <si>
    <t>Schaller</t>
  </si>
  <si>
    <t>Auburn</t>
  </si>
  <si>
    <t>Early</t>
  </si>
  <si>
    <t>Scott</t>
  </si>
  <si>
    <t>Davenport</t>
  </si>
  <si>
    <t>Bettendorf</t>
  </si>
  <si>
    <t>Eldridge</t>
  </si>
  <si>
    <t>Leclaire</t>
  </si>
  <si>
    <t>Blue Grass</t>
  </si>
  <si>
    <t>Walcott</t>
  </si>
  <si>
    <t>Long Grove</t>
  </si>
  <si>
    <t>Buffalo</t>
  </si>
  <si>
    <t>Princeton</t>
  </si>
  <si>
    <t>Donahue</t>
  </si>
  <si>
    <t>Dixon</t>
  </si>
  <si>
    <t>Shelby</t>
  </si>
  <si>
    <t>Harlan</t>
  </si>
  <si>
    <t>Elk Horn</t>
  </si>
  <si>
    <t>Earling</t>
  </si>
  <si>
    <t>Defiance</t>
  </si>
  <si>
    <t>Panama</t>
  </si>
  <si>
    <t>Irwin</t>
  </si>
  <si>
    <t>Portsmouth</t>
  </si>
  <si>
    <t>Sioux</t>
  </si>
  <si>
    <t>Sioux Center</t>
  </si>
  <si>
    <t>Orange City</t>
  </si>
  <si>
    <t>Rock Valley</t>
  </si>
  <si>
    <t>Hull</t>
  </si>
  <si>
    <t>Hawarden</t>
  </si>
  <si>
    <t>Alton</t>
  </si>
  <si>
    <t>Ireton</t>
  </si>
  <si>
    <t>Boyden</t>
  </si>
  <si>
    <t>Hospers</t>
  </si>
  <si>
    <t>Granville</t>
  </si>
  <si>
    <t>Maurice</t>
  </si>
  <si>
    <t>Story</t>
  </si>
  <si>
    <t>Ames</t>
  </si>
  <si>
    <t>Nevada</t>
  </si>
  <si>
    <t>Story City</t>
  </si>
  <si>
    <t>Huxley</t>
  </si>
  <si>
    <t>Slater</t>
  </si>
  <si>
    <t>Gilbert</t>
  </si>
  <si>
    <t>Maxwell</t>
  </si>
  <si>
    <t>Colo</t>
  </si>
  <si>
    <t>Roland</t>
  </si>
  <si>
    <t>Cambridge</t>
  </si>
  <si>
    <t>Kelley</t>
  </si>
  <si>
    <t>Zearing</t>
  </si>
  <si>
    <t>Collins</t>
  </si>
  <si>
    <t>Tama</t>
  </si>
  <si>
    <t>Toledo</t>
  </si>
  <si>
    <t>Traer</t>
  </si>
  <si>
    <t>Dysart</t>
  </si>
  <si>
    <t>Gladbrook</t>
  </si>
  <si>
    <t>Chelsea</t>
  </si>
  <si>
    <t>Garwin</t>
  </si>
  <si>
    <t>Taylor</t>
  </si>
  <si>
    <t>Bedford</t>
  </si>
  <si>
    <t>Lenox</t>
  </si>
  <si>
    <t>Clearfield</t>
  </si>
  <si>
    <t>Creston</t>
  </si>
  <si>
    <t>Afton</t>
  </si>
  <si>
    <t>Van Buren</t>
  </si>
  <si>
    <t>Keosauqua</t>
  </si>
  <si>
    <t>Farmington</t>
  </si>
  <si>
    <t>Bonaparte</t>
  </si>
  <si>
    <t>Cantril</t>
  </si>
  <si>
    <t>Milton</t>
  </si>
  <si>
    <t>Birmingham</t>
  </si>
  <si>
    <t>Stockport</t>
  </si>
  <si>
    <t>Ottumwa</t>
  </si>
  <si>
    <t>Eldon</t>
  </si>
  <si>
    <t>Agency</t>
  </si>
  <si>
    <t>Blakesburg</t>
  </si>
  <si>
    <t>Warren</t>
  </si>
  <si>
    <t>Indianola</t>
  </si>
  <si>
    <t>Norwalk</t>
  </si>
  <si>
    <t>New Virginia</t>
  </si>
  <si>
    <t>Milo</t>
  </si>
  <si>
    <t>Cumming</t>
  </si>
  <si>
    <t>Lacona</t>
  </si>
  <si>
    <t>Hartford</t>
  </si>
  <si>
    <t>Washington</t>
  </si>
  <si>
    <t>Kalona</t>
  </si>
  <si>
    <t>Riverside</t>
  </si>
  <si>
    <t>Wellman</t>
  </si>
  <si>
    <t>Ainsworth</t>
  </si>
  <si>
    <t>Brighton</t>
  </si>
  <si>
    <t>West Chester</t>
  </si>
  <si>
    <t>Wayne</t>
  </si>
  <si>
    <t>Corydon</t>
  </si>
  <si>
    <t>Seymour</t>
  </si>
  <si>
    <t>Humeston</t>
  </si>
  <si>
    <t>Allerton</t>
  </si>
  <si>
    <t>Lineville</t>
  </si>
  <si>
    <t>Webster</t>
  </si>
  <si>
    <t>Fort Dodge</t>
  </si>
  <si>
    <t>Gowrie</t>
  </si>
  <si>
    <t>Dayton</t>
  </si>
  <si>
    <t>Clare</t>
  </si>
  <si>
    <t>Badger</t>
  </si>
  <si>
    <t>Callender</t>
  </si>
  <si>
    <t>Duncombe</t>
  </si>
  <si>
    <t>Lehigh</t>
  </si>
  <si>
    <t>Winnebago</t>
  </si>
  <si>
    <t>Lake Mills</t>
  </si>
  <si>
    <t>Buffalo Center</t>
  </si>
  <si>
    <t>Thompson</t>
  </si>
  <si>
    <t>Leland</t>
  </si>
  <si>
    <t>Winneshiek</t>
  </si>
  <si>
    <t>Decorah</t>
  </si>
  <si>
    <t>Calmar</t>
  </si>
  <si>
    <t>Ossian</t>
  </si>
  <si>
    <t>Fort Atkinson</t>
  </si>
  <si>
    <t>Ridgeway</t>
  </si>
  <si>
    <t>Spillville</t>
  </si>
  <si>
    <t>Woodbury</t>
  </si>
  <si>
    <t>Sergeant Bluff</t>
  </si>
  <si>
    <t>Moville</t>
  </si>
  <si>
    <t>Correctionville</t>
  </si>
  <si>
    <t>Lawton</t>
  </si>
  <si>
    <t>Sloan</t>
  </si>
  <si>
    <t>Anthon</t>
  </si>
  <si>
    <t>Danbury</t>
  </si>
  <si>
    <t>Salix</t>
  </si>
  <si>
    <t>Pierson</t>
  </si>
  <si>
    <t>Hornick</t>
  </si>
  <si>
    <t>Worth</t>
  </si>
  <si>
    <t>Northwood</t>
  </si>
  <si>
    <t>Manly</t>
  </si>
  <si>
    <t>Kensett</t>
  </si>
  <si>
    <t>Fertile</t>
  </si>
  <si>
    <t>Grafton</t>
  </si>
  <si>
    <t>Wright</t>
  </si>
  <si>
    <t>Clarion</t>
  </si>
  <si>
    <t>Belmond</t>
  </si>
  <si>
    <t>Eagle Grove</t>
  </si>
  <si>
    <t>Goldfield</t>
  </si>
  <si>
    <t>Table 4. Iowa Retail Sales and Tax</t>
  </si>
  <si>
    <t>by County and Business Group</t>
  </si>
  <si>
    <t>S</t>
  </si>
  <si>
    <t>Eating And Drinking</t>
  </si>
  <si>
    <t>Service</t>
  </si>
  <si>
    <t>Utilities And Transportation</t>
  </si>
  <si>
    <t>An "S", representing "Suppressed", is used for any business group that does not have at least 5 returns filed.</t>
  </si>
  <si>
    <t>Bronson</t>
  </si>
  <si>
    <t>Smithland</t>
  </si>
  <si>
    <t>This report covers retail sales and use tax data for taxable sales based on tax returns filed with the Department for the quarter ending March 31, 2022 which is the third quarter in fiscal year 2022. The report includes four tables covering retail sales tax collections by business group compared to the prior year, use tax collections by business group with comparisons to the prior year, retail sales and tax collections by county and city, and retail sales and tax collections by county and business group.  Note that collections under the Water Service Excise Tax, levied beginning July 1, 2018, are included as retail sales in this report.</t>
  </si>
  <si>
    <r>
      <t>Year over Year Retail Sales Tax Statistics:</t>
    </r>
    <r>
      <rPr>
        <sz val="12"/>
        <rFont val="Arial"/>
        <family val="2"/>
      </rPr>
      <t xml:space="preserve"> Table 1 compares return counts, taxable sales, and taxes reported by 12 business groups for the March 2022 quarter compared to the March 2021 quarter.</t>
    </r>
  </si>
  <si>
    <r>
      <t>Use Tax Statistics:</t>
    </r>
    <r>
      <rPr>
        <sz val="12"/>
        <rFont val="Arial"/>
        <family val="2"/>
      </rPr>
      <t xml:space="preserve"> Table 2 compares return counts, taxable sales, and tax data reported by the 12 business groups for the March 2022 quarter compared to the March 2021 quarter for Retailer's Use Tax permits. In addition, aggregate Motor Vehicle Use  and Consumer Use tax data for the March 2022 quarter are also compared to the March 2021 quarter.  The Consumer Use tax data does not include voluntary use tax data.</t>
    </r>
  </si>
  <si>
    <t>Quarter Ending March 31, 2022</t>
  </si>
  <si>
    <t>March 31, 2021 and 2022</t>
  </si>
  <si>
    <t>Unk</t>
  </si>
  <si>
    <t>Dorchester</t>
  </si>
  <si>
    <t>Kimballton</t>
  </si>
  <si>
    <t>Bristow</t>
  </si>
  <si>
    <t>Meriden</t>
  </si>
  <si>
    <t>Volga</t>
  </si>
  <si>
    <t>Linden</t>
  </si>
  <si>
    <t>Garden Grove</t>
  </si>
  <si>
    <t>Kamrar</t>
  </si>
  <si>
    <t>New Providence</t>
  </si>
  <si>
    <t>Gilmore City</t>
  </si>
  <si>
    <t>Stockton</t>
  </si>
  <si>
    <t>Macedonia</t>
  </si>
  <si>
    <t>Redding</t>
  </si>
  <si>
    <t>Kellerton</t>
  </si>
  <si>
    <t>Riverdale</t>
  </si>
  <si>
    <t>Arispe</t>
  </si>
  <si>
    <t>Woolstock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</si>
</sst>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_);\(&quot;$&quot;#,##0\)"/>
    <numFmt numFmtId="7" formatCode="&quot;$&quot;#,##0.00_);\(&quot;$&quot;#,##0.00\)"/>
    <numFmt numFmtId="164" formatCode="mmmm\ yyyy"/>
    <numFmt numFmtId="165" formatCode="&quot;$&quot;#,##0"/>
  </numFmts>
  <fonts count="19" x14ac:knownFonts="1">
    <font>
      <sz val="12"/>
      <name val="Arial"/>
    </font>
    <font>
      <sz val="10"/>
      <color theme="1"/>
      <name val="Arial"/>
      <family val="2"/>
    </font>
    <font>
      <sz val="10"/>
      <color theme="1"/>
      <name val="Calibri"/>
      <family val="2"/>
      <scheme val="minor"/>
    </font>
    <font>
      <sz val="10"/>
      <name val="Arial"/>
      <family val="2"/>
    </font>
    <font>
      <sz val="8"/>
      <name val="Arial"/>
      <family val="2"/>
    </font>
    <font>
      <sz val="12"/>
      <name val="Arial"/>
      <family val="2"/>
    </font>
    <font>
      <b/>
      <sz val="11"/>
      <name val="Arial"/>
      <family val="2"/>
    </font>
    <font>
      <b/>
      <sz val="11"/>
      <color indexed="8"/>
      <name val="Arial"/>
      <family val="2"/>
    </font>
    <font>
      <sz val="11"/>
      <name val="Arial"/>
      <family val="2"/>
    </font>
    <font>
      <sz val="11"/>
      <color indexed="8"/>
      <name val="Arial"/>
      <family val="2"/>
    </font>
    <font>
      <sz val="10"/>
      <name val="Arial"/>
      <family val="2"/>
    </font>
    <font>
      <sz val="11"/>
      <color theme="1"/>
      <name val="Arial"/>
      <family val="2"/>
    </font>
    <font>
      <sz val="12"/>
      <color theme="1"/>
      <name val="Arial"/>
      <family val="2"/>
    </font>
    <font>
      <sz val="18"/>
      <name val="Arial"/>
      <family val="2"/>
    </font>
    <font>
      <b/>
      <sz val="12"/>
      <name val="Arial"/>
      <family val="2"/>
    </font>
    <font>
      <sz val="12"/>
      <color indexed="10"/>
      <name val="Arial"/>
      <family val="2"/>
    </font>
    <font>
      <b/>
      <sz val="10"/>
      <color theme="1"/>
      <name val="Arial"/>
      <family val="2"/>
    </font>
    <font>
      <sz val="10"/>
      <color theme="1"/>
      <name val="Arial"/>
      <family val="2"/>
    </font>
    <font>
      <b/>
      <sz val="10"/>
      <name val="Arial"/>
      <family val="2"/>
    </font>
  </fonts>
  <fills count="4">
    <fill>
      <patternFill patternType="none"/>
    </fill>
    <fill>
      <patternFill patternType="gray125"/>
    </fill>
    <fill>
      <patternFill patternType="solid">
        <fgColor indexed="9"/>
      </patternFill>
    </fill>
    <fill>
      <patternFill patternType="solid">
        <fgColor theme="5" tint="0.59999389629810485"/>
        <bgColor indexed="64"/>
      </patternFill>
    </fill>
  </fills>
  <borders count="2">
    <border>
      <left/>
      <right/>
      <top/>
      <bottom/>
      <diagonal/>
    </border>
    <border>
      <left/>
      <right/>
      <top/>
      <bottom style="thin">
        <color indexed="64"/>
      </bottom>
      <diagonal/>
    </border>
  </borders>
  <cellStyleXfs count="8">
    <xf numFmtId="0" fontId="0" fillId="2" borderId="0"/>
    <xf numFmtId="0" fontId="11" fillId="0" borderId="0"/>
    <xf numFmtId="0" fontId="5" fillId="2" borderId="0"/>
    <xf numFmtId="0" fontId="5" fillId="2" borderId="0"/>
    <xf numFmtId="0" fontId="5" fillId="2" borderId="0"/>
    <xf numFmtId="0" fontId="3" fillId="0" borderId="0"/>
    <xf numFmtId="0" fontId="10" fillId="0" borderId="0"/>
    <xf numFmtId="0" fontId="2" fillId="0" borderId="0"/>
  </cellStyleXfs>
  <cellXfs count="84">
    <xf numFmtId="0" fontId="0" fillId="2" borderId="0" xfId="0" applyNumberFormat="1"/>
    <xf numFmtId="0" fontId="8" fillId="0" borderId="0" xfId="5" applyFont="1" applyFill="1"/>
    <xf numFmtId="0" fontId="8" fillId="0" borderId="0" xfId="5" applyFont="1" applyAlignment="1">
      <alignment horizontal="left"/>
    </xf>
    <xf numFmtId="0" fontId="6" fillId="0" borderId="0" xfId="4" applyNumberFormat="1" applyFont="1" applyFill="1"/>
    <xf numFmtId="0" fontId="8" fillId="0" borderId="0" xfId="4" applyNumberFormat="1" applyFont="1" applyFill="1" applyAlignment="1">
      <alignment horizontal="center"/>
    </xf>
    <xf numFmtId="0" fontId="8" fillId="0" borderId="0" xfId="4" applyNumberFormat="1" applyFont="1" applyFill="1"/>
    <xf numFmtId="5" fontId="8" fillId="0" borderId="0" xfId="4" applyNumberFormat="1" applyFont="1" applyFill="1"/>
    <xf numFmtId="0" fontId="7" fillId="0" borderId="0" xfId="4" applyNumberFormat="1" applyFont="1" applyFill="1"/>
    <xf numFmtId="0" fontId="8" fillId="0" borderId="0" xfId="4" applyNumberFormat="1" applyFont="1" applyFill="1" applyAlignment="1">
      <alignment vertical="top" wrapText="1"/>
    </xf>
    <xf numFmtId="0" fontId="8" fillId="0" borderId="0" xfId="4" applyNumberFormat="1" applyFont="1" applyFill="1" applyAlignment="1">
      <alignment wrapText="1"/>
    </xf>
    <xf numFmtId="0" fontId="6" fillId="0" borderId="0" xfId="4" applyNumberFormat="1" applyFont="1" applyFill="1" applyAlignment="1">
      <alignment horizontal="right"/>
    </xf>
    <xf numFmtId="0" fontId="6" fillId="0" borderId="0" xfId="4" applyNumberFormat="1" applyFont="1" applyFill="1" applyAlignment="1">
      <alignment horizontal="right" wrapText="1"/>
    </xf>
    <xf numFmtId="164" fontId="6" fillId="0" borderId="0" xfId="4" applyNumberFormat="1" applyFont="1" applyFill="1" applyAlignment="1">
      <alignment horizontal="right"/>
    </xf>
    <xf numFmtId="3" fontId="8" fillId="0" borderId="0" xfId="4" applyNumberFormat="1" applyFont="1" applyFill="1"/>
    <xf numFmtId="10" fontId="8" fillId="0" borderId="0" xfId="4" applyNumberFormat="1" applyFont="1" applyFill="1" applyAlignment="1">
      <alignment horizontal="right"/>
    </xf>
    <xf numFmtId="5" fontId="8" fillId="0" borderId="0" xfId="4" applyNumberFormat="1" applyFont="1" applyFill="1" applyAlignment="1">
      <alignment horizontal="right"/>
    </xf>
    <xf numFmtId="37" fontId="8" fillId="0" borderId="0" xfId="4" applyNumberFormat="1" applyFont="1" applyFill="1" applyAlignment="1">
      <alignment horizontal="right"/>
    </xf>
    <xf numFmtId="0" fontId="7" fillId="0" borderId="0" xfId="4" applyNumberFormat="1" applyFont="1" applyFill="1" applyAlignment="1">
      <alignment horizontal="left" wrapText="1"/>
    </xf>
    <xf numFmtId="0" fontId="9" fillId="0" borderId="0" xfId="4" applyNumberFormat="1" applyFont="1" applyFill="1"/>
    <xf numFmtId="0" fontId="9" fillId="0" borderId="0" xfId="4" applyNumberFormat="1" applyFont="1" applyFill="1" applyAlignment="1">
      <alignment horizontal="right"/>
    </xf>
    <xf numFmtId="0" fontId="8" fillId="0" borderId="0" xfId="4" applyFont="1" applyFill="1"/>
    <xf numFmtId="37" fontId="9" fillId="0" borderId="0" xfId="4" applyNumberFormat="1" applyFont="1" applyFill="1"/>
    <xf numFmtId="10" fontId="9" fillId="0" borderId="0" xfId="4" applyNumberFormat="1" applyFont="1" applyFill="1"/>
    <xf numFmtId="5" fontId="9" fillId="0" borderId="0" xfId="4" applyNumberFormat="1" applyFont="1" applyFill="1" applyAlignment="1">
      <alignment horizontal="right"/>
    </xf>
    <xf numFmtId="10" fontId="9" fillId="0" borderId="0" xfId="4" applyNumberFormat="1" applyFont="1" applyFill="1" applyAlignment="1">
      <alignment horizontal="right"/>
    </xf>
    <xf numFmtId="5" fontId="9" fillId="0" borderId="0" xfId="4" applyNumberFormat="1" applyFont="1" applyFill="1"/>
    <xf numFmtId="0" fontId="6" fillId="0" borderId="0" xfId="4" applyFont="1" applyFill="1" applyAlignment="1">
      <alignment horizontal="center"/>
    </xf>
    <xf numFmtId="0" fontId="12" fillId="0" borderId="0" xfId="1" applyFont="1"/>
    <xf numFmtId="0" fontId="8" fillId="0" borderId="0" xfId="2" applyNumberFormat="1" applyFont="1" applyFill="1"/>
    <xf numFmtId="0" fontId="11" fillId="0" borderId="0" xfId="1" applyFont="1"/>
    <xf numFmtId="0" fontId="8" fillId="0" borderId="0" xfId="6" applyFont="1" applyAlignment="1">
      <alignment horizontal="left"/>
    </xf>
    <xf numFmtId="0" fontId="9" fillId="0" borderId="0" xfId="2" applyNumberFormat="1" applyFont="1" applyFill="1"/>
    <xf numFmtId="0" fontId="6" fillId="0" borderId="0" xfId="2" applyNumberFormat="1" applyFont="1" applyFill="1"/>
    <xf numFmtId="0" fontId="7" fillId="0" borderId="0" xfId="2" applyNumberFormat="1" applyFont="1" applyFill="1"/>
    <xf numFmtId="0" fontId="8" fillId="0" borderId="0" xfId="4" applyNumberFormat="1" applyFont="1" applyFill="1" applyAlignment="1"/>
    <xf numFmtId="0" fontId="7" fillId="0" borderId="0" xfId="4" applyNumberFormat="1" applyFont="1" applyFill="1" applyAlignment="1"/>
    <xf numFmtId="10" fontId="9" fillId="0" borderId="1" xfId="4" applyNumberFormat="1" applyFont="1" applyFill="1" applyBorder="1"/>
    <xf numFmtId="7" fontId="11" fillId="0" borderId="0" xfId="1" applyNumberFormat="1" applyFont="1"/>
    <xf numFmtId="3" fontId="8" fillId="0" borderId="1" xfId="4" applyNumberFormat="1" applyFont="1" applyFill="1" applyBorder="1"/>
    <xf numFmtId="10" fontId="8" fillId="0" borderId="1" xfId="4" applyNumberFormat="1" applyFont="1" applyFill="1" applyBorder="1" applyAlignment="1">
      <alignment horizontal="right"/>
    </xf>
    <xf numFmtId="0" fontId="11" fillId="0" borderId="0" xfId="1" applyFont="1" applyFill="1"/>
    <xf numFmtId="7" fontId="11" fillId="0" borderId="0" xfId="1" applyNumberFormat="1" applyFont="1" applyFill="1"/>
    <xf numFmtId="0" fontId="12" fillId="0" borderId="0" xfId="1" applyFont="1" applyFill="1"/>
    <xf numFmtId="0" fontId="7" fillId="0" borderId="0" xfId="4" applyNumberFormat="1" applyFont="1" applyFill="1" applyAlignment="1">
      <alignment horizontal="right" wrapText="1"/>
    </xf>
    <xf numFmtId="0" fontId="13" fillId="2" borderId="0" xfId="2" applyNumberFormat="1" applyFont="1" applyAlignment="1">
      <alignment horizontal="center" vertical="center"/>
    </xf>
    <xf numFmtId="0" fontId="5" fillId="2" borderId="0" xfId="2" applyNumberFormat="1"/>
    <xf numFmtId="164" fontId="13" fillId="2" borderId="0" xfId="2" applyNumberFormat="1" applyFont="1" applyAlignment="1">
      <alignment horizontal="center" vertical="center"/>
    </xf>
    <xf numFmtId="0" fontId="5" fillId="2" borderId="0" xfId="2" applyNumberFormat="1" applyFont="1" applyAlignment="1">
      <alignment horizontal="justify" vertical="center"/>
    </xf>
    <xf numFmtId="0" fontId="14" fillId="2" borderId="0" xfId="2" applyNumberFormat="1" applyFont="1" applyAlignment="1">
      <alignment horizontal="justify" vertical="center"/>
    </xf>
    <xf numFmtId="0" fontId="17" fillId="0" borderId="0" xfId="7" applyFont="1"/>
    <xf numFmtId="0" fontId="16" fillId="0" borderId="0" xfId="7" applyFont="1"/>
    <xf numFmtId="3" fontId="18" fillId="0" borderId="0" xfId="1" applyNumberFormat="1" applyFont="1" applyBorder="1" applyAlignment="1">
      <alignment horizontal="left" wrapText="1"/>
    </xf>
    <xf numFmtId="165" fontId="18" fillId="0" borderId="0" xfId="1" applyNumberFormat="1" applyFont="1" applyAlignment="1">
      <alignment horizontal="left" wrapText="1"/>
    </xf>
    <xf numFmtId="165" fontId="18" fillId="0" borderId="0" xfId="1" applyNumberFormat="1" applyFont="1" applyBorder="1" applyAlignment="1">
      <alignment horizontal="left" wrapText="1"/>
    </xf>
    <xf numFmtId="0" fontId="6" fillId="0" borderId="0" xfId="7" applyFont="1" applyAlignment="1">
      <alignment horizontal="center"/>
    </xf>
    <xf numFmtId="0" fontId="6" fillId="0" borderId="0" xfId="7" quotePrefix="1" applyFont="1" applyAlignment="1">
      <alignment horizontal="center"/>
    </xf>
    <xf numFmtId="0" fontId="16" fillId="0" borderId="0" xfId="7" applyFont="1" applyAlignment="1">
      <alignment wrapText="1"/>
    </xf>
    <xf numFmtId="0" fontId="16" fillId="0" borderId="0" xfId="7" applyFont="1" applyAlignment="1">
      <alignment horizontal="right" wrapText="1"/>
    </xf>
    <xf numFmtId="10" fontId="16" fillId="0" borderId="0" xfId="7" applyNumberFormat="1" applyFont="1" applyAlignment="1">
      <alignment horizontal="right" wrapText="1"/>
    </xf>
    <xf numFmtId="3" fontId="17" fillId="0" borderId="0" xfId="7" applyNumberFormat="1" applyFont="1" applyAlignment="1">
      <alignment horizontal="right"/>
    </xf>
    <xf numFmtId="165" fontId="17" fillId="0" borderId="0" xfId="7" applyNumberFormat="1" applyFont="1" applyAlignment="1">
      <alignment horizontal="right"/>
    </xf>
    <xf numFmtId="10" fontId="17" fillId="0" borderId="0" xfId="7" applyNumberFormat="1" applyFont="1" applyAlignment="1">
      <alignment horizontal="right"/>
    </xf>
    <xf numFmtId="10" fontId="17" fillId="0" borderId="0" xfId="7" applyNumberFormat="1" applyFont="1"/>
    <xf numFmtId="165" fontId="8" fillId="0" borderId="0" xfId="4" applyNumberFormat="1" applyFont="1" applyFill="1" applyAlignment="1">
      <alignment horizontal="right"/>
    </xf>
    <xf numFmtId="165" fontId="8" fillId="0" borderId="1" xfId="4" applyNumberFormat="1" applyFont="1" applyFill="1" applyBorder="1" applyAlignment="1">
      <alignment horizontal="right"/>
    </xf>
    <xf numFmtId="3" fontId="8" fillId="0" borderId="0" xfId="4" applyNumberFormat="1" applyFont="1" applyFill="1" applyBorder="1"/>
    <xf numFmtId="0" fontId="1" fillId="0" borderId="0" xfId="7" applyFont="1"/>
    <xf numFmtId="3" fontId="1" fillId="0" borderId="0" xfId="7" applyNumberFormat="1" applyFont="1"/>
    <xf numFmtId="165" fontId="1" fillId="0" borderId="0" xfId="1" applyNumberFormat="1" applyFont="1" applyBorder="1"/>
    <xf numFmtId="10" fontId="1" fillId="0" borderId="0" xfId="7" applyNumberFormat="1" applyFont="1" applyBorder="1"/>
    <xf numFmtId="0" fontId="1" fillId="0" borderId="0" xfId="7" applyFont="1" applyBorder="1"/>
    <xf numFmtId="165" fontId="8" fillId="0" borderId="0" xfId="4" applyNumberFormat="1" applyFont="1" applyFill="1" applyBorder="1" applyAlignment="1">
      <alignment horizontal="right"/>
    </xf>
    <xf numFmtId="165" fontId="1" fillId="3" borderId="0" xfId="1" applyNumberFormat="1" applyFont="1" applyFill="1" applyBorder="1"/>
    <xf numFmtId="0" fontId="6" fillId="0" borderId="0" xfId="3" applyNumberFormat="1" applyFont="1" applyFill="1" applyAlignment="1">
      <alignment horizontal="center"/>
    </xf>
    <xf numFmtId="0" fontId="6" fillId="0" borderId="0" xfId="4" applyFont="1" applyFill="1" applyAlignment="1">
      <alignment horizontal="center"/>
    </xf>
    <xf numFmtId="0" fontId="7" fillId="0" borderId="0" xfId="4" applyNumberFormat="1" applyFont="1" applyFill="1" applyAlignment="1">
      <alignment horizontal="center"/>
    </xf>
    <xf numFmtId="0" fontId="16" fillId="0" borderId="0" xfId="7" applyFont="1" applyFill="1" applyAlignment="1">
      <alignment horizontal="center"/>
    </xf>
    <xf numFmtId="0" fontId="18" fillId="0" borderId="0" xfId="7" applyFont="1" applyAlignment="1">
      <alignment horizontal="center"/>
    </xf>
    <xf numFmtId="0" fontId="3" fillId="0" borderId="0" xfId="3" applyNumberFormat="1" applyFont="1" applyFill="1" applyAlignment="1">
      <alignment horizontal="left" wrapText="1"/>
    </xf>
    <xf numFmtId="0" fontId="6" fillId="0" borderId="0" xfId="2" applyFont="1" applyFill="1" applyAlignment="1">
      <alignment horizontal="center"/>
    </xf>
    <xf numFmtId="0" fontId="6" fillId="0" borderId="0" xfId="7" applyFont="1" applyAlignment="1">
      <alignment horizontal="center"/>
    </xf>
    <xf numFmtId="0" fontId="6" fillId="0" borderId="0" xfId="7" quotePrefix="1" applyFont="1" applyAlignment="1">
      <alignment horizontal="center"/>
    </xf>
    <xf numFmtId="0" fontId="8" fillId="0" borderId="0" xfId="3" applyNumberFormat="1" applyFont="1" applyFill="1" applyAlignment="1">
      <alignment horizontal="left" wrapText="1"/>
    </xf>
    <xf numFmtId="3" fontId="8" fillId="0" borderId="0" xfId="4" applyNumberFormat="1" applyFont="1" applyFill="1" applyBorder="1" applyAlignment="1">
      <alignment horizontal="right"/>
    </xf>
  </cellXfs>
  <cellStyles count="8">
    <cellStyle name="Normal" xfId="0" builtinId="0"/>
    <cellStyle name="Normal 2" xfId="1" xr:uid="{00000000-0005-0000-0000-000001000000}"/>
    <cellStyle name="Normal 2 2" xfId="2" xr:uid="{00000000-0005-0000-0000-000002000000}"/>
    <cellStyle name="Normal 3" xfId="7" xr:uid="{BCFA9669-98BA-49EC-A024-FAE1C88FC556}"/>
    <cellStyle name="Normal_1-Output  Business Groups June 2011" xfId="3" xr:uid="{00000000-0005-0000-0000-000003000000}"/>
    <cellStyle name="Normal_1-Output Business Groups March 2012" xfId="4" xr:uid="{00000000-0005-0000-0000-000004000000}"/>
    <cellStyle name="Normal_2-Output County and City December 2011" xfId="5" xr:uid="{00000000-0005-0000-0000-000005000000}"/>
    <cellStyle name="Normal_2-Output County and City December 2011 2" xfId="6" xr:uid="{00000000-0005-0000-0000-000006000000}"/>
  </cellStyles>
  <dxfs count="4">
    <dxf>
      <border>
        <bottom style="thin">
          <color indexed="64"/>
        </bottom>
      </border>
    </dxf>
    <dxf>
      <border>
        <bottom style="thin">
          <color indexed="64"/>
        </bottom>
      </border>
    </dxf>
    <dxf>
      <border>
        <bottom style="thin">
          <color indexed="64"/>
        </bottom>
      </border>
    </dxf>
    <dxf>
      <border>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7ACA0E-8140-41FE-BA91-ED6899BDA879}">
  <sheetPr codeName="Sheet4"/>
  <dimension ref="A1:A10"/>
  <sheetViews>
    <sheetView tabSelected="1" workbookViewId="0">
      <selection activeCell="A4" sqref="A4"/>
    </sheetView>
  </sheetViews>
  <sheetFormatPr defaultRowHeight="15" x14ac:dyDescent="0.2"/>
  <cols>
    <col min="1" max="1" width="75.33203125" style="45" customWidth="1"/>
    <col min="2" max="16384" width="8.88671875" style="45"/>
  </cols>
  <sheetData>
    <row r="1" spans="1:1" ht="23.25" x14ac:dyDescent="0.2">
      <c r="A1" s="44" t="s">
        <v>34</v>
      </c>
    </row>
    <row r="2" spans="1:1" ht="23.25" x14ac:dyDescent="0.2">
      <c r="A2" s="46">
        <v>44621</v>
      </c>
    </row>
    <row r="3" spans="1:1" ht="108.75" customHeight="1" x14ac:dyDescent="0.2">
      <c r="A3" s="47" t="s">
        <v>755</v>
      </c>
    </row>
    <row r="4" spans="1:1" ht="122.25" customHeight="1" x14ac:dyDescent="0.2">
      <c r="A4" s="47" t="s">
        <v>35</v>
      </c>
    </row>
    <row r="5" spans="1:1" ht="108" customHeight="1" x14ac:dyDescent="0.2">
      <c r="A5" s="47" t="s">
        <v>36</v>
      </c>
    </row>
    <row r="6" spans="1:1" ht="105.75" x14ac:dyDescent="0.2">
      <c r="A6" s="48" t="s">
        <v>37</v>
      </c>
    </row>
    <row r="7" spans="1:1" ht="49.5" customHeight="1" x14ac:dyDescent="0.2">
      <c r="A7" s="48" t="s">
        <v>756</v>
      </c>
    </row>
    <row r="8" spans="1:1" ht="75.75" x14ac:dyDescent="0.2">
      <c r="A8" s="48" t="s">
        <v>757</v>
      </c>
    </row>
    <row r="9" spans="1:1" ht="69" customHeight="1" x14ac:dyDescent="0.2">
      <c r="A9" s="48" t="s">
        <v>38</v>
      </c>
    </row>
    <row r="10" spans="1:1" ht="80.25" customHeight="1" x14ac:dyDescent="0.2">
      <c r="A10" s="48" t="s">
        <v>39</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K29"/>
  <sheetViews>
    <sheetView showOutlineSymbols="0" zoomScaleNormal="100" workbookViewId="0">
      <selection activeCell="C25" sqref="C25"/>
    </sheetView>
  </sheetViews>
  <sheetFormatPr defaultColWidth="11.44140625" defaultRowHeight="14.25" x14ac:dyDescent="0.2"/>
  <cols>
    <col min="1" max="1" width="19.77734375" style="5" customWidth="1"/>
    <col min="2" max="3" width="9.6640625" style="5" bestFit="1" customWidth="1"/>
    <col min="4" max="4" width="9.109375" style="5" bestFit="1" customWidth="1"/>
    <col min="5" max="5" width="11.88671875" style="5" bestFit="1" customWidth="1"/>
    <col min="6" max="6" width="12.88671875" style="5" bestFit="1" customWidth="1"/>
    <col min="7" max="8" width="10.5546875" style="5" bestFit="1" customWidth="1"/>
    <col min="9" max="9" width="7" style="5" bestFit="1" customWidth="1"/>
    <col min="10" max="16384" width="11.44140625" style="5"/>
  </cols>
  <sheetData>
    <row r="1" spans="1:11" s="3" customFormat="1" ht="15" x14ac:dyDescent="0.25">
      <c r="A1" s="73" t="s">
        <v>28</v>
      </c>
      <c r="B1" s="73"/>
      <c r="C1" s="73"/>
      <c r="D1" s="73"/>
      <c r="E1" s="73"/>
      <c r="F1" s="73"/>
      <c r="G1" s="73"/>
      <c r="H1" s="73"/>
      <c r="I1" s="73"/>
    </row>
    <row r="2" spans="1:11" s="3" customFormat="1" ht="15" x14ac:dyDescent="0.25">
      <c r="A2" s="73" t="s">
        <v>18</v>
      </c>
      <c r="B2" s="73"/>
      <c r="C2" s="73"/>
      <c r="D2" s="73"/>
      <c r="E2" s="73"/>
      <c r="F2" s="73"/>
      <c r="G2" s="73"/>
      <c r="H2" s="73"/>
      <c r="I2" s="73"/>
    </row>
    <row r="3" spans="1:11" s="3" customFormat="1" ht="15" x14ac:dyDescent="0.25">
      <c r="A3" s="73" t="s">
        <v>758</v>
      </c>
      <c r="B3" s="73"/>
      <c r="C3" s="73"/>
      <c r="D3" s="73"/>
      <c r="E3" s="73"/>
      <c r="F3" s="73"/>
      <c r="G3" s="73"/>
      <c r="H3" s="73"/>
      <c r="I3" s="73"/>
    </row>
    <row r="4" spans="1:11" x14ac:dyDescent="0.2">
      <c r="H4" s="6"/>
    </row>
    <row r="5" spans="1:11" ht="14.25" customHeight="1" x14ac:dyDescent="0.25">
      <c r="A5" s="7" t="s">
        <v>19</v>
      </c>
      <c r="B5" s="8"/>
      <c r="C5" s="8"/>
      <c r="D5" s="8"/>
      <c r="E5" s="8"/>
      <c r="F5" s="8"/>
      <c r="G5" s="8"/>
      <c r="H5" s="9"/>
      <c r="I5" s="9"/>
    </row>
    <row r="6" spans="1:11" s="3" customFormat="1" ht="15" x14ac:dyDescent="0.25">
      <c r="C6" s="10"/>
      <c r="D6" s="10"/>
      <c r="E6" s="10"/>
      <c r="F6" s="10"/>
      <c r="G6" s="10"/>
      <c r="H6" s="10"/>
      <c r="I6" s="10"/>
    </row>
    <row r="7" spans="1:11" s="3" customFormat="1" ht="30" x14ac:dyDescent="0.25">
      <c r="B7" s="11" t="s">
        <v>13</v>
      </c>
      <c r="C7" s="11" t="s">
        <v>13</v>
      </c>
      <c r="D7" s="11" t="s">
        <v>16</v>
      </c>
      <c r="E7" s="11" t="s">
        <v>27</v>
      </c>
      <c r="F7" s="11" t="s">
        <v>27</v>
      </c>
      <c r="G7" s="11" t="s">
        <v>11</v>
      </c>
      <c r="H7" s="11" t="s">
        <v>11</v>
      </c>
      <c r="I7" s="11" t="s">
        <v>16</v>
      </c>
    </row>
    <row r="8" spans="1:11" s="3" customFormat="1" ht="15" x14ac:dyDescent="0.25">
      <c r="A8" s="3" t="s">
        <v>0</v>
      </c>
      <c r="B8" s="12">
        <v>44256</v>
      </c>
      <c r="C8" s="12">
        <f>B8+365</f>
        <v>44621</v>
      </c>
      <c r="D8" s="10" t="s">
        <v>17</v>
      </c>
      <c r="E8" s="12">
        <f>B8</f>
        <v>44256</v>
      </c>
      <c r="F8" s="12">
        <f>C8</f>
        <v>44621</v>
      </c>
      <c r="G8" s="12">
        <f>E8</f>
        <v>44256</v>
      </c>
      <c r="H8" s="12">
        <f>F8</f>
        <v>44621</v>
      </c>
      <c r="I8" s="10" t="s">
        <v>29</v>
      </c>
    </row>
    <row r="9" spans="1:11" ht="15" x14ac:dyDescent="0.25">
      <c r="B9" s="4"/>
      <c r="D9" s="4"/>
      <c r="E9" s="4"/>
      <c r="F9" s="4"/>
      <c r="K9" s="3"/>
    </row>
    <row r="10" spans="1:11" ht="14.25" customHeight="1" x14ac:dyDescent="0.25">
      <c r="A10" s="5" t="s">
        <v>5</v>
      </c>
      <c r="B10" s="13">
        <v>1877</v>
      </c>
      <c r="C10" s="13">
        <v>1631</v>
      </c>
      <c r="D10" s="14">
        <f t="shared" ref="D10:D21" si="0">(C10/B10)-1</f>
        <v>-0.13106020245071925</v>
      </c>
      <c r="E10" s="63">
        <v>272658427</v>
      </c>
      <c r="F10" s="63">
        <v>243879065</v>
      </c>
      <c r="G10" s="63">
        <v>16359514</v>
      </c>
      <c r="H10" s="63">
        <v>14632744</v>
      </c>
      <c r="I10" s="14">
        <f t="shared" ref="I10:I21" si="1">(H10/G10)-1</f>
        <v>-0.10555142408264695</v>
      </c>
      <c r="K10" s="3"/>
    </row>
    <row r="11" spans="1:11" ht="14.25" customHeight="1" x14ac:dyDescent="0.25">
      <c r="A11" s="5" t="s">
        <v>1</v>
      </c>
      <c r="B11" s="13">
        <v>1297</v>
      </c>
      <c r="C11" s="13">
        <v>1171</v>
      </c>
      <c r="D11" s="14">
        <f t="shared" si="0"/>
        <v>-9.7147262914417887E-2</v>
      </c>
      <c r="E11" s="63">
        <v>820797906</v>
      </c>
      <c r="F11" s="63">
        <v>892544611</v>
      </c>
      <c r="G11" s="63">
        <v>49247892</v>
      </c>
      <c r="H11" s="63">
        <v>53552677</v>
      </c>
      <c r="I11" s="14">
        <f t="shared" si="1"/>
        <v>8.7410543379196737E-2</v>
      </c>
      <c r="K11" s="3"/>
    </row>
    <row r="12" spans="1:11" ht="14.25" customHeight="1" x14ac:dyDescent="0.25">
      <c r="A12" s="5" t="s">
        <v>7</v>
      </c>
      <c r="B12" s="13">
        <v>7476</v>
      </c>
      <c r="C12" s="13">
        <v>6846</v>
      </c>
      <c r="D12" s="14">
        <f t="shared" si="0"/>
        <v>-8.4269662921348298E-2</v>
      </c>
      <c r="E12" s="63">
        <v>1003269800</v>
      </c>
      <c r="F12" s="63">
        <v>1070406134</v>
      </c>
      <c r="G12" s="63">
        <v>60179354</v>
      </c>
      <c r="H12" s="63">
        <v>64216908</v>
      </c>
      <c r="I12" s="14">
        <f t="shared" si="1"/>
        <v>6.7092012985051408E-2</v>
      </c>
      <c r="K12" s="3"/>
    </row>
    <row r="13" spans="1:11" ht="14.25" customHeight="1" x14ac:dyDescent="0.25">
      <c r="A13" s="5" t="s">
        <v>3</v>
      </c>
      <c r="B13" s="13">
        <v>2547</v>
      </c>
      <c r="C13" s="13">
        <v>2352</v>
      </c>
      <c r="D13" s="14">
        <f t="shared" si="0"/>
        <v>-7.6560659599528846E-2</v>
      </c>
      <c r="E13" s="63">
        <v>590949013</v>
      </c>
      <c r="F13" s="63">
        <v>620973038</v>
      </c>
      <c r="G13" s="63">
        <v>35456642</v>
      </c>
      <c r="H13" s="63">
        <v>37258222</v>
      </c>
      <c r="I13" s="14">
        <f t="shared" si="1"/>
        <v>5.0810790260397365E-2</v>
      </c>
      <c r="K13" s="3"/>
    </row>
    <row r="14" spans="1:11" ht="14.25" customHeight="1" x14ac:dyDescent="0.25">
      <c r="A14" s="5" t="s">
        <v>2</v>
      </c>
      <c r="B14" s="13">
        <v>540</v>
      </c>
      <c r="C14" s="13">
        <v>473</v>
      </c>
      <c r="D14" s="14">
        <f t="shared" si="0"/>
        <v>-0.12407407407407411</v>
      </c>
      <c r="E14" s="63">
        <v>910776419</v>
      </c>
      <c r="F14" s="63">
        <v>883114178</v>
      </c>
      <c r="G14" s="63">
        <v>54646599</v>
      </c>
      <c r="H14" s="63">
        <v>52986851</v>
      </c>
      <c r="I14" s="14">
        <f t="shared" si="1"/>
        <v>-3.0372393348760851E-2</v>
      </c>
      <c r="K14" s="3"/>
    </row>
    <row r="15" spans="1:11" ht="14.25" customHeight="1" x14ac:dyDescent="0.25">
      <c r="A15" s="5" t="s">
        <v>6</v>
      </c>
      <c r="B15" s="13">
        <v>1760</v>
      </c>
      <c r="C15" s="13">
        <v>1576</v>
      </c>
      <c r="D15" s="14">
        <f t="shared" si="0"/>
        <v>-0.1045454545454545</v>
      </c>
      <c r="E15" s="63">
        <v>437639835</v>
      </c>
      <c r="F15" s="63">
        <v>429759025</v>
      </c>
      <c r="G15" s="63">
        <v>26258392</v>
      </c>
      <c r="H15" s="63">
        <v>25785542</v>
      </c>
      <c r="I15" s="14">
        <f t="shared" si="1"/>
        <v>-1.8007576396909641E-2</v>
      </c>
      <c r="K15" s="3"/>
    </row>
    <row r="16" spans="1:11" ht="14.25" customHeight="1" x14ac:dyDescent="0.25">
      <c r="A16" s="5" t="s">
        <v>10</v>
      </c>
      <c r="B16" s="13">
        <v>14087</v>
      </c>
      <c r="C16" s="13">
        <v>13094</v>
      </c>
      <c r="D16" s="14">
        <f t="shared" si="0"/>
        <v>-7.0490523177397568E-2</v>
      </c>
      <c r="E16" s="63">
        <v>982646543</v>
      </c>
      <c r="F16" s="63">
        <v>1124085054</v>
      </c>
      <c r="G16" s="63">
        <v>58958220</v>
      </c>
      <c r="H16" s="63">
        <v>67876124</v>
      </c>
      <c r="I16" s="14">
        <f t="shared" si="1"/>
        <v>0.15125802644652442</v>
      </c>
      <c r="K16" s="3"/>
    </row>
    <row r="17" spans="1:11" ht="14.25" customHeight="1" x14ac:dyDescent="0.25">
      <c r="A17" s="5" t="s">
        <v>4</v>
      </c>
      <c r="B17" s="13">
        <v>2064</v>
      </c>
      <c r="C17" s="13">
        <v>1850</v>
      </c>
      <c r="D17" s="14">
        <f t="shared" si="0"/>
        <v>-0.10368217054263562</v>
      </c>
      <c r="E17" s="63">
        <v>503523568</v>
      </c>
      <c r="F17" s="63">
        <v>526114481</v>
      </c>
      <c r="G17" s="63">
        <v>30211411</v>
      </c>
      <c r="H17" s="63">
        <v>31566854</v>
      </c>
      <c r="I17" s="14">
        <f t="shared" si="1"/>
        <v>4.486526630616483E-2</v>
      </c>
      <c r="K17" s="3"/>
    </row>
    <row r="18" spans="1:11" ht="14.25" customHeight="1" x14ac:dyDescent="0.25">
      <c r="A18" s="5" t="s">
        <v>9</v>
      </c>
      <c r="B18" s="13">
        <v>30891</v>
      </c>
      <c r="C18" s="13">
        <v>26528</v>
      </c>
      <c r="D18" s="14">
        <f t="shared" si="0"/>
        <v>-0.14123854844453076</v>
      </c>
      <c r="E18" s="63">
        <v>1264406855</v>
      </c>
      <c r="F18" s="63">
        <v>1439132774</v>
      </c>
      <c r="G18" s="63">
        <v>74595223</v>
      </c>
      <c r="H18" s="63">
        <v>84915025</v>
      </c>
      <c r="I18" s="14">
        <f t="shared" si="1"/>
        <v>0.13834400629112675</v>
      </c>
      <c r="K18" s="3"/>
    </row>
    <row r="19" spans="1:11" ht="14.25" customHeight="1" x14ac:dyDescent="0.25">
      <c r="A19" s="5" t="s">
        <v>8</v>
      </c>
      <c r="B19" s="13">
        <v>12385</v>
      </c>
      <c r="C19" s="13">
        <v>10368</v>
      </c>
      <c r="D19" s="14">
        <f t="shared" si="0"/>
        <v>-0.16285829632620108</v>
      </c>
      <c r="E19" s="63">
        <v>902834198</v>
      </c>
      <c r="F19" s="63">
        <v>942062724</v>
      </c>
      <c r="G19" s="63">
        <v>54162785</v>
      </c>
      <c r="H19" s="63">
        <v>56627562</v>
      </c>
      <c r="I19" s="14">
        <f t="shared" si="1"/>
        <v>4.550683647452769E-2</v>
      </c>
      <c r="K19" s="3"/>
    </row>
    <row r="20" spans="1:11" ht="14.25" customHeight="1" x14ac:dyDescent="0.25">
      <c r="A20" s="5" t="s">
        <v>24</v>
      </c>
      <c r="B20" s="13">
        <v>3910</v>
      </c>
      <c r="C20" s="13">
        <v>3618</v>
      </c>
      <c r="D20" s="14">
        <f t="shared" si="0"/>
        <v>-7.4680306905370863E-2</v>
      </c>
      <c r="E20" s="63">
        <v>880100316</v>
      </c>
      <c r="F20" s="63">
        <v>997513645</v>
      </c>
      <c r="G20" s="63">
        <v>52791467</v>
      </c>
      <c r="H20" s="63">
        <v>60076472</v>
      </c>
      <c r="I20" s="14">
        <f t="shared" si="1"/>
        <v>0.13799588103888083</v>
      </c>
      <c r="K20" s="3"/>
    </row>
    <row r="21" spans="1:11" ht="14.25" customHeight="1" x14ac:dyDescent="0.25">
      <c r="A21" s="5" t="s">
        <v>25</v>
      </c>
      <c r="B21" s="38">
        <v>3515</v>
      </c>
      <c r="C21" s="38">
        <v>3275</v>
      </c>
      <c r="D21" s="39">
        <f t="shared" si="0"/>
        <v>-6.8278805120910335E-2</v>
      </c>
      <c r="E21" s="64">
        <v>951416885</v>
      </c>
      <c r="F21" s="64">
        <v>1075385906</v>
      </c>
      <c r="G21" s="64">
        <v>57085027</v>
      </c>
      <c r="H21" s="64">
        <v>64528112</v>
      </c>
      <c r="I21" s="39">
        <f t="shared" si="1"/>
        <v>0.13038594165857198</v>
      </c>
      <c r="K21" s="3"/>
    </row>
    <row r="22" spans="1:11" ht="14.25" customHeight="1" x14ac:dyDescent="0.25">
      <c r="D22" s="14"/>
      <c r="G22" s="15"/>
      <c r="H22" s="15"/>
      <c r="I22" s="14"/>
      <c r="K22" s="3"/>
    </row>
    <row r="23" spans="1:11" ht="14.25" customHeight="1" x14ac:dyDescent="0.25">
      <c r="A23" s="1" t="s">
        <v>21</v>
      </c>
      <c r="B23" s="13">
        <f>SUM(B10:B21)</f>
        <v>82349</v>
      </c>
      <c r="C23" s="13">
        <f>SUM(C10:C21)</f>
        <v>72782</v>
      </c>
      <c r="D23" s="14">
        <f>(C23/B23)-1</f>
        <v>-0.11617627415026288</v>
      </c>
      <c r="E23" s="63">
        <f>SUM(E10:E22)</f>
        <v>9521019765</v>
      </c>
      <c r="F23" s="63">
        <f>SUM(F10:F22)</f>
        <v>10244970635</v>
      </c>
      <c r="G23" s="63">
        <f>SUM(G10:G21)</f>
        <v>569952526</v>
      </c>
      <c r="H23" s="63">
        <f>SUM(H10:H21)</f>
        <v>614023093</v>
      </c>
      <c r="I23" s="14">
        <f>(H23/G23)-1</f>
        <v>7.7323224285525738E-2</v>
      </c>
      <c r="K23" s="3"/>
    </row>
    <row r="24" spans="1:11" ht="14.25" customHeight="1" x14ac:dyDescent="0.25">
      <c r="B24" s="16"/>
      <c r="C24" s="16"/>
      <c r="D24" s="14"/>
      <c r="E24" s="11"/>
      <c r="F24" s="14"/>
      <c r="G24" s="15"/>
      <c r="H24" s="15"/>
      <c r="I24" s="14"/>
      <c r="K24" s="3"/>
    </row>
    <row r="25" spans="1:11" ht="15" x14ac:dyDescent="0.25">
      <c r="A25" s="2"/>
      <c r="H25" s="14"/>
      <c r="K25" s="3"/>
    </row>
    <row r="26" spans="1:11" ht="15" x14ac:dyDescent="0.25">
      <c r="H26" s="6"/>
      <c r="K26" s="3"/>
    </row>
    <row r="27" spans="1:11" ht="15" x14ac:dyDescent="0.25">
      <c r="H27" s="6"/>
      <c r="K27" s="3"/>
    </row>
    <row r="29" spans="1:11" x14ac:dyDescent="0.2">
      <c r="H29" s="6"/>
    </row>
  </sheetData>
  <mergeCells count="3">
    <mergeCell ref="A1:I1"/>
    <mergeCell ref="A2:I2"/>
    <mergeCell ref="A3:I3"/>
  </mergeCells>
  <phoneticPr fontId="4" type="noConversion"/>
  <printOptions horizontalCentered="1"/>
  <pageMargins left="0.5" right="0.5" top="1" bottom="1" header="0.5" footer="0.5"/>
  <pageSetup scale="59" orientation="portrait" horizontalDpi="4294967292"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I29"/>
  <sheetViews>
    <sheetView showOutlineSymbols="0" zoomScaleNormal="100" workbookViewId="0">
      <selection activeCell="C21" sqref="C21"/>
    </sheetView>
  </sheetViews>
  <sheetFormatPr defaultColWidth="11.44140625" defaultRowHeight="14.25" x14ac:dyDescent="0.2"/>
  <cols>
    <col min="1" max="1" width="19.77734375" style="5" customWidth="1"/>
    <col min="2" max="3" width="9.6640625" style="5" bestFit="1" customWidth="1"/>
    <col min="4" max="4" width="9.109375" style="5" bestFit="1" customWidth="1"/>
    <col min="5" max="6" width="12.88671875" style="5" bestFit="1" customWidth="1"/>
    <col min="7" max="8" width="10.5546875" style="5" bestFit="1" customWidth="1"/>
    <col min="9" max="9" width="7" style="5" bestFit="1" customWidth="1"/>
    <col min="10" max="16384" width="11.44140625" style="5"/>
  </cols>
  <sheetData>
    <row r="1" spans="1:9" s="3" customFormat="1" ht="15" x14ac:dyDescent="0.25">
      <c r="A1" s="73" t="s">
        <v>30</v>
      </c>
      <c r="B1" s="73"/>
      <c r="C1" s="73"/>
      <c r="D1" s="73"/>
      <c r="E1" s="73"/>
      <c r="F1" s="73"/>
      <c r="G1" s="73"/>
      <c r="H1" s="73"/>
      <c r="I1" s="73"/>
    </row>
    <row r="2" spans="1:9" s="3" customFormat="1" ht="15" x14ac:dyDescent="0.25">
      <c r="A2" s="73" t="s">
        <v>18</v>
      </c>
      <c r="B2" s="73"/>
      <c r="C2" s="73"/>
      <c r="D2" s="73"/>
      <c r="E2" s="73"/>
      <c r="F2" s="73"/>
      <c r="G2" s="73"/>
      <c r="H2" s="73"/>
      <c r="I2" s="73"/>
    </row>
    <row r="3" spans="1:9" s="3" customFormat="1" ht="15" x14ac:dyDescent="0.25">
      <c r="A3" s="73" t="str">
        <f>'Table 1. Retail Sales Tax'!A3:I3</f>
        <v>Quarter Ending March 31, 2022</v>
      </c>
      <c r="B3" s="73"/>
      <c r="C3" s="73"/>
      <c r="D3" s="73"/>
      <c r="E3" s="73"/>
      <c r="F3" s="73"/>
      <c r="G3" s="73"/>
      <c r="H3" s="73"/>
      <c r="I3" s="73"/>
    </row>
    <row r="4" spans="1:9" x14ac:dyDescent="0.2">
      <c r="H4" s="6"/>
    </row>
    <row r="5" spans="1:9" ht="14.25" customHeight="1" x14ac:dyDescent="0.25">
      <c r="A5" s="7" t="s">
        <v>31</v>
      </c>
      <c r="B5" s="8"/>
      <c r="C5" s="8"/>
      <c r="D5" s="8"/>
      <c r="E5" s="8"/>
      <c r="F5" s="8"/>
      <c r="G5" s="8"/>
      <c r="H5" s="9"/>
      <c r="I5" s="9"/>
    </row>
    <row r="6" spans="1:9" s="3" customFormat="1" ht="15" x14ac:dyDescent="0.25">
      <c r="C6" s="10"/>
      <c r="D6" s="10"/>
      <c r="E6" s="10"/>
      <c r="F6" s="10"/>
      <c r="G6" s="10"/>
      <c r="H6" s="10"/>
      <c r="I6" s="10"/>
    </row>
    <row r="7" spans="1:9" s="3" customFormat="1" ht="30" x14ac:dyDescent="0.25">
      <c r="B7" s="11" t="s">
        <v>13</v>
      </c>
      <c r="C7" s="11" t="s">
        <v>13</v>
      </c>
      <c r="D7" s="11" t="s">
        <v>16</v>
      </c>
      <c r="E7" s="11" t="s">
        <v>27</v>
      </c>
      <c r="F7" s="11" t="s">
        <v>27</v>
      </c>
      <c r="G7" s="11" t="s">
        <v>11</v>
      </c>
      <c r="H7" s="11" t="s">
        <v>11</v>
      </c>
      <c r="I7" s="11" t="s">
        <v>16</v>
      </c>
    </row>
    <row r="8" spans="1:9" s="3" customFormat="1" ht="15" x14ac:dyDescent="0.25">
      <c r="A8" s="3" t="s">
        <v>0</v>
      </c>
      <c r="B8" s="12">
        <f>'Table 1. Retail Sales Tax'!B8</f>
        <v>44256</v>
      </c>
      <c r="C8" s="12">
        <f>'Table 1. Retail Sales Tax'!C8</f>
        <v>44621</v>
      </c>
      <c r="D8" s="10" t="s">
        <v>17</v>
      </c>
      <c r="E8" s="12">
        <f>'Table 1. Retail Sales Tax'!E8</f>
        <v>44256</v>
      </c>
      <c r="F8" s="12">
        <f>'Table 1. Retail Sales Tax'!F8</f>
        <v>44621</v>
      </c>
      <c r="G8" s="12">
        <f>'Table 1. Retail Sales Tax'!G8</f>
        <v>44256</v>
      </c>
      <c r="H8" s="12">
        <f>'Table 1. Retail Sales Tax'!H8</f>
        <v>44621</v>
      </c>
      <c r="I8" s="10" t="s">
        <v>29</v>
      </c>
    </row>
    <row r="9" spans="1:9" x14ac:dyDescent="0.2">
      <c r="B9" s="4"/>
      <c r="D9" s="4"/>
      <c r="E9" s="4"/>
      <c r="F9" s="4"/>
    </row>
    <row r="10" spans="1:9" x14ac:dyDescent="0.2">
      <c r="A10" s="5" t="s">
        <v>5</v>
      </c>
      <c r="B10" s="13">
        <f>'Table 1. Retail Sales Tax'!B10+'Table 2. Retail Use Tax'!B10</f>
        <v>1947</v>
      </c>
      <c r="C10" s="13">
        <f>'Table 1. Retail Sales Tax'!C10+'Table 2. Retail Use Tax'!C10</f>
        <v>1696</v>
      </c>
      <c r="D10" s="14">
        <f t="shared" ref="D10:D21" si="0">(C10/B10)-1</f>
        <v>-0.1289162814586543</v>
      </c>
      <c r="E10" s="71">
        <f>'Table 1. Retail Sales Tax'!E10+'Table 2. Retail Use Tax'!E10</f>
        <v>322848957</v>
      </c>
      <c r="F10" s="71">
        <f>'Table 1. Retail Sales Tax'!F10+'Table 2. Retail Use Tax'!F10</f>
        <v>292770539</v>
      </c>
      <c r="G10" s="71">
        <f>'Table 1. Retail Sales Tax'!G10+'Table 2. Retail Use Tax'!G10</f>
        <v>19370945</v>
      </c>
      <c r="H10" s="71">
        <f>'Table 1. Retail Sales Tax'!H10+'Table 2. Retail Use Tax'!H10</f>
        <v>17566232</v>
      </c>
      <c r="I10" s="14">
        <f t="shared" ref="I10:I21" si="1">(H10/G10)-1</f>
        <v>-9.3165976156558195E-2</v>
      </c>
    </row>
    <row r="11" spans="1:9" x14ac:dyDescent="0.2">
      <c r="A11" s="5" t="s">
        <v>1</v>
      </c>
      <c r="B11" s="13">
        <f>'Table 1. Retail Sales Tax'!B11+'Table 2. Retail Use Tax'!B11</f>
        <v>1371</v>
      </c>
      <c r="C11" s="13">
        <f>'Table 1. Retail Sales Tax'!C11+'Table 2. Retail Use Tax'!C11</f>
        <v>1243</v>
      </c>
      <c r="D11" s="14">
        <f t="shared" si="0"/>
        <v>-9.3362509117432491E-2</v>
      </c>
      <c r="E11" s="71">
        <f>'Table 1. Retail Sales Tax'!E11+'Table 2. Retail Use Tax'!E11</f>
        <v>844035696</v>
      </c>
      <c r="F11" s="71">
        <f>'Table 1. Retail Sales Tax'!F11+'Table 2. Retail Use Tax'!F11</f>
        <v>914583069</v>
      </c>
      <c r="G11" s="71">
        <f>'Table 1. Retail Sales Tax'!G11+'Table 2. Retail Use Tax'!G11</f>
        <v>50642161</v>
      </c>
      <c r="H11" s="71">
        <f>'Table 1. Retail Sales Tax'!H11+'Table 2. Retail Use Tax'!H11</f>
        <v>54874984</v>
      </c>
      <c r="I11" s="14">
        <f t="shared" si="1"/>
        <v>8.3582985331135395E-2</v>
      </c>
    </row>
    <row r="12" spans="1:9" x14ac:dyDescent="0.2">
      <c r="A12" s="5" t="s">
        <v>7</v>
      </c>
      <c r="B12" s="13">
        <f>'Table 1. Retail Sales Tax'!B12+'Table 2. Retail Use Tax'!B12</f>
        <v>7495</v>
      </c>
      <c r="C12" s="13">
        <f>'Table 1. Retail Sales Tax'!C12+'Table 2. Retail Use Tax'!C12</f>
        <v>6865</v>
      </c>
      <c r="D12" s="14">
        <f t="shared" si="0"/>
        <v>-8.4056037358238855E-2</v>
      </c>
      <c r="E12" s="71">
        <f>'Table 1. Retail Sales Tax'!E12+'Table 2. Retail Use Tax'!E12</f>
        <v>1006016281</v>
      </c>
      <c r="F12" s="71">
        <f>'Table 1. Retail Sales Tax'!F12+'Table 2. Retail Use Tax'!F12</f>
        <v>1073219595</v>
      </c>
      <c r="G12" s="71">
        <f>'Table 1. Retail Sales Tax'!G12+'Table 2. Retail Use Tax'!G12</f>
        <v>60344143</v>
      </c>
      <c r="H12" s="71">
        <f>'Table 1. Retail Sales Tax'!H12+'Table 2. Retail Use Tax'!H12</f>
        <v>64385716</v>
      </c>
      <c r="I12" s="14">
        <f t="shared" si="1"/>
        <v>6.6975398092901983E-2</v>
      </c>
    </row>
    <row r="13" spans="1:9" x14ac:dyDescent="0.2">
      <c r="A13" s="5" t="s">
        <v>3</v>
      </c>
      <c r="B13" s="13">
        <f>'Table 1. Retail Sales Tax'!B13+'Table 2. Retail Use Tax'!B13</f>
        <v>2573</v>
      </c>
      <c r="C13" s="13">
        <f>'Table 1. Retail Sales Tax'!C13+'Table 2. Retail Use Tax'!C13</f>
        <v>2377</v>
      </c>
      <c r="D13" s="14">
        <f t="shared" si="0"/>
        <v>-7.6175670423630049E-2</v>
      </c>
      <c r="E13" s="71">
        <f>'Table 1. Retail Sales Tax'!E13+'Table 2. Retail Use Tax'!E13</f>
        <v>591635581</v>
      </c>
      <c r="F13" s="71">
        <f>'Table 1. Retail Sales Tax'!F13+'Table 2. Retail Use Tax'!F13</f>
        <v>623996025</v>
      </c>
      <c r="G13" s="71">
        <f>'Table 1. Retail Sales Tax'!G13+'Table 2. Retail Use Tax'!G13</f>
        <v>35497837</v>
      </c>
      <c r="H13" s="71">
        <f>'Table 1. Retail Sales Tax'!H13+'Table 2. Retail Use Tax'!H13</f>
        <v>37439601</v>
      </c>
      <c r="I13" s="14">
        <f t="shared" si="1"/>
        <v>5.4700910368144395E-2</v>
      </c>
    </row>
    <row r="14" spans="1:9" x14ac:dyDescent="0.2">
      <c r="A14" s="5" t="s">
        <v>2</v>
      </c>
      <c r="B14" s="13">
        <f>'Table 1. Retail Sales Tax'!B14+'Table 2. Retail Use Tax'!B14</f>
        <v>555</v>
      </c>
      <c r="C14" s="13">
        <f>'Table 1. Retail Sales Tax'!C14+'Table 2. Retail Use Tax'!C14</f>
        <v>489</v>
      </c>
      <c r="D14" s="14">
        <f t="shared" si="0"/>
        <v>-0.11891891891891893</v>
      </c>
      <c r="E14" s="71">
        <f>'Table 1. Retail Sales Tax'!E14+'Table 2. Retail Use Tax'!E14</f>
        <v>978154417</v>
      </c>
      <c r="F14" s="71">
        <f>'Table 1. Retail Sales Tax'!F14+'Table 2. Retail Use Tax'!F14</f>
        <v>958887566</v>
      </c>
      <c r="G14" s="71">
        <f>'Table 1. Retail Sales Tax'!G14+'Table 2. Retail Use Tax'!G14</f>
        <v>58689278</v>
      </c>
      <c r="H14" s="71">
        <f>'Table 1. Retail Sales Tax'!H14+'Table 2. Retail Use Tax'!H14</f>
        <v>57533254</v>
      </c>
      <c r="I14" s="14">
        <f t="shared" si="1"/>
        <v>-1.9697362778938965E-2</v>
      </c>
    </row>
    <row r="15" spans="1:9" x14ac:dyDescent="0.2">
      <c r="A15" s="5" t="s">
        <v>6</v>
      </c>
      <c r="B15" s="13">
        <f>'Table 1. Retail Sales Tax'!B15+'Table 2. Retail Use Tax'!B15</f>
        <v>1858</v>
      </c>
      <c r="C15" s="13">
        <f>'Table 1. Retail Sales Tax'!C15+'Table 2. Retail Use Tax'!C15</f>
        <v>1667</v>
      </c>
      <c r="D15" s="14">
        <f t="shared" si="0"/>
        <v>-0.10279870828848225</v>
      </c>
      <c r="E15" s="71">
        <f>'Table 1. Retail Sales Tax'!E15+'Table 2. Retail Use Tax'!E15</f>
        <v>470591901</v>
      </c>
      <c r="F15" s="71">
        <f>'Table 1. Retail Sales Tax'!F15+'Table 2. Retail Use Tax'!F15</f>
        <v>460592331</v>
      </c>
      <c r="G15" s="71">
        <f>'Table 1. Retail Sales Tax'!G15+'Table 2. Retail Use Tax'!G15</f>
        <v>28235518</v>
      </c>
      <c r="H15" s="71">
        <f>'Table 1. Retail Sales Tax'!H15+'Table 2. Retail Use Tax'!H15</f>
        <v>27635540</v>
      </c>
      <c r="I15" s="14">
        <f t="shared" si="1"/>
        <v>-2.1249052346055786E-2</v>
      </c>
    </row>
    <row r="16" spans="1:9" x14ac:dyDescent="0.2">
      <c r="A16" s="5" t="s">
        <v>10</v>
      </c>
      <c r="B16" s="13">
        <f>'Table 1. Retail Sales Tax'!B16+'Table 2. Retail Use Tax'!B16</f>
        <v>24345</v>
      </c>
      <c r="C16" s="13">
        <f>'Table 1. Retail Sales Tax'!C16+'Table 2. Retail Use Tax'!C16</f>
        <v>22684</v>
      </c>
      <c r="D16" s="14">
        <f t="shared" si="0"/>
        <v>-6.8227562127746944E-2</v>
      </c>
      <c r="E16" s="71">
        <f>'Table 1. Retail Sales Tax'!E16+'Table 2. Retail Use Tax'!E16</f>
        <v>2033077292</v>
      </c>
      <c r="F16" s="71">
        <f>'Table 1. Retail Sales Tax'!F16+'Table 2. Retail Use Tax'!F16</f>
        <v>2273274672</v>
      </c>
      <c r="G16" s="71">
        <f>'Table 1. Retail Sales Tax'!G16+'Table 2. Retail Use Tax'!G16</f>
        <v>121984124</v>
      </c>
      <c r="H16" s="71">
        <f>'Table 1. Retail Sales Tax'!H16+'Table 2. Retail Use Tax'!H16</f>
        <v>136827501</v>
      </c>
      <c r="I16" s="14">
        <f t="shared" si="1"/>
        <v>0.12168285932028344</v>
      </c>
    </row>
    <row r="17" spans="1:9" x14ac:dyDescent="0.2">
      <c r="A17" s="5" t="s">
        <v>4</v>
      </c>
      <c r="B17" s="13">
        <f>'Table 1. Retail Sales Tax'!B17+'Table 2. Retail Use Tax'!B17</f>
        <v>2112</v>
      </c>
      <c r="C17" s="13">
        <f>'Table 1. Retail Sales Tax'!C17+'Table 2. Retail Use Tax'!C17</f>
        <v>1900</v>
      </c>
      <c r="D17" s="14">
        <f t="shared" si="0"/>
        <v>-0.10037878787878785</v>
      </c>
      <c r="E17" s="71">
        <f>'Table 1. Retail Sales Tax'!E17+'Table 2. Retail Use Tax'!E17</f>
        <v>510555550</v>
      </c>
      <c r="F17" s="71">
        <f>'Table 1. Retail Sales Tax'!F17+'Table 2. Retail Use Tax'!F17</f>
        <v>533689749</v>
      </c>
      <c r="G17" s="71">
        <f>'Table 1. Retail Sales Tax'!G17+'Table 2. Retail Use Tax'!G17</f>
        <v>30633332</v>
      </c>
      <c r="H17" s="71">
        <f>'Table 1. Retail Sales Tax'!H17+'Table 2. Retail Use Tax'!H17</f>
        <v>32021370</v>
      </c>
      <c r="I17" s="14">
        <f t="shared" si="1"/>
        <v>4.5311362146305267E-2</v>
      </c>
    </row>
    <row r="18" spans="1:9" x14ac:dyDescent="0.2">
      <c r="A18" s="5" t="s">
        <v>9</v>
      </c>
      <c r="B18" s="13">
        <f>'Table 1. Retail Sales Tax'!B18+'Table 2. Retail Use Tax'!B18</f>
        <v>32480</v>
      </c>
      <c r="C18" s="13">
        <f>'Table 1. Retail Sales Tax'!C18+'Table 2. Retail Use Tax'!C18</f>
        <v>28026</v>
      </c>
      <c r="D18" s="14">
        <f t="shared" si="0"/>
        <v>-0.1371305418719212</v>
      </c>
      <c r="E18" s="71">
        <f>'Table 1. Retail Sales Tax'!E18+'Table 2. Retail Use Tax'!E18</f>
        <v>1439298906</v>
      </c>
      <c r="F18" s="71">
        <f>'Table 1. Retail Sales Tax'!F18+'Table 2. Retail Use Tax'!F18</f>
        <v>1641893240</v>
      </c>
      <c r="G18" s="71">
        <f>'Table 1. Retail Sales Tax'!G18+'Table 2. Retail Use Tax'!G18</f>
        <v>85088756</v>
      </c>
      <c r="H18" s="71">
        <f>'Table 1. Retail Sales Tax'!H18+'Table 2. Retail Use Tax'!H18</f>
        <v>97080649</v>
      </c>
      <c r="I18" s="14">
        <f t="shared" si="1"/>
        <v>0.14093393256331077</v>
      </c>
    </row>
    <row r="19" spans="1:9" x14ac:dyDescent="0.2">
      <c r="A19" s="5" t="s">
        <v>8</v>
      </c>
      <c r="B19" s="13">
        <f>'Table 1. Retail Sales Tax'!B19+'Table 2. Retail Use Tax'!B19</f>
        <v>12969</v>
      </c>
      <c r="C19" s="13">
        <f>'Table 1. Retail Sales Tax'!C19+'Table 2. Retail Use Tax'!C19</f>
        <v>10952</v>
      </c>
      <c r="D19" s="14">
        <f t="shared" si="0"/>
        <v>-0.15552471277662117</v>
      </c>
      <c r="E19" s="71">
        <f>'Table 1. Retail Sales Tax'!E19+'Table 2. Retail Use Tax'!E19</f>
        <v>1705999890</v>
      </c>
      <c r="F19" s="71">
        <f>'Table 1. Retail Sales Tax'!F19+'Table 2. Retail Use Tax'!F19</f>
        <v>1758824082</v>
      </c>
      <c r="G19" s="71">
        <f>'Table 1. Retail Sales Tax'!G19+'Table 2. Retail Use Tax'!G19</f>
        <v>102352730</v>
      </c>
      <c r="H19" s="71">
        <f>'Table 1. Retail Sales Tax'!H19+'Table 2. Retail Use Tax'!H19</f>
        <v>105633243</v>
      </c>
      <c r="I19" s="14">
        <f t="shared" si="1"/>
        <v>3.2051055208786261E-2</v>
      </c>
    </row>
    <row r="20" spans="1:9" x14ac:dyDescent="0.2">
      <c r="A20" s="5" t="s">
        <v>24</v>
      </c>
      <c r="B20" s="13">
        <f>'Table 1. Retail Sales Tax'!B20+'Table 2. Retail Use Tax'!B20</f>
        <v>4025</v>
      </c>
      <c r="C20" s="13">
        <f>'Table 1. Retail Sales Tax'!C20+'Table 2. Retail Use Tax'!C20</f>
        <v>3721</v>
      </c>
      <c r="D20" s="14">
        <f t="shared" si="0"/>
        <v>-7.5527950310559033E-2</v>
      </c>
      <c r="E20" s="71">
        <f>'Table 1. Retail Sales Tax'!E20+'Table 2. Retail Use Tax'!E20</f>
        <v>1060757416</v>
      </c>
      <c r="F20" s="71">
        <f>'Table 1. Retail Sales Tax'!F20+'Table 2. Retail Use Tax'!F20</f>
        <v>1181051406</v>
      </c>
      <c r="G20" s="71">
        <f>'Table 1. Retail Sales Tax'!G20+'Table 2. Retail Use Tax'!G20</f>
        <v>63630893</v>
      </c>
      <c r="H20" s="71">
        <f>'Table 1. Retail Sales Tax'!H20+'Table 2. Retail Use Tax'!H20</f>
        <v>71088738</v>
      </c>
      <c r="I20" s="14">
        <f t="shared" si="1"/>
        <v>0.1172047829031726</v>
      </c>
    </row>
    <row r="21" spans="1:9" x14ac:dyDescent="0.2">
      <c r="A21" s="5" t="s">
        <v>25</v>
      </c>
      <c r="B21" s="38">
        <f>'Table 1. Retail Sales Tax'!B21+'Table 2. Retail Use Tax'!B21</f>
        <v>4237</v>
      </c>
      <c r="C21" s="38">
        <f>'Table 1. Retail Sales Tax'!C21+'Table 2. Retail Use Tax'!C21</f>
        <v>3972</v>
      </c>
      <c r="D21" s="39">
        <f t="shared" si="0"/>
        <v>-6.2544253009204631E-2</v>
      </c>
      <c r="E21" s="64">
        <f>'Table 1. Retail Sales Tax'!E21+'Table 2. Retail Use Tax'!E21</f>
        <v>1069057498</v>
      </c>
      <c r="F21" s="64">
        <f>'Table 1. Retail Sales Tax'!F21+'Table 2. Retail Use Tax'!F21</f>
        <v>1208233445</v>
      </c>
      <c r="G21" s="64">
        <f>'Table 1. Retail Sales Tax'!G21+'Table 2. Retail Use Tax'!G21</f>
        <v>64143463</v>
      </c>
      <c r="H21" s="64">
        <f>'Table 1. Retail Sales Tax'!H21+'Table 2. Retail Use Tax'!H21</f>
        <v>72498964</v>
      </c>
      <c r="I21" s="39">
        <f t="shared" si="1"/>
        <v>0.13026270502420489</v>
      </c>
    </row>
    <row r="22" spans="1:9" x14ac:dyDescent="0.2">
      <c r="D22" s="14"/>
      <c r="G22" s="15"/>
      <c r="H22" s="15"/>
      <c r="I22" s="14"/>
    </row>
    <row r="23" spans="1:9" x14ac:dyDescent="0.2">
      <c r="A23" s="1" t="s">
        <v>21</v>
      </c>
      <c r="B23" s="13">
        <f>SUM(B10:B21)</f>
        <v>95967</v>
      </c>
      <c r="C23" s="13">
        <f>SUM(C10:C21)</f>
        <v>85592</v>
      </c>
      <c r="D23" s="14">
        <f>(C23/B23)-1</f>
        <v>-0.10811007950649698</v>
      </c>
      <c r="E23" s="71">
        <f>SUM(E10:E22)</f>
        <v>12032029385</v>
      </c>
      <c r="F23" s="71">
        <f>SUM(F10:F22)</f>
        <v>12921015719</v>
      </c>
      <c r="G23" s="71">
        <f>SUM(G10:G21)</f>
        <v>720613180</v>
      </c>
      <c r="H23" s="71">
        <f>SUM(H10:H21)</f>
        <v>774585792</v>
      </c>
      <c r="I23" s="14">
        <f>(H23/G23)-1</f>
        <v>7.4898174912648718E-2</v>
      </c>
    </row>
    <row r="24" spans="1:9" ht="15" x14ac:dyDescent="0.25">
      <c r="B24" s="16"/>
      <c r="C24" s="16"/>
      <c r="D24" s="14"/>
      <c r="E24" s="11"/>
      <c r="F24" s="14"/>
      <c r="G24" s="15"/>
      <c r="H24" s="15"/>
      <c r="I24" s="14"/>
    </row>
    <row r="25" spans="1:9" x14ac:dyDescent="0.2">
      <c r="A25" s="2"/>
      <c r="F25" s="6"/>
      <c r="H25" s="14"/>
    </row>
    <row r="26" spans="1:9" x14ac:dyDescent="0.2">
      <c r="H26" s="6"/>
    </row>
    <row r="27" spans="1:9" x14ac:dyDescent="0.2">
      <c r="H27" s="6"/>
    </row>
    <row r="29" spans="1:9" x14ac:dyDescent="0.2">
      <c r="H29" s="6"/>
    </row>
  </sheetData>
  <mergeCells count="3">
    <mergeCell ref="A1:I1"/>
    <mergeCell ref="A2:I2"/>
    <mergeCell ref="A3:I3"/>
  </mergeCells>
  <printOptions horizontalCentered="1"/>
  <pageMargins left="0.5" right="0.5" top="1" bottom="1" header="0.5" footer="0.5"/>
  <pageSetup scale="59" orientation="portrait" horizontalDpi="4294967292"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IV24"/>
  <sheetViews>
    <sheetView showOutlineSymbols="0" zoomScaleNormal="100" workbookViewId="0">
      <selection activeCell="H26" sqref="H26"/>
    </sheetView>
  </sheetViews>
  <sheetFormatPr defaultColWidth="11.44140625" defaultRowHeight="15" x14ac:dyDescent="0.2"/>
  <cols>
    <col min="1" max="1" width="19.77734375" style="27" customWidth="1"/>
    <col min="2" max="3" width="9.6640625" style="27" bestFit="1" customWidth="1"/>
    <col min="4" max="4" width="9.109375" style="27" bestFit="1" customWidth="1"/>
    <col min="5" max="6" width="11.88671875" style="27" bestFit="1" customWidth="1"/>
    <col min="7" max="8" width="10.5546875" style="27" bestFit="1" customWidth="1"/>
    <col min="9" max="9" width="7" style="27" bestFit="1" customWidth="1"/>
    <col min="10" max="10" width="14.33203125" style="42" customWidth="1"/>
    <col min="11" max="39" width="11.44140625" style="42"/>
    <col min="40" max="16384" width="11.44140625" style="27"/>
  </cols>
  <sheetData>
    <row r="1" spans="1:256" s="32" customFormat="1" x14ac:dyDescent="0.25">
      <c r="A1" s="74" t="s">
        <v>33</v>
      </c>
      <c r="B1" s="74"/>
      <c r="C1" s="74"/>
      <c r="D1" s="74"/>
      <c r="E1" s="74"/>
      <c r="F1" s="74"/>
      <c r="G1" s="74"/>
      <c r="H1" s="74"/>
      <c r="I1" s="74"/>
      <c r="J1" s="40"/>
      <c r="K1" s="40"/>
      <c r="L1" s="40"/>
      <c r="M1" s="40"/>
      <c r="N1" s="40"/>
      <c r="O1" s="40"/>
      <c r="P1" s="40"/>
      <c r="Q1" s="40"/>
      <c r="R1" s="40"/>
      <c r="S1" s="40"/>
      <c r="T1" s="40"/>
      <c r="U1" s="40"/>
      <c r="V1" s="40"/>
      <c r="W1" s="40"/>
      <c r="X1" s="40"/>
      <c r="Y1" s="40"/>
      <c r="Z1" s="40"/>
      <c r="AA1" s="40"/>
      <c r="AB1" s="40"/>
      <c r="AC1" s="40"/>
      <c r="AD1" s="40"/>
      <c r="AE1" s="40"/>
      <c r="AF1" s="40"/>
      <c r="AG1" s="40"/>
      <c r="AH1" s="40"/>
      <c r="AI1" s="40"/>
      <c r="AJ1" s="40"/>
      <c r="AK1" s="40"/>
      <c r="AL1" s="40"/>
      <c r="AM1" s="40"/>
      <c r="AN1" s="29"/>
      <c r="AO1" s="29"/>
      <c r="AP1" s="29"/>
      <c r="AQ1" s="29"/>
      <c r="AR1" s="29"/>
      <c r="AS1" s="29"/>
      <c r="AT1" s="29"/>
      <c r="AU1" s="29"/>
      <c r="AV1" s="29"/>
      <c r="AW1" s="29"/>
      <c r="AX1" s="29"/>
      <c r="AY1" s="29"/>
      <c r="AZ1" s="29"/>
      <c r="BA1" s="29"/>
      <c r="BB1" s="29"/>
      <c r="BC1" s="29"/>
      <c r="BD1" s="29"/>
      <c r="BE1" s="29"/>
      <c r="BF1" s="29"/>
      <c r="BG1" s="29"/>
      <c r="BH1" s="29"/>
      <c r="BI1" s="29"/>
      <c r="BJ1" s="29"/>
      <c r="BK1" s="29"/>
      <c r="BL1" s="29"/>
      <c r="BM1" s="29"/>
      <c r="BN1" s="29"/>
      <c r="BO1" s="29"/>
      <c r="BP1" s="29"/>
      <c r="BQ1" s="29"/>
      <c r="BR1" s="29"/>
      <c r="BS1" s="29"/>
      <c r="BT1" s="29"/>
      <c r="BU1" s="29"/>
      <c r="BV1" s="29"/>
      <c r="BW1" s="29"/>
      <c r="BX1" s="29"/>
      <c r="BY1" s="29"/>
      <c r="BZ1" s="29"/>
      <c r="CA1" s="29"/>
      <c r="CB1" s="29"/>
      <c r="CC1" s="29"/>
      <c r="CD1" s="29"/>
      <c r="CE1" s="29"/>
      <c r="CF1" s="29"/>
      <c r="CG1" s="29"/>
      <c r="CH1" s="29"/>
      <c r="CI1" s="29"/>
      <c r="CJ1" s="29"/>
      <c r="CK1" s="29"/>
      <c r="CL1" s="29"/>
      <c r="CM1" s="29"/>
      <c r="CN1" s="29"/>
      <c r="CO1" s="29"/>
      <c r="CP1" s="29"/>
      <c r="CQ1" s="29"/>
      <c r="CR1" s="29"/>
      <c r="CS1" s="29"/>
      <c r="CT1" s="29"/>
      <c r="CU1" s="29"/>
      <c r="CV1" s="29"/>
      <c r="CW1" s="29"/>
      <c r="CX1" s="29"/>
      <c r="CY1" s="29"/>
      <c r="CZ1" s="29"/>
      <c r="DA1" s="29"/>
      <c r="DB1" s="29"/>
      <c r="DC1" s="29"/>
      <c r="DD1" s="29"/>
      <c r="DE1" s="29"/>
      <c r="DF1" s="29"/>
      <c r="DG1" s="29"/>
      <c r="DH1" s="29"/>
      <c r="DI1" s="29"/>
      <c r="DJ1" s="29"/>
      <c r="DK1" s="29"/>
      <c r="DL1" s="29"/>
      <c r="DM1" s="29"/>
      <c r="DN1" s="29"/>
      <c r="DO1" s="29"/>
      <c r="DP1" s="29"/>
      <c r="DQ1" s="29"/>
      <c r="DR1" s="29"/>
      <c r="DS1" s="29"/>
      <c r="DT1" s="29"/>
      <c r="DU1" s="29"/>
      <c r="DV1" s="29"/>
      <c r="DW1" s="29"/>
      <c r="DX1" s="29"/>
      <c r="DY1" s="29"/>
      <c r="DZ1" s="29"/>
      <c r="EA1" s="29"/>
      <c r="EB1" s="29"/>
      <c r="EC1" s="29"/>
      <c r="ED1" s="29"/>
      <c r="EE1" s="29"/>
      <c r="EF1" s="29"/>
      <c r="EG1" s="29"/>
      <c r="EH1" s="29"/>
      <c r="EI1" s="29"/>
      <c r="EJ1" s="29"/>
      <c r="EK1" s="29"/>
      <c r="EL1" s="29"/>
      <c r="EM1" s="29"/>
      <c r="EN1" s="29"/>
      <c r="EO1" s="29"/>
      <c r="EP1" s="29"/>
      <c r="EQ1" s="29"/>
      <c r="ER1" s="29"/>
      <c r="ES1" s="29"/>
      <c r="ET1" s="29"/>
      <c r="EU1" s="29"/>
      <c r="EV1" s="29"/>
      <c r="EW1" s="29"/>
      <c r="EX1" s="29"/>
      <c r="EY1" s="29"/>
      <c r="EZ1" s="29"/>
      <c r="FA1" s="29"/>
      <c r="FB1" s="29"/>
      <c r="FC1" s="29"/>
      <c r="FD1" s="29"/>
      <c r="FE1" s="29"/>
      <c r="FF1" s="29"/>
      <c r="FG1" s="29"/>
      <c r="FH1" s="29"/>
      <c r="FI1" s="29"/>
      <c r="FJ1" s="29"/>
      <c r="FK1" s="29"/>
      <c r="FL1" s="29"/>
      <c r="FM1" s="29"/>
      <c r="FN1" s="29"/>
      <c r="FO1" s="29"/>
      <c r="FP1" s="29"/>
      <c r="FQ1" s="29"/>
      <c r="FR1" s="29"/>
      <c r="FS1" s="29"/>
      <c r="FT1" s="29"/>
      <c r="FU1" s="29"/>
      <c r="FV1" s="29"/>
      <c r="FW1" s="29"/>
      <c r="FX1" s="29"/>
      <c r="FY1" s="29"/>
      <c r="FZ1" s="29"/>
      <c r="GA1" s="29"/>
      <c r="GB1" s="29"/>
      <c r="GC1" s="29"/>
      <c r="GD1" s="29"/>
      <c r="GE1" s="29"/>
      <c r="GF1" s="29"/>
      <c r="GG1" s="29"/>
      <c r="GH1" s="29"/>
      <c r="GI1" s="29"/>
      <c r="GJ1" s="29"/>
      <c r="GK1" s="29"/>
      <c r="GL1" s="29"/>
      <c r="GM1" s="29"/>
      <c r="GN1" s="29"/>
      <c r="GO1" s="29"/>
      <c r="GP1" s="29"/>
      <c r="GQ1" s="29"/>
      <c r="GR1" s="29"/>
      <c r="GS1" s="29"/>
      <c r="GT1" s="29"/>
      <c r="GU1" s="29"/>
      <c r="GV1" s="29"/>
      <c r="GW1" s="29"/>
      <c r="GX1" s="29"/>
      <c r="GY1" s="29"/>
      <c r="GZ1" s="29"/>
      <c r="HA1" s="29"/>
      <c r="HB1" s="29"/>
      <c r="HC1" s="29"/>
      <c r="HD1" s="29"/>
      <c r="HE1" s="29"/>
      <c r="HF1" s="29"/>
      <c r="HG1" s="29"/>
      <c r="HH1" s="29"/>
      <c r="HI1" s="29"/>
      <c r="HJ1" s="29"/>
      <c r="HK1" s="29"/>
      <c r="HL1" s="29"/>
      <c r="HM1" s="29"/>
      <c r="HN1" s="29"/>
      <c r="HO1" s="29"/>
      <c r="HP1" s="29"/>
      <c r="HQ1" s="29"/>
      <c r="HR1" s="29"/>
      <c r="HS1" s="29"/>
      <c r="HT1" s="29"/>
      <c r="HU1" s="29"/>
      <c r="HV1" s="29"/>
      <c r="HW1" s="29"/>
      <c r="HX1" s="29"/>
      <c r="HY1" s="29"/>
      <c r="HZ1" s="29"/>
      <c r="IA1" s="29"/>
      <c r="IB1" s="29"/>
      <c r="IC1" s="29"/>
      <c r="ID1" s="29"/>
      <c r="IE1" s="29"/>
      <c r="IF1" s="29"/>
      <c r="IG1" s="29"/>
      <c r="IH1" s="29"/>
      <c r="II1" s="29"/>
      <c r="IJ1" s="29"/>
      <c r="IK1" s="29"/>
      <c r="IL1" s="29"/>
      <c r="IM1" s="29"/>
      <c r="IN1" s="29"/>
      <c r="IO1" s="29"/>
      <c r="IP1" s="29"/>
      <c r="IQ1" s="29"/>
      <c r="IR1" s="29"/>
      <c r="IS1" s="29"/>
      <c r="IT1" s="29"/>
    </row>
    <row r="2" spans="1:256" s="32" customFormat="1" x14ac:dyDescent="0.25">
      <c r="A2" s="73" t="s">
        <v>18</v>
      </c>
      <c r="B2" s="73"/>
      <c r="C2" s="73"/>
      <c r="D2" s="73"/>
      <c r="E2" s="73"/>
      <c r="F2" s="73"/>
      <c r="G2" s="73"/>
      <c r="H2" s="73"/>
      <c r="I2" s="73"/>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c r="CA2" s="29"/>
      <c r="CB2" s="29"/>
      <c r="CC2" s="29"/>
      <c r="CD2" s="29"/>
      <c r="CE2" s="29"/>
      <c r="CF2" s="29"/>
      <c r="CG2" s="29"/>
      <c r="CH2" s="29"/>
      <c r="CI2" s="29"/>
      <c r="CJ2" s="29"/>
      <c r="CK2" s="29"/>
      <c r="CL2" s="29"/>
      <c r="CM2" s="29"/>
      <c r="CN2" s="29"/>
      <c r="CO2" s="29"/>
      <c r="CP2" s="29"/>
      <c r="CQ2" s="29"/>
      <c r="CR2" s="29"/>
      <c r="CS2" s="29"/>
      <c r="CT2" s="29"/>
      <c r="CU2" s="29"/>
      <c r="CV2" s="29"/>
      <c r="CW2" s="29"/>
      <c r="CX2" s="29"/>
      <c r="CY2" s="29"/>
      <c r="CZ2" s="29"/>
      <c r="DA2" s="29"/>
      <c r="DB2" s="29"/>
      <c r="DC2" s="29"/>
      <c r="DD2" s="29"/>
      <c r="DE2" s="29"/>
      <c r="DF2" s="29"/>
      <c r="DG2" s="29"/>
      <c r="DH2" s="29"/>
      <c r="DI2" s="29"/>
      <c r="DJ2" s="29"/>
      <c r="DK2" s="29"/>
      <c r="DL2" s="29"/>
      <c r="DM2" s="29"/>
      <c r="DN2" s="29"/>
      <c r="DO2" s="29"/>
      <c r="DP2" s="29"/>
      <c r="DQ2" s="29"/>
      <c r="DR2" s="29"/>
      <c r="DS2" s="29"/>
      <c r="DT2" s="29"/>
      <c r="DU2" s="29"/>
      <c r="DV2" s="29"/>
      <c r="DW2" s="29"/>
      <c r="DX2" s="29"/>
      <c r="DY2" s="29"/>
      <c r="DZ2" s="29"/>
      <c r="EA2" s="29"/>
      <c r="EB2" s="29"/>
      <c r="EC2" s="29"/>
      <c r="ED2" s="29"/>
      <c r="EE2" s="29"/>
      <c r="EF2" s="29"/>
      <c r="EG2" s="29"/>
      <c r="EH2" s="29"/>
      <c r="EI2" s="29"/>
      <c r="EJ2" s="29"/>
      <c r="EK2" s="29"/>
      <c r="EL2" s="29"/>
      <c r="EM2" s="29"/>
      <c r="EN2" s="29"/>
      <c r="EO2" s="29"/>
      <c r="EP2" s="29"/>
      <c r="EQ2" s="29"/>
      <c r="ER2" s="29"/>
      <c r="ES2" s="29"/>
      <c r="ET2" s="29"/>
      <c r="EU2" s="29"/>
      <c r="EV2" s="29"/>
      <c r="EW2" s="29"/>
      <c r="EX2" s="29"/>
      <c r="EY2" s="29"/>
      <c r="EZ2" s="29"/>
      <c r="FA2" s="29"/>
      <c r="FB2" s="29"/>
      <c r="FC2" s="29"/>
      <c r="FD2" s="29"/>
      <c r="FE2" s="29"/>
      <c r="FF2" s="29"/>
      <c r="FG2" s="29"/>
      <c r="FH2" s="29"/>
      <c r="FI2" s="29"/>
      <c r="FJ2" s="29"/>
      <c r="FK2" s="29"/>
      <c r="FL2" s="29"/>
      <c r="FM2" s="29"/>
      <c r="FN2" s="29"/>
      <c r="FO2" s="29"/>
      <c r="FP2" s="29"/>
      <c r="FQ2" s="29"/>
      <c r="FR2" s="29"/>
      <c r="FS2" s="29"/>
      <c r="FT2" s="29"/>
      <c r="FU2" s="29"/>
      <c r="FV2" s="29"/>
      <c r="FW2" s="29"/>
      <c r="FX2" s="29"/>
      <c r="FY2" s="29"/>
      <c r="FZ2" s="29"/>
      <c r="GA2" s="29"/>
      <c r="GB2" s="29"/>
      <c r="GC2" s="29"/>
      <c r="GD2" s="29"/>
      <c r="GE2" s="29"/>
      <c r="GF2" s="29"/>
      <c r="GG2" s="29"/>
      <c r="GH2" s="29"/>
      <c r="GI2" s="29"/>
      <c r="GJ2" s="29"/>
      <c r="GK2" s="29"/>
      <c r="GL2" s="29"/>
      <c r="GM2" s="29"/>
      <c r="GN2" s="29"/>
      <c r="GO2" s="29"/>
      <c r="GP2" s="29"/>
      <c r="GQ2" s="29"/>
      <c r="GR2" s="29"/>
      <c r="GS2" s="29"/>
      <c r="GT2" s="29"/>
      <c r="GU2" s="29"/>
      <c r="GV2" s="29"/>
      <c r="GW2" s="29"/>
      <c r="GX2" s="29"/>
      <c r="GY2" s="29"/>
      <c r="GZ2" s="29"/>
      <c r="HA2" s="29"/>
      <c r="HB2" s="29"/>
      <c r="HC2" s="29"/>
      <c r="HD2" s="29"/>
      <c r="HE2" s="29"/>
      <c r="HF2" s="29"/>
      <c r="HG2" s="29"/>
      <c r="HH2" s="29"/>
      <c r="HI2" s="29"/>
      <c r="HJ2" s="29"/>
      <c r="HK2" s="29"/>
      <c r="HL2" s="29"/>
      <c r="HM2" s="29"/>
      <c r="HN2" s="29"/>
      <c r="HO2" s="29"/>
      <c r="HP2" s="29"/>
      <c r="HQ2" s="29"/>
      <c r="HR2" s="29"/>
      <c r="HS2" s="29"/>
      <c r="HT2" s="29"/>
      <c r="HU2" s="29"/>
      <c r="HV2" s="29"/>
      <c r="HW2" s="29"/>
      <c r="HX2" s="29"/>
      <c r="HY2" s="29"/>
      <c r="HZ2" s="29"/>
      <c r="IA2" s="29"/>
      <c r="IB2" s="29"/>
      <c r="IC2" s="29"/>
      <c r="ID2" s="29"/>
      <c r="IE2" s="29"/>
      <c r="IF2" s="29"/>
      <c r="IG2" s="29"/>
      <c r="IH2" s="29"/>
      <c r="II2" s="29"/>
      <c r="IJ2" s="29"/>
      <c r="IK2" s="29"/>
      <c r="IL2" s="29"/>
      <c r="IM2" s="29"/>
      <c r="IN2" s="29"/>
      <c r="IO2" s="29"/>
      <c r="IP2" s="29"/>
      <c r="IQ2" s="29"/>
      <c r="IR2" s="29"/>
      <c r="IS2" s="29"/>
      <c r="IT2" s="29"/>
    </row>
    <row r="3" spans="1:256" s="32" customFormat="1" x14ac:dyDescent="0.25">
      <c r="A3" s="74" t="str">
        <f>'Table 1A. Retail and Retail Use'!A3:I3</f>
        <v>Quarter Ending March 31, 2022</v>
      </c>
      <c r="B3" s="74"/>
      <c r="C3" s="74"/>
      <c r="D3" s="74"/>
      <c r="E3" s="74"/>
      <c r="F3" s="74"/>
      <c r="G3" s="74"/>
      <c r="H3" s="74"/>
      <c r="I3" s="74"/>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c r="CA3" s="29"/>
      <c r="CB3" s="29"/>
      <c r="CC3" s="29"/>
      <c r="CD3" s="29"/>
      <c r="CE3" s="29"/>
      <c r="CF3" s="29"/>
      <c r="CG3" s="29"/>
      <c r="CH3" s="29"/>
      <c r="CI3" s="29"/>
      <c r="CJ3" s="29"/>
      <c r="CK3" s="29"/>
      <c r="CL3" s="29"/>
      <c r="CM3" s="29"/>
      <c r="CN3" s="29"/>
      <c r="CO3" s="29"/>
      <c r="CP3" s="29"/>
      <c r="CQ3" s="29"/>
      <c r="CR3" s="29"/>
      <c r="CS3" s="29"/>
      <c r="CT3" s="29"/>
      <c r="CU3" s="29"/>
      <c r="CV3" s="29"/>
      <c r="CW3" s="29"/>
      <c r="CX3" s="29"/>
      <c r="CY3" s="29"/>
      <c r="CZ3" s="29"/>
      <c r="DA3" s="29"/>
      <c r="DB3" s="29"/>
      <c r="DC3" s="29"/>
      <c r="DD3" s="29"/>
      <c r="DE3" s="29"/>
      <c r="DF3" s="29"/>
      <c r="DG3" s="29"/>
      <c r="DH3" s="29"/>
      <c r="DI3" s="29"/>
      <c r="DJ3" s="29"/>
      <c r="DK3" s="29"/>
      <c r="DL3" s="29"/>
      <c r="DM3" s="29"/>
      <c r="DN3" s="29"/>
      <c r="DO3" s="29"/>
      <c r="DP3" s="29"/>
      <c r="DQ3" s="29"/>
      <c r="DR3" s="29"/>
      <c r="DS3" s="29"/>
      <c r="DT3" s="29"/>
      <c r="DU3" s="29"/>
      <c r="DV3" s="29"/>
      <c r="DW3" s="29"/>
      <c r="DX3" s="29"/>
      <c r="DY3" s="29"/>
      <c r="DZ3" s="29"/>
      <c r="EA3" s="29"/>
      <c r="EB3" s="29"/>
      <c r="EC3" s="29"/>
      <c r="ED3" s="29"/>
      <c r="EE3" s="29"/>
      <c r="EF3" s="29"/>
      <c r="EG3" s="29"/>
      <c r="EH3" s="29"/>
      <c r="EI3" s="29"/>
      <c r="EJ3" s="29"/>
      <c r="EK3" s="29"/>
      <c r="EL3" s="29"/>
      <c r="EM3" s="29"/>
      <c r="EN3" s="29"/>
      <c r="EO3" s="29"/>
      <c r="EP3" s="29"/>
      <c r="EQ3" s="29"/>
      <c r="ER3" s="29"/>
      <c r="ES3" s="29"/>
      <c r="ET3" s="29"/>
      <c r="EU3" s="29"/>
      <c r="EV3" s="29"/>
      <c r="EW3" s="29"/>
      <c r="EX3" s="29"/>
      <c r="EY3" s="29"/>
      <c r="EZ3" s="29"/>
      <c r="FA3" s="29"/>
      <c r="FB3" s="29"/>
      <c r="FC3" s="29"/>
      <c r="FD3" s="29"/>
      <c r="FE3" s="29"/>
      <c r="FF3" s="29"/>
      <c r="FG3" s="29"/>
      <c r="FH3" s="29"/>
      <c r="FI3" s="29"/>
      <c r="FJ3" s="29"/>
      <c r="FK3" s="29"/>
      <c r="FL3" s="29"/>
      <c r="FM3" s="29"/>
      <c r="FN3" s="29"/>
      <c r="FO3" s="29"/>
      <c r="FP3" s="29"/>
      <c r="FQ3" s="29"/>
      <c r="FR3" s="29"/>
      <c r="FS3" s="29"/>
      <c r="FT3" s="29"/>
      <c r="FU3" s="29"/>
      <c r="FV3" s="29"/>
      <c r="FW3" s="29"/>
      <c r="FX3" s="29"/>
      <c r="FY3" s="29"/>
      <c r="FZ3" s="29"/>
      <c r="GA3" s="29"/>
      <c r="GB3" s="29"/>
      <c r="GC3" s="29"/>
      <c r="GD3" s="29"/>
      <c r="GE3" s="29"/>
      <c r="GF3" s="29"/>
      <c r="GG3" s="29"/>
      <c r="GH3" s="29"/>
      <c r="GI3" s="29"/>
      <c r="GJ3" s="29"/>
      <c r="GK3" s="29"/>
      <c r="GL3" s="29"/>
      <c r="GM3" s="29"/>
      <c r="GN3" s="29"/>
      <c r="GO3" s="29"/>
      <c r="GP3" s="29"/>
      <c r="GQ3" s="29"/>
      <c r="GR3" s="29"/>
      <c r="GS3" s="29"/>
      <c r="GT3" s="29"/>
      <c r="GU3" s="29"/>
      <c r="GV3" s="29"/>
      <c r="GW3" s="29"/>
      <c r="GX3" s="29"/>
      <c r="GY3" s="29"/>
      <c r="GZ3" s="29"/>
      <c r="HA3" s="29"/>
      <c r="HB3" s="29"/>
      <c r="HC3" s="29"/>
      <c r="HD3" s="29"/>
      <c r="HE3" s="29"/>
      <c r="HF3" s="29"/>
      <c r="HG3" s="29"/>
      <c r="HH3" s="29"/>
      <c r="HI3" s="29"/>
      <c r="HJ3" s="29"/>
      <c r="HK3" s="29"/>
      <c r="HL3" s="29"/>
      <c r="HM3" s="29"/>
      <c r="HN3" s="29"/>
      <c r="HO3" s="29"/>
      <c r="HP3" s="29"/>
      <c r="HQ3" s="29"/>
      <c r="HR3" s="29"/>
      <c r="HS3" s="29"/>
      <c r="HT3" s="29"/>
      <c r="HU3" s="29"/>
      <c r="HV3" s="29"/>
      <c r="HW3" s="29"/>
      <c r="HX3" s="29"/>
      <c r="HY3" s="29"/>
      <c r="HZ3" s="29"/>
      <c r="IA3" s="29"/>
      <c r="IB3" s="29"/>
      <c r="IC3" s="29"/>
      <c r="ID3" s="29"/>
      <c r="IE3" s="29"/>
      <c r="IF3" s="29"/>
      <c r="IG3" s="29"/>
      <c r="IH3" s="29"/>
      <c r="II3" s="29"/>
      <c r="IJ3" s="29"/>
      <c r="IK3" s="29"/>
      <c r="IL3" s="29"/>
      <c r="IM3" s="29"/>
      <c r="IN3" s="29"/>
      <c r="IO3" s="29"/>
      <c r="IP3" s="29"/>
      <c r="IQ3" s="29"/>
      <c r="IR3" s="29"/>
      <c r="IS3" s="29"/>
      <c r="IT3" s="29"/>
    </row>
    <row r="4" spans="1:256" s="32" customFormat="1" x14ac:dyDescent="0.25">
      <c r="A4" s="26"/>
      <c r="B4" s="26"/>
      <c r="C4" s="26"/>
      <c r="D4" s="26"/>
      <c r="E4" s="26"/>
      <c r="F4" s="26"/>
      <c r="G4" s="26"/>
      <c r="H4" s="26"/>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c r="CA4" s="29"/>
      <c r="CB4" s="29"/>
      <c r="CC4" s="29"/>
      <c r="CD4" s="29"/>
      <c r="CE4" s="29"/>
      <c r="CF4" s="29"/>
      <c r="CG4" s="29"/>
      <c r="CH4" s="29"/>
      <c r="CI4" s="29"/>
      <c r="CJ4" s="29"/>
      <c r="CK4" s="29"/>
      <c r="CL4" s="29"/>
      <c r="CM4" s="29"/>
      <c r="CN4" s="29"/>
      <c r="CO4" s="29"/>
      <c r="CP4" s="29"/>
      <c r="CQ4" s="29"/>
      <c r="CR4" s="29"/>
      <c r="CS4" s="29"/>
      <c r="CT4" s="29"/>
      <c r="CU4" s="29"/>
      <c r="CV4" s="29"/>
      <c r="CW4" s="29"/>
      <c r="CX4" s="29"/>
      <c r="CY4" s="29"/>
      <c r="CZ4" s="29"/>
      <c r="DA4" s="29"/>
      <c r="DB4" s="29"/>
      <c r="DC4" s="29"/>
      <c r="DD4" s="29"/>
      <c r="DE4" s="29"/>
      <c r="DF4" s="29"/>
      <c r="DG4" s="29"/>
      <c r="DH4" s="29"/>
      <c r="DI4" s="29"/>
      <c r="DJ4" s="29"/>
      <c r="DK4" s="29"/>
      <c r="DL4" s="29"/>
      <c r="DM4" s="29"/>
      <c r="DN4" s="29"/>
      <c r="DO4" s="29"/>
      <c r="DP4" s="29"/>
      <c r="DQ4" s="29"/>
      <c r="DR4" s="29"/>
      <c r="DS4" s="29"/>
      <c r="DT4" s="29"/>
      <c r="DU4" s="29"/>
      <c r="DV4" s="29"/>
      <c r="DW4" s="29"/>
      <c r="DX4" s="29"/>
      <c r="DY4" s="29"/>
      <c r="DZ4" s="29"/>
      <c r="EA4" s="29"/>
      <c r="EB4" s="29"/>
      <c r="EC4" s="29"/>
      <c r="ED4" s="29"/>
      <c r="EE4" s="29"/>
      <c r="EF4" s="29"/>
      <c r="EG4" s="29"/>
      <c r="EH4" s="29"/>
      <c r="EI4" s="29"/>
      <c r="EJ4" s="29"/>
      <c r="EK4" s="29"/>
      <c r="EL4" s="29"/>
      <c r="EM4" s="29"/>
      <c r="EN4" s="29"/>
      <c r="EO4" s="29"/>
      <c r="EP4" s="29"/>
      <c r="EQ4" s="29"/>
      <c r="ER4" s="29"/>
      <c r="ES4" s="29"/>
      <c r="ET4" s="29"/>
      <c r="EU4" s="29"/>
      <c r="EV4" s="29"/>
      <c r="EW4" s="29"/>
      <c r="EX4" s="29"/>
      <c r="EY4" s="29"/>
      <c r="EZ4" s="29"/>
      <c r="FA4" s="29"/>
      <c r="FB4" s="29"/>
      <c r="FC4" s="29"/>
      <c r="FD4" s="29"/>
      <c r="FE4" s="29"/>
      <c r="FF4" s="29"/>
      <c r="FG4" s="29"/>
      <c r="FH4" s="29"/>
      <c r="FI4" s="29"/>
      <c r="FJ4" s="29"/>
      <c r="FK4" s="29"/>
      <c r="FL4" s="29"/>
      <c r="FM4" s="29"/>
      <c r="FN4" s="29"/>
      <c r="FO4" s="29"/>
      <c r="FP4" s="29"/>
      <c r="FQ4" s="29"/>
      <c r="FR4" s="29"/>
      <c r="FS4" s="29"/>
      <c r="FT4" s="29"/>
      <c r="FU4" s="29"/>
      <c r="FV4" s="29"/>
      <c r="FW4" s="29"/>
      <c r="FX4" s="29"/>
      <c r="FY4" s="29"/>
      <c r="FZ4" s="29"/>
      <c r="GA4" s="29"/>
      <c r="GB4" s="29"/>
      <c r="GC4" s="29"/>
      <c r="GD4" s="29"/>
      <c r="GE4" s="29"/>
      <c r="GF4" s="29"/>
      <c r="GG4" s="29"/>
      <c r="GH4" s="29"/>
      <c r="GI4" s="29"/>
      <c r="GJ4" s="29"/>
      <c r="GK4" s="29"/>
      <c r="GL4" s="29"/>
      <c r="GM4" s="29"/>
      <c r="GN4" s="29"/>
      <c r="GO4" s="29"/>
      <c r="GP4" s="29"/>
      <c r="GQ4" s="29"/>
      <c r="GR4" s="29"/>
      <c r="GS4" s="29"/>
      <c r="GT4" s="29"/>
      <c r="GU4" s="29"/>
      <c r="GV4" s="29"/>
      <c r="GW4" s="29"/>
      <c r="GX4" s="29"/>
      <c r="GY4" s="29"/>
      <c r="GZ4" s="29"/>
      <c r="HA4" s="29"/>
      <c r="HB4" s="29"/>
      <c r="HC4" s="29"/>
      <c r="HD4" s="29"/>
      <c r="HE4" s="29"/>
      <c r="HF4" s="29"/>
      <c r="HG4" s="29"/>
      <c r="HH4" s="29"/>
      <c r="HI4" s="29"/>
      <c r="HJ4" s="29"/>
      <c r="HK4" s="29"/>
      <c r="HL4" s="29"/>
      <c r="HM4" s="29"/>
      <c r="HN4" s="29"/>
      <c r="HO4" s="29"/>
      <c r="HP4" s="29"/>
      <c r="HQ4" s="29"/>
      <c r="HR4" s="29"/>
      <c r="HS4" s="29"/>
      <c r="HT4" s="29"/>
      <c r="HU4" s="29"/>
      <c r="HV4" s="29"/>
      <c r="HW4" s="29"/>
      <c r="HX4" s="29"/>
      <c r="HY4" s="29"/>
      <c r="HZ4" s="29"/>
      <c r="IA4" s="29"/>
      <c r="IB4" s="29"/>
      <c r="IC4" s="29"/>
      <c r="ID4" s="29"/>
      <c r="IE4" s="29"/>
      <c r="IF4" s="29"/>
      <c r="IG4" s="29"/>
      <c r="IH4" s="29"/>
      <c r="II4" s="29"/>
      <c r="IJ4" s="29"/>
      <c r="IK4" s="29"/>
      <c r="IL4" s="29"/>
      <c r="IM4" s="29"/>
      <c r="IN4" s="29"/>
      <c r="IO4" s="29"/>
      <c r="IP4" s="29"/>
      <c r="IQ4" s="29"/>
      <c r="IR4" s="29"/>
      <c r="IS4" s="29"/>
      <c r="IT4" s="29"/>
    </row>
    <row r="5" spans="1:256" s="32" customFormat="1" x14ac:dyDescent="0.25">
      <c r="A5" s="35" t="s">
        <v>20</v>
      </c>
      <c r="B5" s="34"/>
      <c r="C5" s="34"/>
      <c r="D5" s="34"/>
      <c r="E5" s="34"/>
      <c r="F5" s="34"/>
      <c r="G5" s="34"/>
      <c r="H5" s="34"/>
      <c r="I5" s="34"/>
      <c r="J5" s="34"/>
      <c r="K5" s="34"/>
      <c r="L5" s="34"/>
      <c r="M5" s="34"/>
      <c r="N5" s="34"/>
      <c r="O5" s="34"/>
      <c r="P5" s="34"/>
      <c r="Q5" s="34"/>
      <c r="R5" s="34"/>
      <c r="S5" s="34"/>
      <c r="T5" s="34"/>
      <c r="U5" s="40"/>
      <c r="V5" s="40"/>
      <c r="W5" s="40"/>
      <c r="X5" s="40"/>
      <c r="Y5" s="40"/>
      <c r="Z5" s="40"/>
      <c r="AA5" s="40"/>
      <c r="AB5" s="40"/>
      <c r="AC5" s="40"/>
      <c r="AD5" s="40"/>
      <c r="AE5" s="40"/>
      <c r="AF5" s="40"/>
      <c r="AG5" s="40"/>
      <c r="AH5" s="40"/>
      <c r="AI5" s="40"/>
      <c r="AJ5" s="40"/>
      <c r="AK5" s="40"/>
      <c r="AL5" s="40"/>
      <c r="AM5" s="40"/>
      <c r="AN5" s="29"/>
      <c r="AO5" s="29"/>
      <c r="AP5" s="29"/>
      <c r="AQ5" s="29"/>
      <c r="AR5" s="29"/>
      <c r="AS5" s="29"/>
      <c r="AT5" s="29"/>
      <c r="AU5" s="29"/>
      <c r="AV5" s="29"/>
      <c r="AW5" s="29"/>
      <c r="AX5" s="29"/>
      <c r="AY5" s="29"/>
      <c r="AZ5" s="29"/>
      <c r="BA5" s="29"/>
      <c r="BB5" s="29"/>
      <c r="BC5" s="29"/>
      <c r="BD5" s="29"/>
      <c r="BE5" s="29"/>
      <c r="BF5" s="29"/>
      <c r="BG5" s="29"/>
      <c r="BH5" s="29"/>
      <c r="BI5" s="29"/>
      <c r="BJ5" s="29"/>
      <c r="BK5" s="29"/>
      <c r="BL5" s="29"/>
      <c r="BM5" s="29"/>
      <c r="BN5" s="29"/>
      <c r="BO5" s="29"/>
      <c r="BP5" s="29"/>
      <c r="BQ5" s="29"/>
      <c r="BR5" s="29"/>
      <c r="BS5" s="29"/>
      <c r="BT5" s="29"/>
      <c r="BU5" s="29"/>
      <c r="BV5" s="29"/>
      <c r="BW5" s="29"/>
      <c r="BX5" s="29"/>
      <c r="BY5" s="29"/>
      <c r="BZ5" s="29"/>
      <c r="CA5" s="29"/>
      <c r="CB5" s="29"/>
      <c r="CC5" s="29"/>
      <c r="CD5" s="29"/>
      <c r="CE5" s="29"/>
      <c r="CF5" s="29"/>
      <c r="CG5" s="29"/>
      <c r="CH5" s="29"/>
      <c r="CI5" s="29"/>
      <c r="CJ5" s="29"/>
      <c r="CK5" s="29"/>
      <c r="CL5" s="29"/>
      <c r="CM5" s="29"/>
      <c r="CN5" s="29"/>
      <c r="CO5" s="29"/>
      <c r="CP5" s="29"/>
      <c r="CQ5" s="29"/>
      <c r="CR5" s="29"/>
      <c r="CS5" s="29"/>
      <c r="CT5" s="29"/>
      <c r="CU5" s="29"/>
      <c r="CV5" s="29"/>
      <c r="CW5" s="29"/>
      <c r="CX5" s="29"/>
      <c r="CY5" s="29"/>
      <c r="CZ5" s="29"/>
      <c r="DA5" s="29"/>
      <c r="DB5" s="29"/>
      <c r="DC5" s="29"/>
      <c r="DD5" s="29"/>
      <c r="DE5" s="29"/>
      <c r="DF5" s="29"/>
      <c r="DG5" s="29"/>
      <c r="DH5" s="29"/>
      <c r="DI5" s="29"/>
      <c r="DJ5" s="29"/>
      <c r="DK5" s="29"/>
      <c r="DL5" s="29"/>
      <c r="DM5" s="29"/>
      <c r="DN5" s="29"/>
      <c r="DO5" s="29"/>
      <c r="DP5" s="29"/>
      <c r="DQ5" s="29"/>
      <c r="DR5" s="29"/>
      <c r="DS5" s="29"/>
      <c r="DT5" s="29"/>
      <c r="DU5" s="29"/>
      <c r="DV5" s="29"/>
      <c r="DW5" s="29"/>
      <c r="DX5" s="29"/>
      <c r="DY5" s="29"/>
      <c r="DZ5" s="29"/>
      <c r="EA5" s="29"/>
      <c r="EB5" s="29"/>
      <c r="EC5" s="29"/>
      <c r="ED5" s="29"/>
      <c r="EE5" s="29"/>
      <c r="EF5" s="29"/>
      <c r="EG5" s="29"/>
      <c r="EH5" s="29"/>
      <c r="EI5" s="29"/>
      <c r="EJ5" s="29"/>
      <c r="EK5" s="29"/>
      <c r="EL5" s="29"/>
      <c r="EM5" s="29"/>
      <c r="EN5" s="29"/>
      <c r="EO5" s="29"/>
      <c r="EP5" s="29"/>
      <c r="EQ5" s="29"/>
      <c r="ER5" s="29"/>
      <c r="ES5" s="29"/>
      <c r="ET5" s="29"/>
      <c r="EU5" s="29"/>
      <c r="EV5" s="29"/>
      <c r="EW5" s="29"/>
      <c r="EX5" s="29"/>
      <c r="EY5" s="29"/>
      <c r="EZ5" s="29"/>
      <c r="FA5" s="29"/>
      <c r="FB5" s="29"/>
      <c r="FC5" s="29"/>
      <c r="FD5" s="29"/>
      <c r="FE5" s="29"/>
      <c r="FF5" s="29"/>
      <c r="FG5" s="29"/>
      <c r="FH5" s="29"/>
      <c r="FI5" s="29"/>
      <c r="FJ5" s="29"/>
      <c r="FK5" s="29"/>
      <c r="FL5" s="29"/>
      <c r="FM5" s="29"/>
      <c r="FN5" s="29"/>
      <c r="FO5" s="29"/>
      <c r="FP5" s="29"/>
      <c r="FQ5" s="29"/>
      <c r="FR5" s="29"/>
      <c r="FS5" s="29"/>
      <c r="FT5" s="29"/>
      <c r="FU5" s="29"/>
      <c r="FV5" s="29"/>
      <c r="FW5" s="29"/>
      <c r="FX5" s="29"/>
      <c r="FY5" s="29"/>
      <c r="FZ5" s="29"/>
      <c r="GA5" s="29"/>
      <c r="GB5" s="29"/>
      <c r="GC5" s="29"/>
      <c r="GD5" s="29"/>
      <c r="GE5" s="29"/>
      <c r="GF5" s="29"/>
      <c r="GG5" s="29"/>
      <c r="GH5" s="29"/>
      <c r="GI5" s="29"/>
      <c r="GJ5" s="29"/>
      <c r="GK5" s="29"/>
      <c r="GL5" s="29"/>
      <c r="GM5" s="29"/>
      <c r="GN5" s="29"/>
      <c r="GO5" s="29"/>
      <c r="GP5" s="29"/>
      <c r="GQ5" s="29"/>
      <c r="GR5" s="29"/>
      <c r="GS5" s="29"/>
      <c r="GT5" s="29"/>
      <c r="GU5" s="29"/>
      <c r="GV5" s="29"/>
      <c r="GW5" s="29"/>
      <c r="GX5" s="29"/>
      <c r="GY5" s="29"/>
      <c r="GZ5" s="29"/>
      <c r="HA5" s="29"/>
      <c r="HB5" s="29"/>
      <c r="HC5" s="29"/>
      <c r="HD5" s="29"/>
      <c r="HE5" s="29"/>
      <c r="HF5" s="29"/>
      <c r="HG5" s="29"/>
      <c r="HH5" s="29"/>
      <c r="HI5" s="29"/>
      <c r="HJ5" s="29"/>
      <c r="HK5" s="29"/>
      <c r="HL5" s="29"/>
      <c r="HM5" s="29"/>
      <c r="HN5" s="29"/>
      <c r="HO5" s="29"/>
      <c r="HP5" s="29"/>
      <c r="HQ5" s="29"/>
      <c r="HR5" s="29"/>
      <c r="HS5" s="29"/>
      <c r="HT5" s="29"/>
      <c r="HU5" s="29"/>
      <c r="HV5" s="29"/>
      <c r="HW5" s="29"/>
      <c r="HX5" s="29"/>
      <c r="HY5" s="29"/>
      <c r="HZ5" s="29"/>
      <c r="IA5" s="29"/>
      <c r="IB5" s="29"/>
      <c r="IC5" s="29"/>
      <c r="ID5" s="29"/>
      <c r="IE5" s="29"/>
      <c r="IF5" s="29"/>
      <c r="IG5" s="29"/>
      <c r="IH5" s="29"/>
      <c r="II5" s="29"/>
      <c r="IJ5" s="29"/>
      <c r="IK5" s="29"/>
      <c r="IL5" s="29"/>
      <c r="IM5" s="29"/>
      <c r="IN5" s="29"/>
      <c r="IO5" s="29"/>
      <c r="IP5" s="29"/>
      <c r="IQ5" s="29"/>
      <c r="IR5" s="29"/>
      <c r="IS5" s="29"/>
      <c r="IT5" s="29"/>
      <c r="IU5" s="29"/>
      <c r="IV5" s="29"/>
    </row>
    <row r="6" spans="1:256" s="32" customFormat="1" x14ac:dyDescent="0.25">
      <c r="A6" s="35"/>
      <c r="B6" s="34"/>
      <c r="C6" s="34"/>
      <c r="D6" s="34"/>
      <c r="E6" s="34"/>
      <c r="F6" s="34"/>
      <c r="G6" s="34"/>
      <c r="H6" s="34"/>
      <c r="I6" s="34"/>
      <c r="J6" s="34"/>
      <c r="K6" s="34"/>
      <c r="L6" s="34"/>
      <c r="M6" s="34"/>
      <c r="N6" s="34"/>
      <c r="O6" s="34"/>
      <c r="P6" s="34"/>
      <c r="Q6" s="34"/>
      <c r="R6" s="34"/>
      <c r="S6" s="34"/>
      <c r="T6" s="34"/>
      <c r="U6" s="40"/>
      <c r="V6" s="40"/>
      <c r="W6" s="40"/>
      <c r="X6" s="40"/>
      <c r="Y6" s="40"/>
      <c r="Z6" s="40"/>
      <c r="AA6" s="40"/>
      <c r="AB6" s="40"/>
      <c r="AC6" s="40"/>
      <c r="AD6" s="40"/>
      <c r="AE6" s="40"/>
      <c r="AF6" s="40"/>
      <c r="AG6" s="40"/>
      <c r="AH6" s="40"/>
      <c r="AI6" s="40"/>
      <c r="AJ6" s="40"/>
      <c r="AK6" s="40"/>
      <c r="AL6" s="40"/>
      <c r="AM6" s="40"/>
      <c r="AN6" s="29"/>
      <c r="AO6" s="29"/>
      <c r="AP6" s="29"/>
      <c r="AQ6" s="29"/>
      <c r="AR6" s="29"/>
      <c r="AS6" s="29"/>
      <c r="AT6" s="29"/>
      <c r="AU6" s="29"/>
      <c r="AV6" s="29"/>
      <c r="AW6" s="29"/>
      <c r="AX6" s="29"/>
      <c r="AY6" s="29"/>
      <c r="AZ6" s="29"/>
      <c r="BA6" s="29"/>
      <c r="BB6" s="29"/>
      <c r="BC6" s="29"/>
      <c r="BD6" s="29"/>
      <c r="BE6" s="29"/>
      <c r="BF6" s="29"/>
      <c r="BG6" s="29"/>
      <c r="BH6" s="29"/>
      <c r="BI6" s="29"/>
      <c r="BJ6" s="29"/>
      <c r="BK6" s="29"/>
      <c r="BL6" s="29"/>
      <c r="BM6" s="29"/>
      <c r="BN6" s="29"/>
      <c r="BO6" s="29"/>
      <c r="BP6" s="29"/>
      <c r="BQ6" s="29"/>
      <c r="BR6" s="29"/>
      <c r="BS6" s="29"/>
      <c r="BT6" s="29"/>
      <c r="BU6" s="29"/>
      <c r="BV6" s="29"/>
      <c r="BW6" s="29"/>
      <c r="BX6" s="29"/>
      <c r="BY6" s="29"/>
      <c r="BZ6" s="29"/>
      <c r="CA6" s="29"/>
      <c r="CB6" s="29"/>
      <c r="CC6" s="29"/>
      <c r="CD6" s="29"/>
      <c r="CE6" s="29"/>
      <c r="CF6" s="29"/>
      <c r="CG6" s="29"/>
      <c r="CH6" s="29"/>
      <c r="CI6" s="29"/>
      <c r="CJ6" s="29"/>
      <c r="CK6" s="29"/>
      <c r="CL6" s="29"/>
      <c r="CM6" s="29"/>
      <c r="CN6" s="29"/>
      <c r="CO6" s="29"/>
      <c r="CP6" s="29"/>
      <c r="CQ6" s="29"/>
      <c r="CR6" s="29"/>
      <c r="CS6" s="29"/>
      <c r="CT6" s="29"/>
      <c r="CU6" s="29"/>
      <c r="CV6" s="29"/>
      <c r="CW6" s="29"/>
      <c r="CX6" s="29"/>
      <c r="CY6" s="29"/>
      <c r="CZ6" s="29"/>
      <c r="DA6" s="29"/>
      <c r="DB6" s="29"/>
      <c r="DC6" s="29"/>
      <c r="DD6" s="29"/>
      <c r="DE6" s="29"/>
      <c r="DF6" s="29"/>
      <c r="DG6" s="29"/>
      <c r="DH6" s="29"/>
      <c r="DI6" s="29"/>
      <c r="DJ6" s="29"/>
      <c r="DK6" s="29"/>
      <c r="DL6" s="29"/>
      <c r="DM6" s="29"/>
      <c r="DN6" s="29"/>
      <c r="DO6" s="29"/>
      <c r="DP6" s="29"/>
      <c r="DQ6" s="29"/>
      <c r="DR6" s="29"/>
      <c r="DS6" s="29"/>
      <c r="DT6" s="29"/>
      <c r="DU6" s="29"/>
      <c r="DV6" s="29"/>
      <c r="DW6" s="29"/>
      <c r="DX6" s="29"/>
      <c r="DY6" s="29"/>
      <c r="DZ6" s="29"/>
      <c r="EA6" s="29"/>
      <c r="EB6" s="29"/>
      <c r="EC6" s="29"/>
      <c r="ED6" s="29"/>
      <c r="EE6" s="29"/>
      <c r="EF6" s="29"/>
      <c r="EG6" s="29"/>
      <c r="EH6" s="29"/>
      <c r="EI6" s="29"/>
      <c r="EJ6" s="29"/>
      <c r="EK6" s="29"/>
      <c r="EL6" s="29"/>
      <c r="EM6" s="29"/>
      <c r="EN6" s="29"/>
      <c r="EO6" s="29"/>
      <c r="EP6" s="29"/>
      <c r="EQ6" s="29"/>
      <c r="ER6" s="29"/>
      <c r="ES6" s="29"/>
      <c r="ET6" s="29"/>
      <c r="EU6" s="29"/>
      <c r="EV6" s="29"/>
      <c r="EW6" s="29"/>
      <c r="EX6" s="29"/>
      <c r="EY6" s="29"/>
      <c r="EZ6" s="29"/>
      <c r="FA6" s="29"/>
      <c r="FB6" s="29"/>
      <c r="FC6" s="29"/>
      <c r="FD6" s="29"/>
      <c r="FE6" s="29"/>
      <c r="FF6" s="29"/>
      <c r="FG6" s="29"/>
      <c r="FH6" s="29"/>
      <c r="FI6" s="29"/>
      <c r="FJ6" s="29"/>
      <c r="FK6" s="29"/>
      <c r="FL6" s="29"/>
      <c r="FM6" s="29"/>
      <c r="FN6" s="29"/>
      <c r="FO6" s="29"/>
      <c r="FP6" s="29"/>
      <c r="FQ6" s="29"/>
      <c r="FR6" s="29"/>
      <c r="FS6" s="29"/>
      <c r="FT6" s="29"/>
      <c r="FU6" s="29"/>
      <c r="FV6" s="29"/>
      <c r="FW6" s="29"/>
      <c r="FX6" s="29"/>
      <c r="FY6" s="29"/>
      <c r="FZ6" s="29"/>
      <c r="GA6" s="29"/>
      <c r="GB6" s="29"/>
      <c r="GC6" s="29"/>
      <c r="GD6" s="29"/>
      <c r="GE6" s="29"/>
      <c r="GF6" s="29"/>
      <c r="GG6" s="29"/>
      <c r="GH6" s="29"/>
      <c r="GI6" s="29"/>
      <c r="GJ6" s="29"/>
      <c r="GK6" s="29"/>
      <c r="GL6" s="29"/>
      <c r="GM6" s="29"/>
      <c r="GN6" s="29"/>
      <c r="GO6" s="29"/>
      <c r="GP6" s="29"/>
      <c r="GQ6" s="29"/>
      <c r="GR6" s="29"/>
      <c r="GS6" s="29"/>
      <c r="GT6" s="29"/>
      <c r="GU6" s="29"/>
      <c r="GV6" s="29"/>
      <c r="GW6" s="29"/>
      <c r="GX6" s="29"/>
      <c r="GY6" s="29"/>
      <c r="GZ6" s="29"/>
      <c r="HA6" s="29"/>
      <c r="HB6" s="29"/>
      <c r="HC6" s="29"/>
      <c r="HD6" s="29"/>
      <c r="HE6" s="29"/>
      <c r="HF6" s="29"/>
      <c r="HG6" s="29"/>
      <c r="HH6" s="29"/>
      <c r="HI6" s="29"/>
      <c r="HJ6" s="29"/>
      <c r="HK6" s="29"/>
      <c r="HL6" s="29"/>
      <c r="HM6" s="29"/>
      <c r="HN6" s="29"/>
      <c r="HO6" s="29"/>
      <c r="HP6" s="29"/>
      <c r="HQ6" s="29"/>
      <c r="HR6" s="29"/>
      <c r="HS6" s="29"/>
      <c r="HT6" s="29"/>
      <c r="HU6" s="29"/>
      <c r="HV6" s="29"/>
      <c r="HW6" s="29"/>
      <c r="HX6" s="29"/>
      <c r="HY6" s="29"/>
      <c r="HZ6" s="29"/>
      <c r="IA6" s="29"/>
      <c r="IB6" s="29"/>
      <c r="IC6" s="29"/>
      <c r="ID6" s="29"/>
      <c r="IE6" s="29"/>
      <c r="IF6" s="29"/>
      <c r="IG6" s="29"/>
      <c r="IH6" s="29"/>
      <c r="II6" s="29"/>
      <c r="IJ6" s="29"/>
      <c r="IK6" s="29"/>
      <c r="IL6" s="29"/>
      <c r="IM6" s="29"/>
      <c r="IN6" s="29"/>
      <c r="IO6" s="29"/>
      <c r="IP6" s="29"/>
      <c r="IQ6" s="29"/>
      <c r="IR6" s="29"/>
      <c r="IS6" s="29"/>
      <c r="IT6" s="29"/>
      <c r="IU6" s="29"/>
      <c r="IV6" s="29"/>
    </row>
    <row r="7" spans="1:256" s="28" customFormat="1" ht="30" x14ac:dyDescent="0.25">
      <c r="B7" s="11" t="s">
        <v>13</v>
      </c>
      <c r="C7" s="11" t="s">
        <v>13</v>
      </c>
      <c r="D7" s="11" t="s">
        <v>16</v>
      </c>
      <c r="E7" s="11" t="s">
        <v>27</v>
      </c>
      <c r="F7" s="11" t="s">
        <v>27</v>
      </c>
      <c r="G7" s="11" t="s">
        <v>11</v>
      </c>
      <c r="H7" s="11" t="s">
        <v>11</v>
      </c>
      <c r="I7" s="11" t="s">
        <v>16</v>
      </c>
      <c r="J7" s="5"/>
      <c r="K7" s="5"/>
      <c r="L7" s="5"/>
      <c r="M7" s="5"/>
      <c r="N7" s="5"/>
      <c r="O7" s="5"/>
      <c r="P7" s="5"/>
      <c r="Q7" s="5"/>
      <c r="R7" s="5"/>
      <c r="S7" s="5"/>
      <c r="T7" s="5"/>
      <c r="U7" s="40"/>
      <c r="V7" s="40"/>
      <c r="W7" s="40"/>
      <c r="X7" s="40"/>
      <c r="Y7" s="40"/>
      <c r="Z7" s="40"/>
      <c r="AA7" s="40"/>
      <c r="AB7" s="40"/>
      <c r="AC7" s="40"/>
      <c r="AD7" s="40"/>
      <c r="AE7" s="40"/>
      <c r="AF7" s="40"/>
      <c r="AG7" s="40"/>
      <c r="AH7" s="40"/>
      <c r="AI7" s="40"/>
      <c r="AJ7" s="40"/>
      <c r="AK7" s="40"/>
      <c r="AL7" s="40"/>
      <c r="AM7" s="40"/>
      <c r="AN7" s="29"/>
      <c r="AO7" s="29"/>
      <c r="AP7" s="29"/>
      <c r="AQ7" s="29"/>
      <c r="AR7" s="29"/>
      <c r="AS7" s="29"/>
      <c r="AT7" s="29"/>
      <c r="AU7" s="29"/>
      <c r="AV7" s="29"/>
      <c r="AW7" s="29"/>
      <c r="AX7" s="29"/>
      <c r="AY7" s="29"/>
      <c r="AZ7" s="29"/>
      <c r="BA7" s="29"/>
      <c r="BB7" s="29"/>
      <c r="BC7" s="29"/>
      <c r="BD7" s="29"/>
      <c r="BE7" s="29"/>
      <c r="BF7" s="29"/>
      <c r="BG7" s="29"/>
      <c r="BH7" s="29"/>
      <c r="BI7" s="29"/>
      <c r="BJ7" s="29"/>
      <c r="BK7" s="29"/>
      <c r="BL7" s="29"/>
      <c r="BM7" s="29"/>
      <c r="BN7" s="29"/>
      <c r="BO7" s="29"/>
      <c r="BP7" s="29"/>
      <c r="BQ7" s="29"/>
      <c r="BR7" s="29"/>
      <c r="BS7" s="29"/>
      <c r="BT7" s="29"/>
      <c r="BU7" s="29"/>
      <c r="BV7" s="29"/>
      <c r="BW7" s="29"/>
      <c r="BX7" s="29"/>
      <c r="BY7" s="29"/>
      <c r="BZ7" s="29"/>
      <c r="CA7" s="29"/>
      <c r="CB7" s="29"/>
      <c r="CC7" s="29"/>
      <c r="CD7" s="29"/>
      <c r="CE7" s="29"/>
      <c r="CF7" s="29"/>
      <c r="CG7" s="29"/>
      <c r="CH7" s="29"/>
      <c r="CI7" s="29"/>
      <c r="CJ7" s="29"/>
      <c r="CK7" s="29"/>
      <c r="CL7" s="29"/>
      <c r="CM7" s="29"/>
      <c r="CN7" s="29"/>
      <c r="CO7" s="29"/>
      <c r="CP7" s="29"/>
      <c r="CQ7" s="29"/>
      <c r="CR7" s="29"/>
      <c r="CS7" s="29"/>
      <c r="CT7" s="29"/>
      <c r="CU7" s="29"/>
      <c r="CV7" s="29"/>
      <c r="CW7" s="29"/>
      <c r="CX7" s="29"/>
      <c r="CY7" s="29"/>
      <c r="CZ7" s="29"/>
      <c r="DA7" s="29"/>
      <c r="DB7" s="29"/>
      <c r="DC7" s="29"/>
      <c r="DD7" s="29"/>
      <c r="DE7" s="29"/>
      <c r="DF7" s="29"/>
      <c r="DG7" s="29"/>
      <c r="DH7" s="29"/>
      <c r="DI7" s="29"/>
      <c r="DJ7" s="29"/>
      <c r="DK7" s="29"/>
      <c r="DL7" s="29"/>
      <c r="DM7" s="29"/>
      <c r="DN7" s="29"/>
      <c r="DO7" s="29"/>
      <c r="DP7" s="29"/>
      <c r="DQ7" s="29"/>
      <c r="DR7" s="29"/>
      <c r="DS7" s="29"/>
      <c r="DT7" s="29"/>
      <c r="DU7" s="29"/>
      <c r="DV7" s="29"/>
      <c r="DW7" s="29"/>
      <c r="DX7" s="29"/>
      <c r="DY7" s="29"/>
      <c r="DZ7" s="29"/>
      <c r="EA7" s="29"/>
      <c r="EB7" s="29"/>
      <c r="EC7" s="29"/>
      <c r="ED7" s="29"/>
      <c r="EE7" s="29"/>
      <c r="EF7" s="29"/>
      <c r="EG7" s="29"/>
      <c r="EH7" s="29"/>
      <c r="EI7" s="29"/>
      <c r="EJ7" s="29"/>
      <c r="EK7" s="29"/>
      <c r="EL7" s="29"/>
      <c r="EM7" s="29"/>
      <c r="EN7" s="29"/>
      <c r="EO7" s="29"/>
      <c r="EP7" s="29"/>
      <c r="EQ7" s="29"/>
      <c r="ER7" s="29"/>
      <c r="ES7" s="29"/>
      <c r="ET7" s="29"/>
      <c r="EU7" s="29"/>
      <c r="EV7" s="29"/>
      <c r="EW7" s="29"/>
      <c r="EX7" s="29"/>
      <c r="EY7" s="29"/>
      <c r="EZ7" s="29"/>
      <c r="FA7" s="29"/>
      <c r="FB7" s="29"/>
      <c r="FC7" s="29"/>
      <c r="FD7" s="29"/>
      <c r="FE7" s="29"/>
      <c r="FF7" s="29"/>
      <c r="FG7" s="29"/>
      <c r="FH7" s="29"/>
      <c r="FI7" s="29"/>
      <c r="FJ7" s="29"/>
      <c r="FK7" s="29"/>
      <c r="FL7" s="29"/>
      <c r="FM7" s="29"/>
      <c r="FN7" s="29"/>
      <c r="FO7" s="29"/>
      <c r="FP7" s="29"/>
      <c r="FQ7" s="29"/>
      <c r="FR7" s="29"/>
      <c r="FS7" s="29"/>
      <c r="FT7" s="29"/>
      <c r="FU7" s="29"/>
      <c r="FV7" s="29"/>
      <c r="FW7" s="29"/>
      <c r="FX7" s="29"/>
      <c r="FY7" s="29"/>
      <c r="FZ7" s="29"/>
      <c r="GA7" s="29"/>
      <c r="GB7" s="29"/>
      <c r="GC7" s="29"/>
      <c r="GD7" s="29"/>
      <c r="GE7" s="29"/>
      <c r="GF7" s="29"/>
      <c r="GG7" s="29"/>
      <c r="GH7" s="29"/>
      <c r="GI7" s="29"/>
      <c r="GJ7" s="29"/>
      <c r="GK7" s="29"/>
      <c r="GL7" s="29"/>
      <c r="GM7" s="29"/>
      <c r="GN7" s="29"/>
      <c r="GO7" s="29"/>
      <c r="GP7" s="29"/>
      <c r="GQ7" s="29"/>
      <c r="GR7" s="29"/>
      <c r="GS7" s="29"/>
      <c r="GT7" s="29"/>
      <c r="GU7" s="29"/>
      <c r="GV7" s="29"/>
      <c r="GW7" s="29"/>
      <c r="GX7" s="29"/>
      <c r="GY7" s="29"/>
      <c r="GZ7" s="29"/>
      <c r="HA7" s="29"/>
      <c r="HB7" s="29"/>
      <c r="HC7" s="29"/>
      <c r="HD7" s="29"/>
      <c r="HE7" s="29"/>
      <c r="HF7" s="29"/>
      <c r="HG7" s="29"/>
      <c r="HH7" s="29"/>
      <c r="HI7" s="29"/>
      <c r="HJ7" s="29"/>
      <c r="HK7" s="29"/>
      <c r="HL7" s="29"/>
      <c r="HM7" s="29"/>
      <c r="HN7" s="29"/>
      <c r="HO7" s="29"/>
      <c r="HP7" s="29"/>
      <c r="HQ7" s="29"/>
      <c r="HR7" s="29"/>
      <c r="HS7" s="29"/>
      <c r="HT7" s="29"/>
      <c r="HU7" s="29"/>
      <c r="HV7" s="29"/>
      <c r="HW7" s="29"/>
      <c r="HX7" s="29"/>
      <c r="HY7" s="29"/>
      <c r="HZ7" s="29"/>
      <c r="IA7" s="29"/>
      <c r="IB7" s="29"/>
      <c r="IC7" s="29"/>
      <c r="ID7" s="29"/>
      <c r="IE7" s="29"/>
      <c r="IF7" s="29"/>
      <c r="IG7" s="29"/>
      <c r="IH7" s="29"/>
      <c r="II7" s="29"/>
      <c r="IJ7" s="29"/>
      <c r="IK7" s="29"/>
      <c r="IL7" s="29"/>
      <c r="IM7" s="29"/>
      <c r="IN7" s="29"/>
      <c r="IO7" s="29"/>
      <c r="IP7" s="29"/>
      <c r="IQ7" s="29"/>
      <c r="IR7" s="29"/>
      <c r="IS7" s="29"/>
      <c r="IT7" s="29"/>
      <c r="IU7" s="29"/>
      <c r="IV7" s="29"/>
    </row>
    <row r="8" spans="1:256" s="32" customFormat="1" ht="13.5" customHeight="1" x14ac:dyDescent="0.25">
      <c r="A8" s="3" t="s">
        <v>0</v>
      </c>
      <c r="B8" s="12">
        <f>'Table 1A. Retail and Retail Use'!B8</f>
        <v>44256</v>
      </c>
      <c r="C8" s="12">
        <f>'Table 1A. Retail and Retail Use'!C8</f>
        <v>44621</v>
      </c>
      <c r="D8" s="10" t="s">
        <v>17</v>
      </c>
      <c r="E8" s="12">
        <f>B8</f>
        <v>44256</v>
      </c>
      <c r="F8" s="12">
        <f>C8</f>
        <v>44621</v>
      </c>
      <c r="G8" s="12">
        <f>E8</f>
        <v>44256</v>
      </c>
      <c r="H8" s="12">
        <f>F8</f>
        <v>44621</v>
      </c>
      <c r="I8" s="11" t="s">
        <v>32</v>
      </c>
      <c r="J8" s="17"/>
      <c r="K8" s="11"/>
      <c r="L8" s="11"/>
      <c r="M8" s="11"/>
      <c r="N8" s="17"/>
      <c r="O8" s="11"/>
      <c r="P8" s="11"/>
      <c r="Q8" s="11"/>
      <c r="R8" s="17"/>
      <c r="S8" s="11"/>
      <c r="T8" s="17"/>
      <c r="U8" s="11"/>
      <c r="V8" s="40"/>
      <c r="W8" s="40"/>
      <c r="X8" s="40"/>
      <c r="Y8" s="40"/>
      <c r="Z8" s="40"/>
      <c r="AA8" s="40"/>
      <c r="AB8" s="40"/>
      <c r="AC8" s="40"/>
      <c r="AD8" s="40"/>
      <c r="AE8" s="40"/>
      <c r="AF8" s="40"/>
      <c r="AG8" s="40"/>
      <c r="AH8" s="40"/>
      <c r="AI8" s="40"/>
      <c r="AJ8" s="40"/>
      <c r="AK8" s="40"/>
      <c r="AL8" s="40"/>
      <c r="AM8" s="40"/>
      <c r="AN8" s="29"/>
      <c r="AO8" s="29"/>
      <c r="AP8" s="29"/>
      <c r="AQ8" s="29"/>
      <c r="AR8" s="29"/>
      <c r="AS8" s="29"/>
      <c r="AT8" s="29"/>
      <c r="AU8" s="29"/>
      <c r="AV8" s="29"/>
      <c r="AW8" s="29"/>
      <c r="AX8" s="29"/>
      <c r="AY8" s="29"/>
      <c r="AZ8" s="29"/>
      <c r="BA8" s="29"/>
      <c r="BB8" s="29"/>
      <c r="BC8" s="29"/>
      <c r="BD8" s="29"/>
      <c r="BE8" s="29"/>
      <c r="BF8" s="29"/>
      <c r="BG8" s="29"/>
      <c r="BH8" s="29"/>
      <c r="BI8" s="29"/>
      <c r="BJ8" s="29"/>
      <c r="BK8" s="29"/>
      <c r="BL8" s="29"/>
      <c r="BM8" s="29"/>
      <c r="BN8" s="29"/>
      <c r="BO8" s="29"/>
      <c r="BP8" s="29"/>
      <c r="BQ8" s="29"/>
      <c r="BR8" s="29"/>
      <c r="BS8" s="29"/>
      <c r="BT8" s="29"/>
      <c r="BU8" s="29"/>
      <c r="BV8" s="29"/>
      <c r="BW8" s="29"/>
      <c r="BX8" s="29"/>
      <c r="BY8" s="29"/>
      <c r="BZ8" s="29"/>
      <c r="CA8" s="29"/>
      <c r="CB8" s="29"/>
      <c r="CC8" s="29"/>
      <c r="CD8" s="29"/>
      <c r="CE8" s="29"/>
      <c r="CF8" s="29"/>
      <c r="CG8" s="29"/>
      <c r="CH8" s="29"/>
      <c r="CI8" s="29"/>
      <c r="CJ8" s="29"/>
      <c r="CK8" s="29"/>
      <c r="CL8" s="29"/>
      <c r="CM8" s="29"/>
      <c r="CN8" s="29"/>
      <c r="CO8" s="29"/>
      <c r="CP8" s="29"/>
      <c r="CQ8" s="29"/>
      <c r="CR8" s="29"/>
      <c r="CS8" s="29"/>
      <c r="CT8" s="29"/>
      <c r="CU8" s="29"/>
      <c r="CV8" s="29"/>
      <c r="CW8" s="29"/>
      <c r="CX8" s="29"/>
      <c r="CY8" s="29"/>
      <c r="CZ8" s="29"/>
      <c r="DA8" s="29"/>
      <c r="DB8" s="29"/>
      <c r="DC8" s="29"/>
      <c r="DD8" s="29"/>
      <c r="DE8" s="29"/>
      <c r="DF8" s="29"/>
      <c r="DG8" s="29"/>
      <c r="DH8" s="29"/>
      <c r="DI8" s="29"/>
      <c r="DJ8" s="29"/>
      <c r="DK8" s="29"/>
      <c r="DL8" s="29"/>
      <c r="DM8" s="29"/>
      <c r="DN8" s="29"/>
      <c r="DO8" s="29"/>
      <c r="DP8" s="29"/>
      <c r="DQ8" s="29"/>
      <c r="DR8" s="29"/>
      <c r="DS8" s="29"/>
      <c r="DT8" s="29"/>
      <c r="DU8" s="29"/>
      <c r="DV8" s="29"/>
      <c r="DW8" s="29"/>
      <c r="DX8" s="29"/>
      <c r="DY8" s="29"/>
      <c r="DZ8" s="29"/>
      <c r="EA8" s="29"/>
      <c r="EB8" s="29"/>
      <c r="EC8" s="29"/>
      <c r="ED8" s="29"/>
      <c r="EE8" s="29"/>
      <c r="EF8" s="29"/>
      <c r="EG8" s="29"/>
      <c r="EH8" s="29"/>
      <c r="EI8" s="29"/>
      <c r="EJ8" s="29"/>
      <c r="EK8" s="29"/>
      <c r="EL8" s="29"/>
      <c r="EM8" s="29"/>
      <c r="EN8" s="29"/>
      <c r="EO8" s="29"/>
      <c r="EP8" s="29"/>
      <c r="EQ8" s="29"/>
      <c r="ER8" s="29"/>
      <c r="ES8" s="29"/>
      <c r="ET8" s="29"/>
      <c r="EU8" s="29"/>
      <c r="EV8" s="29"/>
      <c r="EW8" s="29"/>
      <c r="EX8" s="29"/>
      <c r="EY8" s="29"/>
      <c r="EZ8" s="29"/>
      <c r="FA8" s="29"/>
      <c r="FB8" s="29"/>
      <c r="FC8" s="29"/>
      <c r="FD8" s="29"/>
      <c r="FE8" s="29"/>
      <c r="FF8" s="29"/>
      <c r="FG8" s="29"/>
      <c r="FH8" s="29"/>
      <c r="FI8" s="29"/>
      <c r="FJ8" s="29"/>
      <c r="FK8" s="29"/>
      <c r="FL8" s="29"/>
      <c r="FM8" s="29"/>
      <c r="FN8" s="29"/>
      <c r="FO8" s="29"/>
      <c r="FP8" s="29"/>
      <c r="FQ8" s="29"/>
      <c r="FR8" s="29"/>
      <c r="FS8" s="29"/>
      <c r="FT8" s="29"/>
      <c r="FU8" s="29"/>
      <c r="FV8" s="29"/>
      <c r="FW8" s="29"/>
      <c r="FX8" s="29"/>
      <c r="FY8" s="29"/>
      <c r="FZ8" s="29"/>
      <c r="GA8" s="29"/>
      <c r="GB8" s="29"/>
      <c r="GC8" s="29"/>
      <c r="GD8" s="29"/>
      <c r="GE8" s="29"/>
      <c r="GF8" s="29"/>
      <c r="GG8" s="29"/>
      <c r="GH8" s="29"/>
      <c r="GI8" s="29"/>
      <c r="GJ8" s="29"/>
      <c r="GK8" s="29"/>
      <c r="GL8" s="29"/>
      <c r="GM8" s="29"/>
      <c r="GN8" s="29"/>
      <c r="GO8" s="29"/>
      <c r="GP8" s="29"/>
      <c r="GQ8" s="29"/>
      <c r="GR8" s="29"/>
      <c r="GS8" s="29"/>
      <c r="GT8" s="29"/>
      <c r="GU8" s="29"/>
      <c r="GV8" s="29"/>
      <c r="GW8" s="29"/>
      <c r="GX8" s="29"/>
      <c r="GY8" s="29"/>
      <c r="GZ8" s="29"/>
      <c r="HA8" s="29"/>
      <c r="HB8" s="29"/>
      <c r="HC8" s="29"/>
      <c r="HD8" s="29"/>
      <c r="HE8" s="29"/>
      <c r="HF8" s="29"/>
      <c r="HG8" s="29"/>
      <c r="HH8" s="29"/>
      <c r="HI8" s="29"/>
      <c r="HJ8" s="29"/>
      <c r="HK8" s="29"/>
      <c r="HL8" s="29"/>
      <c r="HM8" s="29"/>
      <c r="HN8" s="29"/>
      <c r="HO8" s="29"/>
      <c r="HP8" s="29"/>
      <c r="HQ8" s="29"/>
      <c r="HR8" s="29"/>
      <c r="HS8" s="29"/>
      <c r="HT8" s="29"/>
      <c r="HU8" s="29"/>
      <c r="HV8" s="29"/>
      <c r="HW8" s="29"/>
      <c r="HX8" s="29"/>
      <c r="HY8" s="29"/>
      <c r="HZ8" s="29"/>
      <c r="IA8" s="29"/>
      <c r="IB8" s="29"/>
      <c r="IC8" s="29"/>
      <c r="ID8" s="29"/>
      <c r="IE8" s="29"/>
      <c r="IF8" s="29"/>
      <c r="IG8" s="29"/>
      <c r="IH8" s="29"/>
      <c r="II8" s="29"/>
      <c r="IJ8" s="29"/>
      <c r="IK8" s="29"/>
      <c r="IL8" s="29"/>
      <c r="IM8" s="29"/>
      <c r="IN8" s="29"/>
      <c r="IO8" s="29"/>
      <c r="IP8" s="29"/>
      <c r="IQ8" s="29"/>
      <c r="IR8" s="29"/>
      <c r="IS8" s="29"/>
      <c r="IT8" s="29"/>
      <c r="IU8" s="29"/>
      <c r="IV8" s="29"/>
    </row>
    <row r="9" spans="1:256" s="32" customFormat="1" x14ac:dyDescent="0.25">
      <c r="A9" s="3"/>
      <c r="B9" s="12"/>
      <c r="C9" s="12"/>
      <c r="D9" s="12"/>
      <c r="E9" s="12"/>
      <c r="F9" s="12"/>
      <c r="G9" s="17"/>
      <c r="H9" s="17"/>
      <c r="I9" s="10"/>
      <c r="J9" s="17"/>
      <c r="K9" s="12"/>
      <c r="L9" s="10"/>
      <c r="M9" s="12"/>
      <c r="N9" s="17"/>
      <c r="O9" s="10"/>
      <c r="P9" s="10"/>
      <c r="Q9" s="12"/>
      <c r="R9" s="17"/>
      <c r="S9" s="12"/>
      <c r="T9" s="17"/>
      <c r="U9" s="10"/>
      <c r="V9" s="40"/>
      <c r="W9" s="40"/>
      <c r="X9" s="40"/>
      <c r="Y9" s="40"/>
      <c r="Z9" s="40"/>
      <c r="AA9" s="40"/>
      <c r="AB9" s="40"/>
      <c r="AC9" s="40"/>
      <c r="AD9" s="40"/>
      <c r="AE9" s="40"/>
      <c r="AF9" s="40"/>
      <c r="AG9" s="40"/>
      <c r="AH9" s="40"/>
      <c r="AI9" s="40"/>
      <c r="AJ9" s="40"/>
      <c r="AK9" s="40"/>
      <c r="AL9" s="40"/>
      <c r="AM9" s="40"/>
      <c r="AN9" s="29"/>
      <c r="AO9" s="29"/>
      <c r="AP9" s="29"/>
      <c r="AQ9" s="29"/>
      <c r="AR9" s="29"/>
      <c r="AS9" s="29"/>
      <c r="AT9" s="29"/>
      <c r="AU9" s="29"/>
      <c r="AV9" s="29"/>
      <c r="AW9" s="29"/>
      <c r="AX9" s="29"/>
      <c r="AY9" s="29"/>
      <c r="AZ9" s="29"/>
      <c r="BA9" s="29"/>
      <c r="BB9" s="29"/>
      <c r="BC9" s="29"/>
      <c r="BD9" s="29"/>
      <c r="BE9" s="29"/>
      <c r="BF9" s="29"/>
      <c r="BG9" s="29"/>
      <c r="BH9" s="29"/>
      <c r="BI9" s="29"/>
      <c r="BJ9" s="29"/>
      <c r="BK9" s="29"/>
      <c r="BL9" s="29"/>
      <c r="BM9" s="29"/>
      <c r="BN9" s="29"/>
      <c r="BO9" s="29"/>
      <c r="BP9" s="29"/>
      <c r="BQ9" s="29"/>
      <c r="BR9" s="29"/>
      <c r="BS9" s="29"/>
      <c r="BT9" s="29"/>
      <c r="BU9" s="29"/>
      <c r="BV9" s="29"/>
      <c r="BW9" s="29"/>
      <c r="BX9" s="29"/>
      <c r="BY9" s="29"/>
      <c r="BZ9" s="29"/>
      <c r="CA9" s="29"/>
      <c r="CB9" s="29"/>
      <c r="CC9" s="29"/>
      <c r="CD9" s="29"/>
      <c r="CE9" s="29"/>
      <c r="CF9" s="29"/>
      <c r="CG9" s="29"/>
      <c r="CH9" s="29"/>
      <c r="CI9" s="29"/>
      <c r="CJ9" s="29"/>
      <c r="CK9" s="29"/>
      <c r="CL9" s="29"/>
      <c r="CM9" s="29"/>
      <c r="CN9" s="29"/>
      <c r="CO9" s="29"/>
      <c r="CP9" s="29"/>
      <c r="CQ9" s="29"/>
      <c r="CR9" s="29"/>
      <c r="CS9" s="29"/>
      <c r="CT9" s="29"/>
      <c r="CU9" s="29"/>
      <c r="CV9" s="29"/>
      <c r="CW9" s="29"/>
      <c r="CX9" s="29"/>
      <c r="CY9" s="29"/>
      <c r="CZ9" s="29"/>
      <c r="DA9" s="29"/>
      <c r="DB9" s="29"/>
      <c r="DC9" s="29"/>
      <c r="DD9" s="29"/>
      <c r="DE9" s="29"/>
      <c r="DF9" s="29"/>
      <c r="DG9" s="29"/>
      <c r="DH9" s="29"/>
      <c r="DI9" s="29"/>
      <c r="DJ9" s="29"/>
      <c r="DK9" s="29"/>
      <c r="DL9" s="29"/>
      <c r="DM9" s="29"/>
      <c r="DN9" s="29"/>
      <c r="DO9" s="29"/>
      <c r="DP9" s="29"/>
      <c r="DQ9" s="29"/>
      <c r="DR9" s="29"/>
      <c r="DS9" s="29"/>
      <c r="DT9" s="29"/>
      <c r="DU9" s="29"/>
      <c r="DV9" s="29"/>
      <c r="DW9" s="29"/>
      <c r="DX9" s="29"/>
      <c r="DY9" s="29"/>
      <c r="DZ9" s="29"/>
      <c r="EA9" s="29"/>
      <c r="EB9" s="29"/>
      <c r="EC9" s="29"/>
      <c r="ED9" s="29"/>
      <c r="EE9" s="29"/>
      <c r="EF9" s="29"/>
      <c r="EG9" s="29"/>
      <c r="EH9" s="29"/>
      <c r="EI9" s="29"/>
      <c r="EJ9" s="29"/>
      <c r="EK9" s="29"/>
      <c r="EL9" s="29"/>
      <c r="EM9" s="29"/>
      <c r="EN9" s="29"/>
      <c r="EO9" s="29"/>
      <c r="EP9" s="29"/>
      <c r="EQ9" s="29"/>
      <c r="ER9" s="29"/>
      <c r="ES9" s="29"/>
      <c r="ET9" s="29"/>
      <c r="EU9" s="29"/>
      <c r="EV9" s="29"/>
      <c r="EW9" s="29"/>
      <c r="EX9" s="29"/>
      <c r="EY9" s="29"/>
      <c r="EZ9" s="29"/>
      <c r="FA9" s="29"/>
      <c r="FB9" s="29"/>
      <c r="FC9" s="29"/>
      <c r="FD9" s="29"/>
      <c r="FE9" s="29"/>
      <c r="FF9" s="29"/>
      <c r="FG9" s="29"/>
      <c r="FH9" s="29"/>
      <c r="FI9" s="29"/>
      <c r="FJ9" s="29"/>
      <c r="FK9" s="29"/>
      <c r="FL9" s="29"/>
      <c r="FM9" s="29"/>
      <c r="FN9" s="29"/>
      <c r="FO9" s="29"/>
      <c r="FP9" s="29"/>
      <c r="FQ9" s="29"/>
      <c r="FR9" s="29"/>
      <c r="FS9" s="29"/>
      <c r="FT9" s="29"/>
      <c r="FU9" s="29"/>
      <c r="FV9" s="29"/>
      <c r="FW9" s="29"/>
      <c r="FX9" s="29"/>
      <c r="FY9" s="29"/>
      <c r="FZ9" s="29"/>
      <c r="GA9" s="29"/>
      <c r="GB9" s="29"/>
      <c r="GC9" s="29"/>
      <c r="GD9" s="29"/>
      <c r="GE9" s="29"/>
      <c r="GF9" s="29"/>
      <c r="GG9" s="29"/>
      <c r="GH9" s="29"/>
      <c r="GI9" s="29"/>
      <c r="GJ9" s="29"/>
      <c r="GK9" s="29"/>
      <c r="GL9" s="29"/>
      <c r="GM9" s="29"/>
      <c r="GN9" s="29"/>
      <c r="GO9" s="29"/>
      <c r="GP9" s="29"/>
      <c r="GQ9" s="29"/>
      <c r="GR9" s="29"/>
      <c r="GS9" s="29"/>
      <c r="GT9" s="29"/>
      <c r="GU9" s="29"/>
      <c r="GV9" s="29"/>
      <c r="GW9" s="29"/>
      <c r="GX9" s="29"/>
      <c r="GY9" s="29"/>
      <c r="GZ9" s="29"/>
      <c r="HA9" s="29"/>
      <c r="HB9" s="29"/>
      <c r="HC9" s="29"/>
      <c r="HD9" s="29"/>
      <c r="HE9" s="29"/>
      <c r="HF9" s="29"/>
      <c r="HG9" s="29"/>
      <c r="HH9" s="29"/>
      <c r="HI9" s="29"/>
      <c r="HJ9" s="29"/>
      <c r="HK9" s="29"/>
      <c r="HL9" s="29"/>
      <c r="HM9" s="29"/>
      <c r="HN9" s="29"/>
      <c r="HO9" s="29"/>
      <c r="HP9" s="29"/>
      <c r="HQ9" s="29"/>
      <c r="HR9" s="29"/>
      <c r="HS9" s="29"/>
      <c r="HT9" s="29"/>
      <c r="HU9" s="29"/>
      <c r="HV9" s="29"/>
      <c r="HW9" s="29"/>
      <c r="HX9" s="29"/>
      <c r="HY9" s="29"/>
      <c r="HZ9" s="29"/>
      <c r="IA9" s="29"/>
      <c r="IB9" s="29"/>
      <c r="IC9" s="29"/>
      <c r="ID9" s="29"/>
      <c r="IE9" s="29"/>
      <c r="IF9" s="29"/>
      <c r="IG9" s="29"/>
      <c r="IH9" s="29"/>
      <c r="II9" s="29"/>
      <c r="IJ9" s="29"/>
      <c r="IK9" s="29"/>
      <c r="IL9" s="29"/>
      <c r="IM9" s="29"/>
      <c r="IN9" s="29"/>
      <c r="IO9" s="29"/>
      <c r="IP9" s="29"/>
      <c r="IQ9" s="29"/>
      <c r="IR9" s="29"/>
      <c r="IS9" s="29"/>
      <c r="IT9" s="29"/>
      <c r="IU9" s="29"/>
      <c r="IV9" s="29"/>
    </row>
    <row r="10" spans="1:256" s="28" customFormat="1" ht="14.25" x14ac:dyDescent="0.2">
      <c r="A10" s="20" t="s">
        <v>5</v>
      </c>
      <c r="B10" s="65">
        <v>70</v>
      </c>
      <c r="C10" s="65">
        <v>65</v>
      </c>
      <c r="D10" s="22">
        <f>C10/B10-1</f>
        <v>-7.1428571428571397E-2</v>
      </c>
      <c r="E10" s="71">
        <v>50190530</v>
      </c>
      <c r="F10" s="71">
        <v>48891474</v>
      </c>
      <c r="G10" s="71">
        <v>3011431</v>
      </c>
      <c r="H10" s="71">
        <v>2933488</v>
      </c>
      <c r="I10" s="22">
        <f>H10/G10-1</f>
        <v>-2.5882379506619979E-2</v>
      </c>
      <c r="J10" s="41"/>
      <c r="K10" s="40"/>
      <c r="L10" s="40"/>
      <c r="M10" s="40"/>
      <c r="N10" s="40"/>
      <c r="O10" s="40"/>
      <c r="P10" s="40"/>
      <c r="Q10" s="40"/>
      <c r="R10" s="40"/>
      <c r="S10" s="40"/>
      <c r="T10" s="40"/>
      <c r="U10" s="40"/>
      <c r="V10" s="40"/>
      <c r="W10" s="40"/>
      <c r="X10" s="40"/>
      <c r="Y10" s="40"/>
      <c r="Z10" s="40"/>
      <c r="AA10" s="40"/>
      <c r="AB10" s="40"/>
      <c r="AC10" s="40"/>
      <c r="AD10" s="40"/>
      <c r="AE10" s="40"/>
      <c r="AF10" s="40"/>
      <c r="AG10" s="40"/>
      <c r="AH10" s="40"/>
      <c r="AI10" s="40"/>
      <c r="AJ10" s="40"/>
      <c r="AK10" s="40"/>
      <c r="AL10" s="40"/>
      <c r="AM10" s="40"/>
      <c r="AN10" s="29"/>
      <c r="AO10" s="29"/>
      <c r="AP10" s="29"/>
      <c r="AQ10" s="29"/>
      <c r="AR10" s="29"/>
      <c r="AS10" s="29"/>
      <c r="AT10" s="29"/>
      <c r="AU10" s="29"/>
      <c r="AV10" s="29"/>
      <c r="AW10" s="29"/>
      <c r="AX10" s="29"/>
      <c r="AY10" s="29"/>
      <c r="AZ10" s="29"/>
      <c r="BA10" s="29"/>
      <c r="BB10" s="29"/>
      <c r="BC10" s="29"/>
      <c r="BD10" s="29"/>
      <c r="BE10" s="29"/>
      <c r="BF10" s="29"/>
      <c r="BG10" s="29"/>
      <c r="BH10" s="29"/>
      <c r="BI10" s="29"/>
      <c r="BJ10" s="29"/>
      <c r="BK10" s="29"/>
      <c r="BL10" s="29"/>
      <c r="BM10" s="29"/>
      <c r="BN10" s="29"/>
      <c r="BO10" s="29"/>
      <c r="BP10" s="29"/>
      <c r="BQ10" s="29"/>
      <c r="BR10" s="29"/>
      <c r="BS10" s="29"/>
      <c r="BT10" s="29"/>
      <c r="BU10" s="29"/>
      <c r="BV10" s="29"/>
      <c r="BW10" s="29"/>
      <c r="BX10" s="29"/>
      <c r="BY10" s="29"/>
      <c r="BZ10" s="29"/>
      <c r="CA10" s="29"/>
      <c r="CB10" s="29"/>
      <c r="CC10" s="29"/>
      <c r="CD10" s="29"/>
      <c r="CE10" s="29"/>
      <c r="CF10" s="29"/>
      <c r="CG10" s="29"/>
      <c r="CH10" s="29"/>
      <c r="CI10" s="29"/>
      <c r="CJ10" s="29"/>
      <c r="CK10" s="29"/>
      <c r="CL10" s="29"/>
      <c r="CM10" s="29"/>
      <c r="CN10" s="29"/>
      <c r="CO10" s="29"/>
      <c r="CP10" s="29"/>
      <c r="CQ10" s="29"/>
      <c r="CR10" s="29"/>
      <c r="CS10" s="29"/>
      <c r="CT10" s="29"/>
      <c r="CU10" s="29"/>
      <c r="CV10" s="29"/>
      <c r="CW10" s="29"/>
      <c r="CX10" s="29"/>
      <c r="CY10" s="29"/>
      <c r="CZ10" s="29"/>
      <c r="DA10" s="29"/>
      <c r="DB10" s="29"/>
      <c r="DC10" s="29"/>
      <c r="DD10" s="29"/>
      <c r="DE10" s="29"/>
      <c r="DF10" s="29"/>
      <c r="DG10" s="29"/>
      <c r="DH10" s="29"/>
      <c r="DI10" s="29"/>
      <c r="DJ10" s="29"/>
      <c r="DK10" s="29"/>
      <c r="DL10" s="29"/>
      <c r="DM10" s="29"/>
      <c r="DN10" s="29"/>
      <c r="DO10" s="29"/>
      <c r="DP10" s="29"/>
      <c r="DQ10" s="29"/>
      <c r="DR10" s="29"/>
      <c r="DS10" s="29"/>
      <c r="DT10" s="29"/>
      <c r="DU10" s="29"/>
      <c r="DV10" s="29"/>
      <c r="DW10" s="29"/>
      <c r="DX10" s="29"/>
      <c r="DY10" s="29"/>
      <c r="DZ10" s="29"/>
      <c r="EA10" s="29"/>
      <c r="EB10" s="29"/>
      <c r="EC10" s="29"/>
      <c r="ED10" s="29"/>
      <c r="EE10" s="29"/>
      <c r="EF10" s="29"/>
      <c r="EG10" s="29"/>
      <c r="EH10" s="29"/>
      <c r="EI10" s="29"/>
      <c r="EJ10" s="29"/>
      <c r="EK10" s="29"/>
      <c r="EL10" s="29"/>
      <c r="EM10" s="29"/>
      <c r="EN10" s="29"/>
      <c r="EO10" s="29"/>
      <c r="EP10" s="29"/>
      <c r="EQ10" s="29"/>
      <c r="ER10" s="29"/>
      <c r="ES10" s="29"/>
      <c r="ET10" s="29"/>
      <c r="EU10" s="29"/>
      <c r="EV10" s="29"/>
      <c r="EW10" s="29"/>
      <c r="EX10" s="29"/>
      <c r="EY10" s="29"/>
      <c r="EZ10" s="29"/>
      <c r="FA10" s="29"/>
      <c r="FB10" s="29"/>
      <c r="FC10" s="29"/>
      <c r="FD10" s="29"/>
      <c r="FE10" s="29"/>
      <c r="FF10" s="29"/>
      <c r="FG10" s="29"/>
      <c r="FH10" s="29"/>
      <c r="FI10" s="29"/>
      <c r="FJ10" s="29"/>
      <c r="FK10" s="29"/>
      <c r="FL10" s="29"/>
      <c r="FM10" s="29"/>
      <c r="FN10" s="29"/>
      <c r="FO10" s="29"/>
      <c r="FP10" s="29"/>
      <c r="FQ10" s="29"/>
      <c r="FR10" s="29"/>
      <c r="FS10" s="29"/>
      <c r="FT10" s="29"/>
      <c r="FU10" s="29"/>
      <c r="FV10" s="29"/>
      <c r="FW10" s="29"/>
      <c r="FX10" s="29"/>
      <c r="FY10" s="29"/>
      <c r="FZ10" s="29"/>
      <c r="GA10" s="29"/>
      <c r="GB10" s="29"/>
      <c r="GC10" s="29"/>
      <c r="GD10" s="29"/>
      <c r="GE10" s="29"/>
      <c r="GF10" s="29"/>
      <c r="GG10" s="29"/>
      <c r="GH10" s="29"/>
      <c r="GI10" s="29"/>
      <c r="GJ10" s="29"/>
      <c r="GK10" s="29"/>
      <c r="GL10" s="29"/>
      <c r="GM10" s="29"/>
      <c r="GN10" s="29"/>
      <c r="GO10" s="29"/>
      <c r="GP10" s="29"/>
      <c r="GQ10" s="29"/>
      <c r="GR10" s="29"/>
      <c r="GS10" s="29"/>
      <c r="GT10" s="29"/>
      <c r="GU10" s="29"/>
      <c r="GV10" s="29"/>
      <c r="GW10" s="29"/>
      <c r="GX10" s="29"/>
      <c r="GY10" s="29"/>
      <c r="GZ10" s="29"/>
      <c r="HA10" s="29"/>
      <c r="HB10" s="29"/>
      <c r="HC10" s="29"/>
      <c r="HD10" s="29"/>
      <c r="HE10" s="29"/>
      <c r="HF10" s="29"/>
      <c r="HG10" s="29"/>
      <c r="HH10" s="29"/>
      <c r="HI10" s="29"/>
      <c r="HJ10" s="29"/>
      <c r="HK10" s="29"/>
      <c r="HL10" s="29"/>
      <c r="HM10" s="29"/>
      <c r="HN10" s="29"/>
      <c r="HO10" s="29"/>
      <c r="HP10" s="29"/>
      <c r="HQ10" s="29"/>
      <c r="HR10" s="29"/>
      <c r="HS10" s="29"/>
      <c r="HT10" s="29"/>
      <c r="HU10" s="29"/>
      <c r="HV10" s="29"/>
      <c r="HW10" s="29"/>
      <c r="HX10" s="29"/>
      <c r="HY10" s="29"/>
      <c r="HZ10" s="29"/>
      <c r="IA10" s="29"/>
      <c r="IB10" s="29"/>
      <c r="IC10" s="29"/>
      <c r="ID10" s="29"/>
      <c r="IE10" s="29"/>
      <c r="IF10" s="29"/>
      <c r="IG10" s="29"/>
      <c r="IH10" s="29"/>
      <c r="II10" s="29"/>
      <c r="IJ10" s="29"/>
      <c r="IK10" s="29"/>
      <c r="IL10" s="29"/>
      <c r="IM10" s="29"/>
      <c r="IN10" s="29"/>
      <c r="IO10" s="29"/>
      <c r="IP10" s="29"/>
      <c r="IQ10" s="29"/>
      <c r="IR10" s="29"/>
      <c r="IS10" s="29"/>
      <c r="IT10" s="29"/>
    </row>
    <row r="11" spans="1:256" s="28" customFormat="1" ht="14.25" x14ac:dyDescent="0.2">
      <c r="A11" s="20" t="s">
        <v>1</v>
      </c>
      <c r="B11" s="65">
        <v>74</v>
      </c>
      <c r="C11" s="65">
        <v>72</v>
      </c>
      <c r="D11" s="22">
        <f t="shared" ref="D11:D23" si="0">C11/B11-1</f>
        <v>-2.7027027027026973E-2</v>
      </c>
      <c r="E11" s="71">
        <v>23237790</v>
      </c>
      <c r="F11" s="71">
        <v>22038458</v>
      </c>
      <c r="G11" s="71">
        <v>1394269</v>
      </c>
      <c r="H11" s="71">
        <v>1322307</v>
      </c>
      <c r="I11" s="22">
        <f t="shared" ref="I11:I23" si="1">H11/G11-1</f>
        <v>-5.1612708881858538E-2</v>
      </c>
      <c r="J11" s="41"/>
      <c r="K11" s="40"/>
      <c r="L11" s="40"/>
      <c r="M11" s="40"/>
      <c r="N11" s="40"/>
      <c r="O11" s="40"/>
      <c r="P11" s="40"/>
      <c r="Q11" s="40"/>
      <c r="R11" s="40"/>
      <c r="S11" s="40"/>
      <c r="T11" s="40"/>
      <c r="U11" s="40"/>
      <c r="V11" s="40"/>
      <c r="W11" s="40"/>
      <c r="X11" s="40"/>
      <c r="Y11" s="40"/>
      <c r="Z11" s="40"/>
      <c r="AA11" s="40"/>
      <c r="AB11" s="40"/>
      <c r="AC11" s="40"/>
      <c r="AD11" s="40"/>
      <c r="AE11" s="40"/>
      <c r="AF11" s="40"/>
      <c r="AG11" s="40"/>
      <c r="AH11" s="40"/>
      <c r="AI11" s="40"/>
      <c r="AJ11" s="40"/>
      <c r="AK11" s="40"/>
      <c r="AL11" s="40"/>
      <c r="AM11" s="40"/>
      <c r="AN11" s="29"/>
      <c r="AO11" s="29"/>
      <c r="AP11" s="29"/>
      <c r="AQ11" s="29"/>
      <c r="AR11" s="29"/>
      <c r="AS11" s="29"/>
      <c r="AT11" s="29"/>
      <c r="AU11" s="29"/>
      <c r="AV11" s="29"/>
      <c r="AW11" s="29"/>
      <c r="AX11" s="29"/>
      <c r="AY11" s="29"/>
      <c r="AZ11" s="29"/>
      <c r="BA11" s="29"/>
      <c r="BB11" s="29"/>
      <c r="BC11" s="29"/>
      <c r="BD11" s="29"/>
      <c r="BE11" s="29"/>
      <c r="BF11" s="29"/>
      <c r="BG11" s="29"/>
      <c r="BH11" s="29"/>
      <c r="BI11" s="29"/>
      <c r="BJ11" s="29"/>
      <c r="BK11" s="29"/>
      <c r="BL11" s="29"/>
      <c r="BM11" s="29"/>
      <c r="BN11" s="29"/>
      <c r="BO11" s="29"/>
      <c r="BP11" s="29"/>
      <c r="BQ11" s="29"/>
      <c r="BR11" s="29"/>
      <c r="BS11" s="29"/>
      <c r="BT11" s="29"/>
      <c r="BU11" s="29"/>
      <c r="BV11" s="29"/>
      <c r="BW11" s="29"/>
      <c r="BX11" s="29"/>
      <c r="BY11" s="29"/>
      <c r="BZ11" s="29"/>
      <c r="CA11" s="29"/>
      <c r="CB11" s="29"/>
      <c r="CC11" s="29"/>
      <c r="CD11" s="29"/>
      <c r="CE11" s="29"/>
      <c r="CF11" s="29"/>
      <c r="CG11" s="29"/>
      <c r="CH11" s="29"/>
      <c r="CI11" s="29"/>
      <c r="CJ11" s="29"/>
      <c r="CK11" s="29"/>
      <c r="CL11" s="29"/>
      <c r="CM11" s="29"/>
      <c r="CN11" s="29"/>
      <c r="CO11" s="29"/>
      <c r="CP11" s="29"/>
      <c r="CQ11" s="29"/>
      <c r="CR11" s="29"/>
      <c r="CS11" s="29"/>
      <c r="CT11" s="29"/>
      <c r="CU11" s="29"/>
      <c r="CV11" s="29"/>
      <c r="CW11" s="29"/>
      <c r="CX11" s="29"/>
      <c r="CY11" s="29"/>
      <c r="CZ11" s="29"/>
      <c r="DA11" s="29"/>
      <c r="DB11" s="29"/>
      <c r="DC11" s="29"/>
      <c r="DD11" s="29"/>
      <c r="DE11" s="29"/>
      <c r="DF11" s="29"/>
      <c r="DG11" s="29"/>
      <c r="DH11" s="29"/>
      <c r="DI11" s="29"/>
      <c r="DJ11" s="29"/>
      <c r="DK11" s="29"/>
      <c r="DL11" s="29"/>
      <c r="DM11" s="29"/>
      <c r="DN11" s="29"/>
      <c r="DO11" s="29"/>
      <c r="DP11" s="29"/>
      <c r="DQ11" s="29"/>
      <c r="DR11" s="29"/>
      <c r="DS11" s="29"/>
      <c r="DT11" s="29"/>
      <c r="DU11" s="29"/>
      <c r="DV11" s="29"/>
      <c r="DW11" s="29"/>
      <c r="DX11" s="29"/>
      <c r="DY11" s="29"/>
      <c r="DZ11" s="29"/>
      <c r="EA11" s="29"/>
      <c r="EB11" s="29"/>
      <c r="EC11" s="29"/>
      <c r="ED11" s="29"/>
      <c r="EE11" s="29"/>
      <c r="EF11" s="29"/>
      <c r="EG11" s="29"/>
      <c r="EH11" s="29"/>
      <c r="EI11" s="29"/>
      <c r="EJ11" s="29"/>
      <c r="EK11" s="29"/>
      <c r="EL11" s="29"/>
      <c r="EM11" s="29"/>
      <c r="EN11" s="29"/>
      <c r="EO11" s="29"/>
      <c r="EP11" s="29"/>
      <c r="EQ11" s="29"/>
      <c r="ER11" s="29"/>
      <c r="ES11" s="29"/>
      <c r="ET11" s="29"/>
      <c r="EU11" s="29"/>
      <c r="EV11" s="29"/>
      <c r="EW11" s="29"/>
      <c r="EX11" s="29"/>
      <c r="EY11" s="29"/>
      <c r="EZ11" s="29"/>
      <c r="FA11" s="29"/>
      <c r="FB11" s="29"/>
      <c r="FC11" s="29"/>
      <c r="FD11" s="29"/>
      <c r="FE11" s="29"/>
      <c r="FF11" s="29"/>
      <c r="FG11" s="29"/>
      <c r="FH11" s="29"/>
      <c r="FI11" s="29"/>
      <c r="FJ11" s="29"/>
      <c r="FK11" s="29"/>
      <c r="FL11" s="29"/>
      <c r="FM11" s="29"/>
      <c r="FN11" s="29"/>
      <c r="FO11" s="29"/>
      <c r="FP11" s="29"/>
      <c r="FQ11" s="29"/>
      <c r="FR11" s="29"/>
      <c r="FS11" s="29"/>
      <c r="FT11" s="29"/>
      <c r="FU11" s="29"/>
      <c r="FV11" s="29"/>
      <c r="FW11" s="29"/>
      <c r="FX11" s="29"/>
      <c r="FY11" s="29"/>
      <c r="FZ11" s="29"/>
      <c r="GA11" s="29"/>
      <c r="GB11" s="29"/>
      <c r="GC11" s="29"/>
      <c r="GD11" s="29"/>
      <c r="GE11" s="29"/>
      <c r="GF11" s="29"/>
      <c r="GG11" s="29"/>
      <c r="GH11" s="29"/>
      <c r="GI11" s="29"/>
      <c r="GJ11" s="29"/>
      <c r="GK11" s="29"/>
      <c r="GL11" s="29"/>
      <c r="GM11" s="29"/>
      <c r="GN11" s="29"/>
      <c r="GO11" s="29"/>
      <c r="GP11" s="29"/>
      <c r="GQ11" s="29"/>
      <c r="GR11" s="29"/>
      <c r="GS11" s="29"/>
      <c r="GT11" s="29"/>
      <c r="GU11" s="29"/>
      <c r="GV11" s="29"/>
      <c r="GW11" s="29"/>
      <c r="GX11" s="29"/>
      <c r="GY11" s="29"/>
      <c r="GZ11" s="29"/>
      <c r="HA11" s="29"/>
      <c r="HB11" s="29"/>
      <c r="HC11" s="29"/>
      <c r="HD11" s="29"/>
      <c r="HE11" s="29"/>
      <c r="HF11" s="29"/>
      <c r="HG11" s="29"/>
      <c r="HH11" s="29"/>
      <c r="HI11" s="29"/>
      <c r="HJ11" s="29"/>
      <c r="HK11" s="29"/>
      <c r="HL11" s="29"/>
      <c r="HM11" s="29"/>
      <c r="HN11" s="29"/>
      <c r="HO11" s="29"/>
      <c r="HP11" s="29"/>
      <c r="HQ11" s="29"/>
      <c r="HR11" s="29"/>
      <c r="HS11" s="29"/>
      <c r="HT11" s="29"/>
      <c r="HU11" s="29"/>
      <c r="HV11" s="29"/>
      <c r="HW11" s="29"/>
      <c r="HX11" s="29"/>
      <c r="HY11" s="29"/>
      <c r="HZ11" s="29"/>
      <c r="IA11" s="29"/>
      <c r="IB11" s="29"/>
      <c r="IC11" s="29"/>
      <c r="ID11" s="29"/>
      <c r="IE11" s="29"/>
      <c r="IF11" s="29"/>
      <c r="IG11" s="29"/>
      <c r="IH11" s="29"/>
      <c r="II11" s="29"/>
      <c r="IJ11" s="29"/>
      <c r="IK11" s="29"/>
      <c r="IL11" s="29"/>
      <c r="IM11" s="29"/>
      <c r="IN11" s="29"/>
      <c r="IO11" s="29"/>
      <c r="IP11" s="29"/>
      <c r="IQ11" s="29"/>
      <c r="IR11" s="29"/>
      <c r="IS11" s="29"/>
      <c r="IT11" s="29"/>
    </row>
    <row r="12" spans="1:256" s="28" customFormat="1" ht="14.25" x14ac:dyDescent="0.2">
      <c r="A12" s="20" t="s">
        <v>7</v>
      </c>
      <c r="B12" s="65">
        <v>19</v>
      </c>
      <c r="C12" s="65">
        <v>19</v>
      </c>
      <c r="D12" s="22">
        <f t="shared" si="0"/>
        <v>0</v>
      </c>
      <c r="E12" s="71">
        <v>2746481</v>
      </c>
      <c r="F12" s="71">
        <v>2813461</v>
      </c>
      <c r="G12" s="71">
        <v>164789</v>
      </c>
      <c r="H12" s="71">
        <v>168808</v>
      </c>
      <c r="I12" s="22">
        <f t="shared" si="1"/>
        <v>2.4388763813118608E-2</v>
      </c>
      <c r="J12" s="41"/>
      <c r="K12" s="40"/>
      <c r="L12" s="40"/>
      <c r="M12" s="40"/>
      <c r="N12" s="40"/>
      <c r="O12" s="40"/>
      <c r="P12" s="40"/>
      <c r="Q12" s="40"/>
      <c r="R12" s="40"/>
      <c r="S12" s="40"/>
      <c r="T12" s="40"/>
      <c r="U12" s="40"/>
      <c r="V12" s="40"/>
      <c r="W12" s="40"/>
      <c r="X12" s="40"/>
      <c r="Y12" s="40"/>
      <c r="Z12" s="40"/>
      <c r="AA12" s="40"/>
      <c r="AB12" s="40"/>
      <c r="AC12" s="40"/>
      <c r="AD12" s="40"/>
      <c r="AE12" s="40"/>
      <c r="AF12" s="40"/>
      <c r="AG12" s="40"/>
      <c r="AH12" s="40"/>
      <c r="AI12" s="40"/>
      <c r="AJ12" s="40"/>
      <c r="AK12" s="40"/>
      <c r="AL12" s="40"/>
      <c r="AM12" s="40"/>
      <c r="AN12" s="29"/>
      <c r="AO12" s="29"/>
      <c r="AP12" s="29"/>
      <c r="AQ12" s="29"/>
      <c r="AR12" s="29"/>
      <c r="AS12" s="29"/>
      <c r="AT12" s="29"/>
      <c r="AU12" s="29"/>
      <c r="AV12" s="29"/>
      <c r="AW12" s="29"/>
      <c r="AX12" s="29"/>
      <c r="AY12" s="29"/>
      <c r="AZ12" s="29"/>
      <c r="BA12" s="29"/>
      <c r="BB12" s="29"/>
      <c r="BC12" s="29"/>
      <c r="BD12" s="29"/>
      <c r="BE12" s="29"/>
      <c r="BF12" s="29"/>
      <c r="BG12" s="29"/>
      <c r="BH12" s="29"/>
      <c r="BI12" s="29"/>
      <c r="BJ12" s="29"/>
      <c r="BK12" s="29"/>
      <c r="BL12" s="29"/>
      <c r="BM12" s="29"/>
      <c r="BN12" s="29"/>
      <c r="BO12" s="29"/>
      <c r="BP12" s="29"/>
      <c r="BQ12" s="29"/>
      <c r="BR12" s="29"/>
      <c r="BS12" s="29"/>
      <c r="BT12" s="29"/>
      <c r="BU12" s="29"/>
      <c r="BV12" s="29"/>
      <c r="BW12" s="29"/>
      <c r="BX12" s="29"/>
      <c r="BY12" s="29"/>
      <c r="BZ12" s="29"/>
      <c r="CA12" s="29"/>
      <c r="CB12" s="29"/>
      <c r="CC12" s="29"/>
      <c r="CD12" s="29"/>
      <c r="CE12" s="29"/>
      <c r="CF12" s="29"/>
      <c r="CG12" s="29"/>
      <c r="CH12" s="29"/>
      <c r="CI12" s="29"/>
      <c r="CJ12" s="29"/>
      <c r="CK12" s="29"/>
      <c r="CL12" s="29"/>
      <c r="CM12" s="29"/>
      <c r="CN12" s="29"/>
      <c r="CO12" s="29"/>
      <c r="CP12" s="29"/>
      <c r="CQ12" s="29"/>
      <c r="CR12" s="29"/>
      <c r="CS12" s="29"/>
      <c r="CT12" s="29"/>
      <c r="CU12" s="29"/>
      <c r="CV12" s="29"/>
      <c r="CW12" s="29"/>
      <c r="CX12" s="29"/>
      <c r="CY12" s="29"/>
      <c r="CZ12" s="29"/>
      <c r="DA12" s="29"/>
      <c r="DB12" s="29"/>
      <c r="DC12" s="29"/>
      <c r="DD12" s="29"/>
      <c r="DE12" s="29"/>
      <c r="DF12" s="29"/>
      <c r="DG12" s="29"/>
      <c r="DH12" s="29"/>
      <c r="DI12" s="29"/>
      <c r="DJ12" s="29"/>
      <c r="DK12" s="29"/>
      <c r="DL12" s="29"/>
      <c r="DM12" s="29"/>
      <c r="DN12" s="29"/>
      <c r="DO12" s="29"/>
      <c r="DP12" s="29"/>
      <c r="DQ12" s="29"/>
      <c r="DR12" s="29"/>
      <c r="DS12" s="29"/>
      <c r="DT12" s="29"/>
      <c r="DU12" s="29"/>
      <c r="DV12" s="29"/>
      <c r="DW12" s="29"/>
      <c r="DX12" s="29"/>
      <c r="DY12" s="29"/>
      <c r="DZ12" s="29"/>
      <c r="EA12" s="29"/>
      <c r="EB12" s="29"/>
      <c r="EC12" s="29"/>
      <c r="ED12" s="29"/>
      <c r="EE12" s="29"/>
      <c r="EF12" s="29"/>
      <c r="EG12" s="29"/>
      <c r="EH12" s="29"/>
      <c r="EI12" s="29"/>
      <c r="EJ12" s="29"/>
      <c r="EK12" s="29"/>
      <c r="EL12" s="29"/>
      <c r="EM12" s="29"/>
      <c r="EN12" s="29"/>
      <c r="EO12" s="29"/>
      <c r="EP12" s="29"/>
      <c r="EQ12" s="29"/>
      <c r="ER12" s="29"/>
      <c r="ES12" s="29"/>
      <c r="ET12" s="29"/>
      <c r="EU12" s="29"/>
      <c r="EV12" s="29"/>
      <c r="EW12" s="29"/>
      <c r="EX12" s="29"/>
      <c r="EY12" s="29"/>
      <c r="EZ12" s="29"/>
      <c r="FA12" s="29"/>
      <c r="FB12" s="29"/>
      <c r="FC12" s="29"/>
      <c r="FD12" s="29"/>
      <c r="FE12" s="29"/>
      <c r="FF12" s="29"/>
      <c r="FG12" s="29"/>
      <c r="FH12" s="29"/>
      <c r="FI12" s="29"/>
      <c r="FJ12" s="29"/>
      <c r="FK12" s="29"/>
      <c r="FL12" s="29"/>
      <c r="FM12" s="29"/>
      <c r="FN12" s="29"/>
      <c r="FO12" s="29"/>
      <c r="FP12" s="29"/>
      <c r="FQ12" s="29"/>
      <c r="FR12" s="29"/>
      <c r="FS12" s="29"/>
      <c r="FT12" s="29"/>
      <c r="FU12" s="29"/>
      <c r="FV12" s="29"/>
      <c r="FW12" s="29"/>
      <c r="FX12" s="29"/>
      <c r="FY12" s="29"/>
      <c r="FZ12" s="29"/>
      <c r="GA12" s="29"/>
      <c r="GB12" s="29"/>
      <c r="GC12" s="29"/>
      <c r="GD12" s="29"/>
      <c r="GE12" s="29"/>
      <c r="GF12" s="29"/>
      <c r="GG12" s="29"/>
      <c r="GH12" s="29"/>
      <c r="GI12" s="29"/>
      <c r="GJ12" s="29"/>
      <c r="GK12" s="29"/>
      <c r="GL12" s="29"/>
      <c r="GM12" s="29"/>
      <c r="GN12" s="29"/>
      <c r="GO12" s="29"/>
      <c r="GP12" s="29"/>
      <c r="GQ12" s="29"/>
      <c r="GR12" s="29"/>
      <c r="GS12" s="29"/>
      <c r="GT12" s="29"/>
      <c r="GU12" s="29"/>
      <c r="GV12" s="29"/>
      <c r="GW12" s="29"/>
      <c r="GX12" s="29"/>
      <c r="GY12" s="29"/>
      <c r="GZ12" s="29"/>
      <c r="HA12" s="29"/>
      <c r="HB12" s="29"/>
      <c r="HC12" s="29"/>
      <c r="HD12" s="29"/>
      <c r="HE12" s="29"/>
      <c r="HF12" s="29"/>
      <c r="HG12" s="29"/>
      <c r="HH12" s="29"/>
      <c r="HI12" s="29"/>
      <c r="HJ12" s="29"/>
      <c r="HK12" s="29"/>
      <c r="HL12" s="29"/>
      <c r="HM12" s="29"/>
      <c r="HN12" s="29"/>
      <c r="HO12" s="29"/>
      <c r="HP12" s="29"/>
      <c r="HQ12" s="29"/>
      <c r="HR12" s="29"/>
      <c r="HS12" s="29"/>
      <c r="HT12" s="29"/>
      <c r="HU12" s="29"/>
      <c r="HV12" s="29"/>
      <c r="HW12" s="29"/>
      <c r="HX12" s="29"/>
      <c r="HY12" s="29"/>
      <c r="HZ12" s="29"/>
      <c r="IA12" s="29"/>
      <c r="IB12" s="29"/>
      <c r="IC12" s="29"/>
      <c r="ID12" s="29"/>
      <c r="IE12" s="29"/>
      <c r="IF12" s="29"/>
      <c r="IG12" s="29"/>
      <c r="IH12" s="29"/>
      <c r="II12" s="29"/>
      <c r="IJ12" s="29"/>
      <c r="IK12" s="29"/>
      <c r="IL12" s="29"/>
      <c r="IM12" s="29"/>
      <c r="IN12" s="29"/>
      <c r="IO12" s="29"/>
      <c r="IP12" s="29"/>
      <c r="IQ12" s="29"/>
      <c r="IR12" s="29"/>
      <c r="IS12" s="29"/>
      <c r="IT12" s="29"/>
    </row>
    <row r="13" spans="1:256" s="28" customFormat="1" ht="14.25" x14ac:dyDescent="0.2">
      <c r="A13" s="20" t="s">
        <v>3</v>
      </c>
      <c r="B13" s="65">
        <v>26</v>
      </c>
      <c r="C13" s="65">
        <v>25</v>
      </c>
      <c r="D13" s="22">
        <f t="shared" si="0"/>
        <v>-3.8461538461538436E-2</v>
      </c>
      <c r="E13" s="71">
        <v>686568</v>
      </c>
      <c r="F13" s="71">
        <v>3022987</v>
      </c>
      <c r="G13" s="71">
        <v>41195</v>
      </c>
      <c r="H13" s="71">
        <v>181379</v>
      </c>
      <c r="I13" s="22">
        <f t="shared" si="1"/>
        <v>3.4029372496662216</v>
      </c>
      <c r="J13" s="41"/>
      <c r="K13" s="40"/>
      <c r="L13" s="40"/>
      <c r="M13" s="40"/>
      <c r="N13" s="40"/>
      <c r="O13" s="40"/>
      <c r="P13" s="40"/>
      <c r="Q13" s="40"/>
      <c r="R13" s="40"/>
      <c r="S13" s="40"/>
      <c r="T13" s="40"/>
      <c r="U13" s="40"/>
      <c r="V13" s="40"/>
      <c r="W13" s="40"/>
      <c r="X13" s="40"/>
      <c r="Y13" s="40"/>
      <c r="Z13" s="40"/>
      <c r="AA13" s="40"/>
      <c r="AB13" s="40"/>
      <c r="AC13" s="40"/>
      <c r="AD13" s="40"/>
      <c r="AE13" s="40"/>
      <c r="AF13" s="40"/>
      <c r="AG13" s="40"/>
      <c r="AH13" s="40"/>
      <c r="AI13" s="40"/>
      <c r="AJ13" s="40"/>
      <c r="AK13" s="40"/>
      <c r="AL13" s="40"/>
      <c r="AM13" s="40"/>
      <c r="AN13" s="29"/>
      <c r="AO13" s="29"/>
      <c r="AP13" s="29"/>
      <c r="AQ13" s="29"/>
      <c r="AR13" s="29"/>
      <c r="AS13" s="29"/>
      <c r="AT13" s="29"/>
      <c r="AU13" s="29"/>
      <c r="AV13" s="29"/>
      <c r="AW13" s="29"/>
      <c r="AX13" s="29"/>
      <c r="AY13" s="29"/>
      <c r="AZ13" s="29"/>
      <c r="BA13" s="29"/>
      <c r="BB13" s="29"/>
      <c r="BC13" s="29"/>
      <c r="BD13" s="29"/>
      <c r="BE13" s="29"/>
      <c r="BF13" s="29"/>
      <c r="BG13" s="29"/>
      <c r="BH13" s="29"/>
      <c r="BI13" s="29"/>
      <c r="BJ13" s="29"/>
      <c r="BK13" s="29"/>
      <c r="BL13" s="29"/>
      <c r="BM13" s="29"/>
      <c r="BN13" s="29"/>
      <c r="BO13" s="29"/>
      <c r="BP13" s="29"/>
      <c r="BQ13" s="29"/>
      <c r="BR13" s="29"/>
      <c r="BS13" s="29"/>
      <c r="BT13" s="29"/>
      <c r="BU13" s="29"/>
      <c r="BV13" s="29"/>
      <c r="BW13" s="29"/>
      <c r="BX13" s="29"/>
      <c r="BY13" s="29"/>
      <c r="BZ13" s="29"/>
      <c r="CA13" s="29"/>
      <c r="CB13" s="29"/>
      <c r="CC13" s="29"/>
      <c r="CD13" s="29"/>
      <c r="CE13" s="29"/>
      <c r="CF13" s="29"/>
      <c r="CG13" s="29"/>
      <c r="CH13" s="29"/>
      <c r="CI13" s="29"/>
      <c r="CJ13" s="29"/>
      <c r="CK13" s="29"/>
      <c r="CL13" s="29"/>
      <c r="CM13" s="29"/>
      <c r="CN13" s="29"/>
      <c r="CO13" s="29"/>
      <c r="CP13" s="29"/>
      <c r="CQ13" s="29"/>
      <c r="CR13" s="29"/>
      <c r="CS13" s="29"/>
      <c r="CT13" s="29"/>
      <c r="CU13" s="29"/>
      <c r="CV13" s="29"/>
      <c r="CW13" s="29"/>
      <c r="CX13" s="29"/>
      <c r="CY13" s="29"/>
      <c r="CZ13" s="29"/>
      <c r="DA13" s="29"/>
      <c r="DB13" s="29"/>
      <c r="DC13" s="29"/>
      <c r="DD13" s="29"/>
      <c r="DE13" s="29"/>
      <c r="DF13" s="29"/>
      <c r="DG13" s="29"/>
      <c r="DH13" s="29"/>
      <c r="DI13" s="29"/>
      <c r="DJ13" s="29"/>
      <c r="DK13" s="29"/>
      <c r="DL13" s="29"/>
      <c r="DM13" s="29"/>
      <c r="DN13" s="29"/>
      <c r="DO13" s="29"/>
      <c r="DP13" s="29"/>
      <c r="DQ13" s="29"/>
      <c r="DR13" s="29"/>
      <c r="DS13" s="29"/>
      <c r="DT13" s="29"/>
      <c r="DU13" s="29"/>
      <c r="DV13" s="29"/>
      <c r="DW13" s="29"/>
      <c r="DX13" s="29"/>
      <c r="DY13" s="29"/>
      <c r="DZ13" s="29"/>
      <c r="EA13" s="29"/>
      <c r="EB13" s="29"/>
      <c r="EC13" s="29"/>
      <c r="ED13" s="29"/>
      <c r="EE13" s="29"/>
      <c r="EF13" s="29"/>
      <c r="EG13" s="29"/>
      <c r="EH13" s="29"/>
      <c r="EI13" s="29"/>
      <c r="EJ13" s="29"/>
      <c r="EK13" s="29"/>
      <c r="EL13" s="29"/>
      <c r="EM13" s="29"/>
      <c r="EN13" s="29"/>
      <c r="EO13" s="29"/>
      <c r="EP13" s="29"/>
      <c r="EQ13" s="29"/>
      <c r="ER13" s="29"/>
      <c r="ES13" s="29"/>
      <c r="ET13" s="29"/>
      <c r="EU13" s="29"/>
      <c r="EV13" s="29"/>
      <c r="EW13" s="29"/>
      <c r="EX13" s="29"/>
      <c r="EY13" s="29"/>
      <c r="EZ13" s="29"/>
      <c r="FA13" s="29"/>
      <c r="FB13" s="29"/>
      <c r="FC13" s="29"/>
      <c r="FD13" s="29"/>
      <c r="FE13" s="29"/>
      <c r="FF13" s="29"/>
      <c r="FG13" s="29"/>
      <c r="FH13" s="29"/>
      <c r="FI13" s="29"/>
      <c r="FJ13" s="29"/>
      <c r="FK13" s="29"/>
      <c r="FL13" s="29"/>
      <c r="FM13" s="29"/>
      <c r="FN13" s="29"/>
      <c r="FO13" s="29"/>
      <c r="FP13" s="29"/>
      <c r="FQ13" s="29"/>
      <c r="FR13" s="29"/>
      <c r="FS13" s="29"/>
      <c r="FT13" s="29"/>
      <c r="FU13" s="29"/>
      <c r="FV13" s="29"/>
      <c r="FW13" s="29"/>
      <c r="FX13" s="29"/>
      <c r="FY13" s="29"/>
      <c r="FZ13" s="29"/>
      <c r="GA13" s="29"/>
      <c r="GB13" s="29"/>
      <c r="GC13" s="29"/>
      <c r="GD13" s="29"/>
      <c r="GE13" s="29"/>
      <c r="GF13" s="29"/>
      <c r="GG13" s="29"/>
      <c r="GH13" s="29"/>
      <c r="GI13" s="29"/>
      <c r="GJ13" s="29"/>
      <c r="GK13" s="29"/>
      <c r="GL13" s="29"/>
      <c r="GM13" s="29"/>
      <c r="GN13" s="29"/>
      <c r="GO13" s="29"/>
      <c r="GP13" s="29"/>
      <c r="GQ13" s="29"/>
      <c r="GR13" s="29"/>
      <c r="GS13" s="29"/>
      <c r="GT13" s="29"/>
      <c r="GU13" s="29"/>
      <c r="GV13" s="29"/>
      <c r="GW13" s="29"/>
      <c r="GX13" s="29"/>
      <c r="GY13" s="29"/>
      <c r="GZ13" s="29"/>
      <c r="HA13" s="29"/>
      <c r="HB13" s="29"/>
      <c r="HC13" s="29"/>
      <c r="HD13" s="29"/>
      <c r="HE13" s="29"/>
      <c r="HF13" s="29"/>
      <c r="HG13" s="29"/>
      <c r="HH13" s="29"/>
      <c r="HI13" s="29"/>
      <c r="HJ13" s="29"/>
      <c r="HK13" s="29"/>
      <c r="HL13" s="29"/>
      <c r="HM13" s="29"/>
      <c r="HN13" s="29"/>
      <c r="HO13" s="29"/>
      <c r="HP13" s="29"/>
      <c r="HQ13" s="29"/>
      <c r="HR13" s="29"/>
      <c r="HS13" s="29"/>
      <c r="HT13" s="29"/>
      <c r="HU13" s="29"/>
      <c r="HV13" s="29"/>
      <c r="HW13" s="29"/>
      <c r="HX13" s="29"/>
      <c r="HY13" s="29"/>
      <c r="HZ13" s="29"/>
      <c r="IA13" s="29"/>
      <c r="IB13" s="29"/>
      <c r="IC13" s="29"/>
      <c r="ID13" s="29"/>
      <c r="IE13" s="29"/>
      <c r="IF13" s="29"/>
      <c r="IG13" s="29"/>
      <c r="IH13" s="29"/>
      <c r="II13" s="29"/>
      <c r="IJ13" s="29"/>
      <c r="IK13" s="29"/>
      <c r="IL13" s="29"/>
      <c r="IM13" s="29"/>
      <c r="IN13" s="29"/>
      <c r="IO13" s="29"/>
      <c r="IP13" s="29"/>
      <c r="IQ13" s="29"/>
      <c r="IR13" s="29"/>
      <c r="IS13" s="29"/>
      <c r="IT13" s="29"/>
    </row>
    <row r="14" spans="1:256" s="28" customFormat="1" ht="14.25" x14ac:dyDescent="0.2">
      <c r="A14" s="20" t="s">
        <v>2</v>
      </c>
      <c r="B14" s="65">
        <v>15</v>
      </c>
      <c r="C14" s="65">
        <v>16</v>
      </c>
      <c r="D14" s="22">
        <f t="shared" si="0"/>
        <v>6.6666666666666652E-2</v>
      </c>
      <c r="E14" s="71">
        <v>67377998</v>
      </c>
      <c r="F14" s="71">
        <v>75773388</v>
      </c>
      <c r="G14" s="71">
        <v>4042679</v>
      </c>
      <c r="H14" s="71">
        <v>4546403</v>
      </c>
      <c r="I14" s="22">
        <f t="shared" si="1"/>
        <v>0.12460153279545572</v>
      </c>
      <c r="J14" s="41"/>
      <c r="K14" s="40"/>
      <c r="L14" s="40"/>
      <c r="M14" s="40"/>
      <c r="N14" s="40"/>
      <c r="O14" s="40"/>
      <c r="P14" s="40"/>
      <c r="Q14" s="40"/>
      <c r="R14" s="40"/>
      <c r="S14" s="40"/>
      <c r="T14" s="40"/>
      <c r="U14" s="40"/>
      <c r="V14" s="40"/>
      <c r="W14" s="40"/>
      <c r="X14" s="40"/>
      <c r="Y14" s="40"/>
      <c r="Z14" s="40"/>
      <c r="AA14" s="40"/>
      <c r="AB14" s="40"/>
      <c r="AC14" s="40"/>
      <c r="AD14" s="40"/>
      <c r="AE14" s="40"/>
      <c r="AF14" s="40"/>
      <c r="AG14" s="40"/>
      <c r="AH14" s="40"/>
      <c r="AI14" s="40"/>
      <c r="AJ14" s="40"/>
      <c r="AK14" s="40"/>
      <c r="AL14" s="40"/>
      <c r="AM14" s="40"/>
      <c r="AN14" s="29"/>
      <c r="AO14" s="29"/>
      <c r="AP14" s="29"/>
      <c r="AQ14" s="29"/>
      <c r="AR14" s="29"/>
      <c r="AS14" s="29"/>
      <c r="AT14" s="29"/>
      <c r="AU14" s="29"/>
      <c r="AV14" s="29"/>
      <c r="AW14" s="29"/>
      <c r="AX14" s="29"/>
      <c r="AY14" s="29"/>
      <c r="AZ14" s="29"/>
      <c r="BA14" s="29"/>
      <c r="BB14" s="29"/>
      <c r="BC14" s="29"/>
      <c r="BD14" s="29"/>
      <c r="BE14" s="29"/>
      <c r="BF14" s="29"/>
      <c r="BG14" s="29"/>
      <c r="BH14" s="29"/>
      <c r="BI14" s="29"/>
      <c r="BJ14" s="29"/>
      <c r="BK14" s="29"/>
      <c r="BL14" s="29"/>
      <c r="BM14" s="29"/>
      <c r="BN14" s="29"/>
      <c r="BO14" s="29"/>
      <c r="BP14" s="29"/>
      <c r="BQ14" s="29"/>
      <c r="BR14" s="29"/>
      <c r="BS14" s="29"/>
      <c r="BT14" s="29"/>
      <c r="BU14" s="29"/>
      <c r="BV14" s="29"/>
      <c r="BW14" s="29"/>
      <c r="BX14" s="29"/>
      <c r="BY14" s="29"/>
      <c r="BZ14" s="29"/>
      <c r="CA14" s="29"/>
      <c r="CB14" s="29"/>
      <c r="CC14" s="29"/>
      <c r="CD14" s="29"/>
      <c r="CE14" s="29"/>
      <c r="CF14" s="29"/>
      <c r="CG14" s="29"/>
      <c r="CH14" s="29"/>
      <c r="CI14" s="29"/>
      <c r="CJ14" s="29"/>
      <c r="CK14" s="29"/>
      <c r="CL14" s="29"/>
      <c r="CM14" s="29"/>
      <c r="CN14" s="29"/>
      <c r="CO14" s="29"/>
      <c r="CP14" s="29"/>
      <c r="CQ14" s="29"/>
      <c r="CR14" s="29"/>
      <c r="CS14" s="29"/>
      <c r="CT14" s="29"/>
      <c r="CU14" s="29"/>
      <c r="CV14" s="29"/>
      <c r="CW14" s="29"/>
      <c r="CX14" s="29"/>
      <c r="CY14" s="29"/>
      <c r="CZ14" s="29"/>
      <c r="DA14" s="29"/>
      <c r="DB14" s="29"/>
      <c r="DC14" s="29"/>
      <c r="DD14" s="29"/>
      <c r="DE14" s="29"/>
      <c r="DF14" s="29"/>
      <c r="DG14" s="29"/>
      <c r="DH14" s="29"/>
      <c r="DI14" s="29"/>
      <c r="DJ14" s="29"/>
      <c r="DK14" s="29"/>
      <c r="DL14" s="29"/>
      <c r="DM14" s="29"/>
      <c r="DN14" s="29"/>
      <c r="DO14" s="29"/>
      <c r="DP14" s="29"/>
      <c r="DQ14" s="29"/>
      <c r="DR14" s="29"/>
      <c r="DS14" s="29"/>
      <c r="DT14" s="29"/>
      <c r="DU14" s="29"/>
      <c r="DV14" s="29"/>
      <c r="DW14" s="29"/>
      <c r="DX14" s="29"/>
      <c r="DY14" s="29"/>
      <c r="DZ14" s="29"/>
      <c r="EA14" s="29"/>
      <c r="EB14" s="29"/>
      <c r="EC14" s="29"/>
      <c r="ED14" s="29"/>
      <c r="EE14" s="29"/>
      <c r="EF14" s="29"/>
      <c r="EG14" s="29"/>
      <c r="EH14" s="29"/>
      <c r="EI14" s="29"/>
      <c r="EJ14" s="29"/>
      <c r="EK14" s="29"/>
      <c r="EL14" s="29"/>
      <c r="EM14" s="29"/>
      <c r="EN14" s="29"/>
      <c r="EO14" s="29"/>
      <c r="EP14" s="29"/>
      <c r="EQ14" s="29"/>
      <c r="ER14" s="29"/>
      <c r="ES14" s="29"/>
      <c r="ET14" s="29"/>
      <c r="EU14" s="29"/>
      <c r="EV14" s="29"/>
      <c r="EW14" s="29"/>
      <c r="EX14" s="29"/>
      <c r="EY14" s="29"/>
      <c r="EZ14" s="29"/>
      <c r="FA14" s="29"/>
      <c r="FB14" s="29"/>
      <c r="FC14" s="29"/>
      <c r="FD14" s="29"/>
      <c r="FE14" s="29"/>
      <c r="FF14" s="29"/>
      <c r="FG14" s="29"/>
      <c r="FH14" s="29"/>
      <c r="FI14" s="29"/>
      <c r="FJ14" s="29"/>
      <c r="FK14" s="29"/>
      <c r="FL14" s="29"/>
      <c r="FM14" s="29"/>
      <c r="FN14" s="29"/>
      <c r="FO14" s="29"/>
      <c r="FP14" s="29"/>
      <c r="FQ14" s="29"/>
      <c r="FR14" s="29"/>
      <c r="FS14" s="29"/>
      <c r="FT14" s="29"/>
      <c r="FU14" s="29"/>
      <c r="FV14" s="29"/>
      <c r="FW14" s="29"/>
      <c r="FX14" s="29"/>
      <c r="FY14" s="29"/>
      <c r="FZ14" s="29"/>
      <c r="GA14" s="29"/>
      <c r="GB14" s="29"/>
      <c r="GC14" s="29"/>
      <c r="GD14" s="29"/>
      <c r="GE14" s="29"/>
      <c r="GF14" s="29"/>
      <c r="GG14" s="29"/>
      <c r="GH14" s="29"/>
      <c r="GI14" s="29"/>
      <c r="GJ14" s="29"/>
      <c r="GK14" s="29"/>
      <c r="GL14" s="29"/>
      <c r="GM14" s="29"/>
      <c r="GN14" s="29"/>
      <c r="GO14" s="29"/>
      <c r="GP14" s="29"/>
      <c r="GQ14" s="29"/>
      <c r="GR14" s="29"/>
      <c r="GS14" s="29"/>
      <c r="GT14" s="29"/>
      <c r="GU14" s="29"/>
      <c r="GV14" s="29"/>
      <c r="GW14" s="29"/>
      <c r="GX14" s="29"/>
      <c r="GY14" s="29"/>
      <c r="GZ14" s="29"/>
      <c r="HA14" s="29"/>
      <c r="HB14" s="29"/>
      <c r="HC14" s="29"/>
      <c r="HD14" s="29"/>
      <c r="HE14" s="29"/>
      <c r="HF14" s="29"/>
      <c r="HG14" s="29"/>
      <c r="HH14" s="29"/>
      <c r="HI14" s="29"/>
      <c r="HJ14" s="29"/>
      <c r="HK14" s="29"/>
      <c r="HL14" s="29"/>
      <c r="HM14" s="29"/>
      <c r="HN14" s="29"/>
      <c r="HO14" s="29"/>
      <c r="HP14" s="29"/>
      <c r="HQ14" s="29"/>
      <c r="HR14" s="29"/>
      <c r="HS14" s="29"/>
      <c r="HT14" s="29"/>
      <c r="HU14" s="29"/>
      <c r="HV14" s="29"/>
      <c r="HW14" s="29"/>
      <c r="HX14" s="29"/>
      <c r="HY14" s="29"/>
      <c r="HZ14" s="29"/>
      <c r="IA14" s="29"/>
      <c r="IB14" s="29"/>
      <c r="IC14" s="29"/>
      <c r="ID14" s="29"/>
      <c r="IE14" s="29"/>
      <c r="IF14" s="29"/>
      <c r="IG14" s="29"/>
      <c r="IH14" s="29"/>
      <c r="II14" s="29"/>
      <c r="IJ14" s="29"/>
      <c r="IK14" s="29"/>
      <c r="IL14" s="29"/>
      <c r="IM14" s="29"/>
      <c r="IN14" s="29"/>
      <c r="IO14" s="29"/>
      <c r="IP14" s="29"/>
      <c r="IQ14" s="29"/>
      <c r="IR14" s="29"/>
      <c r="IS14" s="29"/>
      <c r="IT14" s="29"/>
    </row>
    <row r="15" spans="1:256" s="28" customFormat="1" ht="14.25" x14ac:dyDescent="0.2">
      <c r="A15" s="20" t="s">
        <v>6</v>
      </c>
      <c r="B15" s="65">
        <v>98</v>
      </c>
      <c r="C15" s="65">
        <v>91</v>
      </c>
      <c r="D15" s="22">
        <f t="shared" si="0"/>
        <v>-7.1428571428571397E-2</v>
      </c>
      <c r="E15" s="71">
        <v>32952066</v>
      </c>
      <c r="F15" s="71">
        <v>30833306</v>
      </c>
      <c r="G15" s="71">
        <v>1977126</v>
      </c>
      <c r="H15" s="71">
        <v>1849998</v>
      </c>
      <c r="I15" s="22">
        <f t="shared" si="1"/>
        <v>-6.4299392147996626E-2</v>
      </c>
      <c r="J15" s="41"/>
      <c r="K15" s="40"/>
      <c r="L15" s="40"/>
      <c r="M15" s="40"/>
      <c r="N15" s="40"/>
      <c r="O15" s="40"/>
      <c r="P15" s="40"/>
      <c r="Q15" s="40"/>
      <c r="R15" s="40"/>
      <c r="S15" s="40"/>
      <c r="T15" s="40"/>
      <c r="U15" s="40"/>
      <c r="V15" s="40"/>
      <c r="W15" s="40"/>
      <c r="X15" s="40"/>
      <c r="Y15" s="40"/>
      <c r="Z15" s="40"/>
      <c r="AA15" s="40"/>
      <c r="AB15" s="40"/>
      <c r="AC15" s="40"/>
      <c r="AD15" s="40"/>
      <c r="AE15" s="40"/>
      <c r="AF15" s="40"/>
      <c r="AG15" s="40"/>
      <c r="AH15" s="40"/>
      <c r="AI15" s="40"/>
      <c r="AJ15" s="40"/>
      <c r="AK15" s="40"/>
      <c r="AL15" s="40"/>
      <c r="AM15" s="40"/>
      <c r="AN15" s="29"/>
      <c r="AO15" s="29"/>
      <c r="AP15" s="29"/>
      <c r="AQ15" s="29"/>
      <c r="AR15" s="29"/>
      <c r="AS15" s="29"/>
      <c r="AT15" s="29"/>
      <c r="AU15" s="29"/>
      <c r="AV15" s="29"/>
      <c r="AW15" s="29"/>
      <c r="AX15" s="29"/>
      <c r="AY15" s="29"/>
      <c r="AZ15" s="29"/>
      <c r="BA15" s="29"/>
      <c r="BB15" s="29"/>
      <c r="BC15" s="29"/>
      <c r="BD15" s="29"/>
      <c r="BE15" s="29"/>
      <c r="BF15" s="29"/>
      <c r="BG15" s="29"/>
      <c r="BH15" s="29"/>
      <c r="BI15" s="29"/>
      <c r="BJ15" s="29"/>
      <c r="BK15" s="29"/>
      <c r="BL15" s="29"/>
      <c r="BM15" s="29"/>
      <c r="BN15" s="29"/>
      <c r="BO15" s="29"/>
      <c r="BP15" s="29"/>
      <c r="BQ15" s="29"/>
      <c r="BR15" s="29"/>
      <c r="BS15" s="29"/>
      <c r="BT15" s="29"/>
      <c r="BU15" s="29"/>
      <c r="BV15" s="29"/>
      <c r="BW15" s="29"/>
      <c r="BX15" s="29"/>
      <c r="BY15" s="29"/>
      <c r="BZ15" s="29"/>
      <c r="CA15" s="29"/>
      <c r="CB15" s="29"/>
      <c r="CC15" s="29"/>
      <c r="CD15" s="29"/>
      <c r="CE15" s="29"/>
      <c r="CF15" s="29"/>
      <c r="CG15" s="29"/>
      <c r="CH15" s="29"/>
      <c r="CI15" s="29"/>
      <c r="CJ15" s="29"/>
      <c r="CK15" s="29"/>
      <c r="CL15" s="29"/>
      <c r="CM15" s="29"/>
      <c r="CN15" s="29"/>
      <c r="CO15" s="29"/>
      <c r="CP15" s="29"/>
      <c r="CQ15" s="29"/>
      <c r="CR15" s="29"/>
      <c r="CS15" s="29"/>
      <c r="CT15" s="29"/>
      <c r="CU15" s="29"/>
      <c r="CV15" s="29"/>
      <c r="CW15" s="29"/>
      <c r="CX15" s="29"/>
      <c r="CY15" s="29"/>
      <c r="CZ15" s="29"/>
      <c r="DA15" s="29"/>
      <c r="DB15" s="29"/>
      <c r="DC15" s="29"/>
      <c r="DD15" s="29"/>
      <c r="DE15" s="29"/>
      <c r="DF15" s="29"/>
      <c r="DG15" s="29"/>
      <c r="DH15" s="29"/>
      <c r="DI15" s="29"/>
      <c r="DJ15" s="29"/>
      <c r="DK15" s="29"/>
      <c r="DL15" s="29"/>
      <c r="DM15" s="29"/>
      <c r="DN15" s="29"/>
      <c r="DO15" s="29"/>
      <c r="DP15" s="29"/>
      <c r="DQ15" s="29"/>
      <c r="DR15" s="29"/>
      <c r="DS15" s="29"/>
      <c r="DT15" s="29"/>
      <c r="DU15" s="29"/>
      <c r="DV15" s="29"/>
      <c r="DW15" s="29"/>
      <c r="DX15" s="29"/>
      <c r="DY15" s="29"/>
      <c r="DZ15" s="29"/>
      <c r="EA15" s="29"/>
      <c r="EB15" s="29"/>
      <c r="EC15" s="29"/>
      <c r="ED15" s="29"/>
      <c r="EE15" s="29"/>
      <c r="EF15" s="29"/>
      <c r="EG15" s="29"/>
      <c r="EH15" s="29"/>
      <c r="EI15" s="29"/>
      <c r="EJ15" s="29"/>
      <c r="EK15" s="29"/>
      <c r="EL15" s="29"/>
      <c r="EM15" s="29"/>
      <c r="EN15" s="29"/>
      <c r="EO15" s="29"/>
      <c r="EP15" s="29"/>
      <c r="EQ15" s="29"/>
      <c r="ER15" s="29"/>
      <c r="ES15" s="29"/>
      <c r="ET15" s="29"/>
      <c r="EU15" s="29"/>
      <c r="EV15" s="29"/>
      <c r="EW15" s="29"/>
      <c r="EX15" s="29"/>
      <c r="EY15" s="29"/>
      <c r="EZ15" s="29"/>
      <c r="FA15" s="29"/>
      <c r="FB15" s="29"/>
      <c r="FC15" s="29"/>
      <c r="FD15" s="29"/>
      <c r="FE15" s="29"/>
      <c r="FF15" s="29"/>
      <c r="FG15" s="29"/>
      <c r="FH15" s="29"/>
      <c r="FI15" s="29"/>
      <c r="FJ15" s="29"/>
      <c r="FK15" s="29"/>
      <c r="FL15" s="29"/>
      <c r="FM15" s="29"/>
      <c r="FN15" s="29"/>
      <c r="FO15" s="29"/>
      <c r="FP15" s="29"/>
      <c r="FQ15" s="29"/>
      <c r="FR15" s="29"/>
      <c r="FS15" s="29"/>
      <c r="FT15" s="29"/>
      <c r="FU15" s="29"/>
      <c r="FV15" s="29"/>
      <c r="FW15" s="29"/>
      <c r="FX15" s="29"/>
      <c r="FY15" s="29"/>
      <c r="FZ15" s="29"/>
      <c r="GA15" s="29"/>
      <c r="GB15" s="29"/>
      <c r="GC15" s="29"/>
      <c r="GD15" s="29"/>
      <c r="GE15" s="29"/>
      <c r="GF15" s="29"/>
      <c r="GG15" s="29"/>
      <c r="GH15" s="29"/>
      <c r="GI15" s="29"/>
      <c r="GJ15" s="29"/>
      <c r="GK15" s="29"/>
      <c r="GL15" s="29"/>
      <c r="GM15" s="29"/>
      <c r="GN15" s="29"/>
      <c r="GO15" s="29"/>
      <c r="GP15" s="29"/>
      <c r="GQ15" s="29"/>
      <c r="GR15" s="29"/>
      <c r="GS15" s="29"/>
      <c r="GT15" s="29"/>
      <c r="GU15" s="29"/>
      <c r="GV15" s="29"/>
      <c r="GW15" s="29"/>
      <c r="GX15" s="29"/>
      <c r="GY15" s="29"/>
      <c r="GZ15" s="29"/>
      <c r="HA15" s="29"/>
      <c r="HB15" s="29"/>
      <c r="HC15" s="29"/>
      <c r="HD15" s="29"/>
      <c r="HE15" s="29"/>
      <c r="HF15" s="29"/>
      <c r="HG15" s="29"/>
      <c r="HH15" s="29"/>
      <c r="HI15" s="29"/>
      <c r="HJ15" s="29"/>
      <c r="HK15" s="29"/>
      <c r="HL15" s="29"/>
      <c r="HM15" s="29"/>
      <c r="HN15" s="29"/>
      <c r="HO15" s="29"/>
      <c r="HP15" s="29"/>
      <c r="HQ15" s="29"/>
      <c r="HR15" s="29"/>
      <c r="HS15" s="29"/>
      <c r="HT15" s="29"/>
      <c r="HU15" s="29"/>
      <c r="HV15" s="29"/>
      <c r="HW15" s="29"/>
      <c r="HX15" s="29"/>
      <c r="HY15" s="29"/>
      <c r="HZ15" s="29"/>
      <c r="IA15" s="29"/>
      <c r="IB15" s="29"/>
      <c r="IC15" s="29"/>
      <c r="ID15" s="29"/>
      <c r="IE15" s="29"/>
      <c r="IF15" s="29"/>
      <c r="IG15" s="29"/>
      <c r="IH15" s="29"/>
      <c r="II15" s="29"/>
      <c r="IJ15" s="29"/>
      <c r="IK15" s="29"/>
      <c r="IL15" s="29"/>
      <c r="IM15" s="29"/>
      <c r="IN15" s="29"/>
      <c r="IO15" s="29"/>
      <c r="IP15" s="29"/>
      <c r="IQ15" s="29"/>
      <c r="IR15" s="29"/>
      <c r="IS15" s="29"/>
      <c r="IT15" s="29"/>
    </row>
    <row r="16" spans="1:256" s="28" customFormat="1" ht="14.25" x14ac:dyDescent="0.2">
      <c r="A16" s="20" t="s">
        <v>10</v>
      </c>
      <c r="B16" s="65">
        <v>10258</v>
      </c>
      <c r="C16" s="65">
        <v>9590</v>
      </c>
      <c r="D16" s="22">
        <f t="shared" si="0"/>
        <v>-6.5119906414505713E-2</v>
      </c>
      <c r="E16" s="71">
        <v>1050430749</v>
      </c>
      <c r="F16" s="71">
        <v>1149189618</v>
      </c>
      <c r="G16" s="71">
        <v>63025904</v>
      </c>
      <c r="H16" s="71">
        <v>68951377</v>
      </c>
      <c r="I16" s="22">
        <f t="shared" si="1"/>
        <v>9.4016469799465208E-2</v>
      </c>
      <c r="J16" s="41"/>
      <c r="K16" s="40"/>
      <c r="L16" s="40"/>
      <c r="M16" s="40"/>
      <c r="N16" s="40"/>
      <c r="O16" s="40"/>
      <c r="P16" s="40"/>
      <c r="Q16" s="40"/>
      <c r="R16" s="40"/>
      <c r="S16" s="40"/>
      <c r="T16" s="40"/>
      <c r="U16" s="40"/>
      <c r="V16" s="40"/>
      <c r="W16" s="40"/>
      <c r="X16" s="40"/>
      <c r="Y16" s="40"/>
      <c r="Z16" s="40"/>
      <c r="AA16" s="40"/>
      <c r="AB16" s="40"/>
      <c r="AC16" s="40"/>
      <c r="AD16" s="40"/>
      <c r="AE16" s="40"/>
      <c r="AF16" s="40"/>
      <c r="AG16" s="40"/>
      <c r="AH16" s="40"/>
      <c r="AI16" s="40"/>
      <c r="AJ16" s="40"/>
      <c r="AK16" s="40"/>
      <c r="AL16" s="40"/>
      <c r="AM16" s="40"/>
      <c r="AN16" s="29"/>
      <c r="AO16" s="29"/>
      <c r="AP16" s="29"/>
      <c r="AQ16" s="29"/>
      <c r="AR16" s="29"/>
      <c r="AS16" s="29"/>
      <c r="AT16" s="29"/>
      <c r="AU16" s="29"/>
      <c r="AV16" s="29"/>
      <c r="AW16" s="29"/>
      <c r="AX16" s="29"/>
      <c r="AY16" s="29"/>
      <c r="AZ16" s="29"/>
      <c r="BA16" s="29"/>
      <c r="BB16" s="29"/>
      <c r="BC16" s="29"/>
      <c r="BD16" s="29"/>
      <c r="BE16" s="29"/>
      <c r="BF16" s="29"/>
      <c r="BG16" s="29"/>
      <c r="BH16" s="29"/>
      <c r="BI16" s="29"/>
      <c r="BJ16" s="29"/>
      <c r="BK16" s="29"/>
      <c r="BL16" s="29"/>
      <c r="BM16" s="29"/>
      <c r="BN16" s="29"/>
      <c r="BO16" s="29"/>
      <c r="BP16" s="29"/>
      <c r="BQ16" s="29"/>
      <c r="BR16" s="29"/>
      <c r="BS16" s="29"/>
      <c r="BT16" s="29"/>
      <c r="BU16" s="29"/>
      <c r="BV16" s="29"/>
      <c r="BW16" s="29"/>
      <c r="BX16" s="29"/>
      <c r="BY16" s="29"/>
      <c r="BZ16" s="29"/>
      <c r="CA16" s="29"/>
      <c r="CB16" s="29"/>
      <c r="CC16" s="29"/>
      <c r="CD16" s="29"/>
      <c r="CE16" s="29"/>
      <c r="CF16" s="29"/>
      <c r="CG16" s="29"/>
      <c r="CH16" s="29"/>
      <c r="CI16" s="29"/>
      <c r="CJ16" s="29"/>
      <c r="CK16" s="29"/>
      <c r="CL16" s="29"/>
      <c r="CM16" s="29"/>
      <c r="CN16" s="29"/>
      <c r="CO16" s="29"/>
      <c r="CP16" s="29"/>
      <c r="CQ16" s="29"/>
      <c r="CR16" s="29"/>
      <c r="CS16" s="29"/>
      <c r="CT16" s="29"/>
      <c r="CU16" s="29"/>
      <c r="CV16" s="29"/>
      <c r="CW16" s="29"/>
      <c r="CX16" s="29"/>
      <c r="CY16" s="29"/>
      <c r="CZ16" s="29"/>
      <c r="DA16" s="29"/>
      <c r="DB16" s="29"/>
      <c r="DC16" s="29"/>
      <c r="DD16" s="29"/>
      <c r="DE16" s="29"/>
      <c r="DF16" s="29"/>
      <c r="DG16" s="29"/>
      <c r="DH16" s="29"/>
      <c r="DI16" s="29"/>
      <c r="DJ16" s="29"/>
      <c r="DK16" s="29"/>
      <c r="DL16" s="29"/>
      <c r="DM16" s="29"/>
      <c r="DN16" s="29"/>
      <c r="DO16" s="29"/>
      <c r="DP16" s="29"/>
      <c r="DQ16" s="29"/>
      <c r="DR16" s="29"/>
      <c r="DS16" s="29"/>
      <c r="DT16" s="29"/>
      <c r="DU16" s="29"/>
      <c r="DV16" s="29"/>
      <c r="DW16" s="29"/>
      <c r="DX16" s="29"/>
      <c r="DY16" s="29"/>
      <c r="DZ16" s="29"/>
      <c r="EA16" s="29"/>
      <c r="EB16" s="29"/>
      <c r="EC16" s="29"/>
      <c r="ED16" s="29"/>
      <c r="EE16" s="29"/>
      <c r="EF16" s="29"/>
      <c r="EG16" s="29"/>
      <c r="EH16" s="29"/>
      <c r="EI16" s="29"/>
      <c r="EJ16" s="29"/>
      <c r="EK16" s="29"/>
      <c r="EL16" s="29"/>
      <c r="EM16" s="29"/>
      <c r="EN16" s="29"/>
      <c r="EO16" s="29"/>
      <c r="EP16" s="29"/>
      <c r="EQ16" s="29"/>
      <c r="ER16" s="29"/>
      <c r="ES16" s="29"/>
      <c r="ET16" s="29"/>
      <c r="EU16" s="29"/>
      <c r="EV16" s="29"/>
      <c r="EW16" s="29"/>
      <c r="EX16" s="29"/>
      <c r="EY16" s="29"/>
      <c r="EZ16" s="29"/>
      <c r="FA16" s="29"/>
      <c r="FB16" s="29"/>
      <c r="FC16" s="29"/>
      <c r="FD16" s="29"/>
      <c r="FE16" s="29"/>
      <c r="FF16" s="29"/>
      <c r="FG16" s="29"/>
      <c r="FH16" s="29"/>
      <c r="FI16" s="29"/>
      <c r="FJ16" s="29"/>
      <c r="FK16" s="29"/>
      <c r="FL16" s="29"/>
      <c r="FM16" s="29"/>
      <c r="FN16" s="29"/>
      <c r="FO16" s="29"/>
      <c r="FP16" s="29"/>
      <c r="FQ16" s="29"/>
      <c r="FR16" s="29"/>
      <c r="FS16" s="29"/>
      <c r="FT16" s="29"/>
      <c r="FU16" s="29"/>
      <c r="FV16" s="29"/>
      <c r="FW16" s="29"/>
      <c r="FX16" s="29"/>
      <c r="FY16" s="29"/>
      <c r="FZ16" s="29"/>
      <c r="GA16" s="29"/>
      <c r="GB16" s="29"/>
      <c r="GC16" s="29"/>
      <c r="GD16" s="29"/>
      <c r="GE16" s="29"/>
      <c r="GF16" s="29"/>
      <c r="GG16" s="29"/>
      <c r="GH16" s="29"/>
      <c r="GI16" s="29"/>
      <c r="GJ16" s="29"/>
      <c r="GK16" s="29"/>
      <c r="GL16" s="29"/>
      <c r="GM16" s="29"/>
      <c r="GN16" s="29"/>
      <c r="GO16" s="29"/>
      <c r="GP16" s="29"/>
      <c r="GQ16" s="29"/>
      <c r="GR16" s="29"/>
      <c r="GS16" s="29"/>
      <c r="GT16" s="29"/>
      <c r="GU16" s="29"/>
      <c r="GV16" s="29"/>
      <c r="GW16" s="29"/>
      <c r="GX16" s="29"/>
      <c r="GY16" s="29"/>
      <c r="GZ16" s="29"/>
      <c r="HA16" s="29"/>
      <c r="HB16" s="29"/>
      <c r="HC16" s="29"/>
      <c r="HD16" s="29"/>
      <c r="HE16" s="29"/>
      <c r="HF16" s="29"/>
      <c r="HG16" s="29"/>
      <c r="HH16" s="29"/>
      <c r="HI16" s="29"/>
      <c r="HJ16" s="29"/>
      <c r="HK16" s="29"/>
      <c r="HL16" s="29"/>
      <c r="HM16" s="29"/>
      <c r="HN16" s="29"/>
      <c r="HO16" s="29"/>
      <c r="HP16" s="29"/>
      <c r="HQ16" s="29"/>
      <c r="HR16" s="29"/>
      <c r="HS16" s="29"/>
      <c r="HT16" s="29"/>
      <c r="HU16" s="29"/>
      <c r="HV16" s="29"/>
      <c r="HW16" s="29"/>
      <c r="HX16" s="29"/>
      <c r="HY16" s="29"/>
      <c r="HZ16" s="29"/>
      <c r="IA16" s="29"/>
      <c r="IB16" s="29"/>
      <c r="IC16" s="29"/>
      <c r="ID16" s="29"/>
      <c r="IE16" s="29"/>
      <c r="IF16" s="29"/>
      <c r="IG16" s="29"/>
      <c r="IH16" s="29"/>
      <c r="II16" s="29"/>
      <c r="IJ16" s="29"/>
      <c r="IK16" s="29"/>
      <c r="IL16" s="29"/>
      <c r="IM16" s="29"/>
      <c r="IN16" s="29"/>
      <c r="IO16" s="29"/>
      <c r="IP16" s="29"/>
      <c r="IQ16" s="29"/>
      <c r="IR16" s="29"/>
      <c r="IS16" s="29"/>
      <c r="IT16" s="29"/>
    </row>
    <row r="17" spans="1:254" s="28" customFormat="1" ht="14.25" x14ac:dyDescent="0.2">
      <c r="A17" s="20" t="s">
        <v>4</v>
      </c>
      <c r="B17" s="65">
        <v>48</v>
      </c>
      <c r="C17" s="65">
        <v>50</v>
      </c>
      <c r="D17" s="22">
        <f t="shared" si="0"/>
        <v>4.1666666666666741E-2</v>
      </c>
      <c r="E17" s="71">
        <v>7031982</v>
      </c>
      <c r="F17" s="71">
        <v>7575268</v>
      </c>
      <c r="G17" s="71">
        <v>421921</v>
      </c>
      <c r="H17" s="71">
        <v>454516</v>
      </c>
      <c r="I17" s="22">
        <f t="shared" si="1"/>
        <v>7.7253798696912401E-2</v>
      </c>
      <c r="J17" s="41"/>
      <c r="K17" s="40"/>
      <c r="L17" s="40"/>
      <c r="M17" s="40"/>
      <c r="N17" s="40"/>
      <c r="O17" s="40"/>
      <c r="P17" s="40"/>
      <c r="Q17" s="40"/>
      <c r="R17" s="40"/>
      <c r="S17" s="40"/>
      <c r="T17" s="40"/>
      <c r="U17" s="40"/>
      <c r="V17" s="40"/>
      <c r="W17" s="40"/>
      <c r="X17" s="40"/>
      <c r="Y17" s="40"/>
      <c r="Z17" s="40"/>
      <c r="AA17" s="40"/>
      <c r="AB17" s="40"/>
      <c r="AC17" s="40"/>
      <c r="AD17" s="40"/>
      <c r="AE17" s="40"/>
      <c r="AF17" s="40"/>
      <c r="AG17" s="40"/>
      <c r="AH17" s="40"/>
      <c r="AI17" s="40"/>
      <c r="AJ17" s="40"/>
      <c r="AK17" s="40"/>
      <c r="AL17" s="40"/>
      <c r="AM17" s="40"/>
      <c r="AN17" s="29"/>
      <c r="AO17" s="29"/>
      <c r="AP17" s="29"/>
      <c r="AQ17" s="29"/>
      <c r="AR17" s="29"/>
      <c r="AS17" s="29"/>
      <c r="AT17" s="29"/>
      <c r="AU17" s="29"/>
      <c r="AV17" s="29"/>
      <c r="AW17" s="29"/>
      <c r="AX17" s="29"/>
      <c r="AY17" s="29"/>
      <c r="AZ17" s="29"/>
      <c r="BA17" s="29"/>
      <c r="BB17" s="29"/>
      <c r="BC17" s="29"/>
      <c r="BD17" s="29"/>
      <c r="BE17" s="29"/>
      <c r="BF17" s="29"/>
      <c r="BG17" s="29"/>
      <c r="BH17" s="29"/>
      <c r="BI17" s="29"/>
      <c r="BJ17" s="29"/>
      <c r="BK17" s="29"/>
      <c r="BL17" s="29"/>
      <c r="BM17" s="29"/>
      <c r="BN17" s="29"/>
      <c r="BO17" s="29"/>
      <c r="BP17" s="29"/>
      <c r="BQ17" s="29"/>
      <c r="BR17" s="29"/>
      <c r="BS17" s="29"/>
      <c r="BT17" s="29"/>
      <c r="BU17" s="29"/>
      <c r="BV17" s="29"/>
      <c r="BW17" s="29"/>
      <c r="BX17" s="29"/>
      <c r="BY17" s="29"/>
      <c r="BZ17" s="29"/>
      <c r="CA17" s="29"/>
      <c r="CB17" s="29"/>
      <c r="CC17" s="29"/>
      <c r="CD17" s="29"/>
      <c r="CE17" s="29"/>
      <c r="CF17" s="29"/>
      <c r="CG17" s="29"/>
      <c r="CH17" s="29"/>
      <c r="CI17" s="29"/>
      <c r="CJ17" s="29"/>
      <c r="CK17" s="29"/>
      <c r="CL17" s="29"/>
      <c r="CM17" s="29"/>
      <c r="CN17" s="29"/>
      <c r="CO17" s="29"/>
      <c r="CP17" s="29"/>
      <c r="CQ17" s="29"/>
      <c r="CR17" s="29"/>
      <c r="CS17" s="29"/>
      <c r="CT17" s="29"/>
      <c r="CU17" s="29"/>
      <c r="CV17" s="29"/>
      <c r="CW17" s="29"/>
      <c r="CX17" s="29"/>
      <c r="CY17" s="29"/>
      <c r="CZ17" s="29"/>
      <c r="DA17" s="29"/>
      <c r="DB17" s="29"/>
      <c r="DC17" s="29"/>
      <c r="DD17" s="29"/>
      <c r="DE17" s="29"/>
      <c r="DF17" s="29"/>
      <c r="DG17" s="29"/>
      <c r="DH17" s="29"/>
      <c r="DI17" s="29"/>
      <c r="DJ17" s="29"/>
      <c r="DK17" s="29"/>
      <c r="DL17" s="29"/>
      <c r="DM17" s="29"/>
      <c r="DN17" s="29"/>
      <c r="DO17" s="29"/>
      <c r="DP17" s="29"/>
      <c r="DQ17" s="29"/>
      <c r="DR17" s="29"/>
      <c r="DS17" s="29"/>
      <c r="DT17" s="29"/>
      <c r="DU17" s="29"/>
      <c r="DV17" s="29"/>
      <c r="DW17" s="29"/>
      <c r="DX17" s="29"/>
      <c r="DY17" s="29"/>
      <c r="DZ17" s="29"/>
      <c r="EA17" s="29"/>
      <c r="EB17" s="29"/>
      <c r="EC17" s="29"/>
      <c r="ED17" s="29"/>
      <c r="EE17" s="29"/>
      <c r="EF17" s="29"/>
      <c r="EG17" s="29"/>
      <c r="EH17" s="29"/>
      <c r="EI17" s="29"/>
      <c r="EJ17" s="29"/>
      <c r="EK17" s="29"/>
      <c r="EL17" s="29"/>
      <c r="EM17" s="29"/>
      <c r="EN17" s="29"/>
      <c r="EO17" s="29"/>
      <c r="EP17" s="29"/>
      <c r="EQ17" s="29"/>
      <c r="ER17" s="29"/>
      <c r="ES17" s="29"/>
      <c r="ET17" s="29"/>
      <c r="EU17" s="29"/>
      <c r="EV17" s="29"/>
      <c r="EW17" s="29"/>
      <c r="EX17" s="29"/>
      <c r="EY17" s="29"/>
      <c r="EZ17" s="29"/>
      <c r="FA17" s="29"/>
      <c r="FB17" s="29"/>
      <c r="FC17" s="29"/>
      <c r="FD17" s="29"/>
      <c r="FE17" s="29"/>
      <c r="FF17" s="29"/>
      <c r="FG17" s="29"/>
      <c r="FH17" s="29"/>
      <c r="FI17" s="29"/>
      <c r="FJ17" s="29"/>
      <c r="FK17" s="29"/>
      <c r="FL17" s="29"/>
      <c r="FM17" s="29"/>
      <c r="FN17" s="29"/>
      <c r="FO17" s="29"/>
      <c r="FP17" s="29"/>
      <c r="FQ17" s="29"/>
      <c r="FR17" s="29"/>
      <c r="FS17" s="29"/>
      <c r="FT17" s="29"/>
      <c r="FU17" s="29"/>
      <c r="FV17" s="29"/>
      <c r="FW17" s="29"/>
      <c r="FX17" s="29"/>
      <c r="FY17" s="29"/>
      <c r="FZ17" s="29"/>
      <c r="GA17" s="29"/>
      <c r="GB17" s="29"/>
      <c r="GC17" s="29"/>
      <c r="GD17" s="29"/>
      <c r="GE17" s="29"/>
      <c r="GF17" s="29"/>
      <c r="GG17" s="29"/>
      <c r="GH17" s="29"/>
      <c r="GI17" s="29"/>
      <c r="GJ17" s="29"/>
      <c r="GK17" s="29"/>
      <c r="GL17" s="29"/>
      <c r="GM17" s="29"/>
      <c r="GN17" s="29"/>
      <c r="GO17" s="29"/>
      <c r="GP17" s="29"/>
      <c r="GQ17" s="29"/>
      <c r="GR17" s="29"/>
      <c r="GS17" s="29"/>
      <c r="GT17" s="29"/>
      <c r="GU17" s="29"/>
      <c r="GV17" s="29"/>
      <c r="GW17" s="29"/>
      <c r="GX17" s="29"/>
      <c r="GY17" s="29"/>
      <c r="GZ17" s="29"/>
      <c r="HA17" s="29"/>
      <c r="HB17" s="29"/>
      <c r="HC17" s="29"/>
      <c r="HD17" s="29"/>
      <c r="HE17" s="29"/>
      <c r="HF17" s="29"/>
      <c r="HG17" s="29"/>
      <c r="HH17" s="29"/>
      <c r="HI17" s="29"/>
      <c r="HJ17" s="29"/>
      <c r="HK17" s="29"/>
      <c r="HL17" s="29"/>
      <c r="HM17" s="29"/>
      <c r="HN17" s="29"/>
      <c r="HO17" s="29"/>
      <c r="HP17" s="29"/>
      <c r="HQ17" s="29"/>
      <c r="HR17" s="29"/>
      <c r="HS17" s="29"/>
      <c r="HT17" s="29"/>
      <c r="HU17" s="29"/>
      <c r="HV17" s="29"/>
      <c r="HW17" s="29"/>
      <c r="HX17" s="29"/>
      <c r="HY17" s="29"/>
      <c r="HZ17" s="29"/>
      <c r="IA17" s="29"/>
      <c r="IB17" s="29"/>
      <c r="IC17" s="29"/>
      <c r="ID17" s="29"/>
      <c r="IE17" s="29"/>
      <c r="IF17" s="29"/>
      <c r="IG17" s="29"/>
      <c r="IH17" s="29"/>
      <c r="II17" s="29"/>
      <c r="IJ17" s="29"/>
      <c r="IK17" s="29"/>
      <c r="IL17" s="29"/>
      <c r="IM17" s="29"/>
      <c r="IN17" s="29"/>
      <c r="IO17" s="29"/>
      <c r="IP17" s="29"/>
      <c r="IQ17" s="29"/>
      <c r="IR17" s="29"/>
      <c r="IS17" s="29"/>
      <c r="IT17" s="29"/>
    </row>
    <row r="18" spans="1:254" s="28" customFormat="1" ht="14.25" x14ac:dyDescent="0.2">
      <c r="A18" s="20" t="s">
        <v>9</v>
      </c>
      <c r="B18" s="65">
        <v>1589</v>
      </c>
      <c r="C18" s="65">
        <v>1498</v>
      </c>
      <c r="D18" s="22">
        <f t="shared" si="0"/>
        <v>-5.7268722466960353E-2</v>
      </c>
      <c r="E18" s="71">
        <v>174892051</v>
      </c>
      <c r="F18" s="71">
        <v>202760466</v>
      </c>
      <c r="G18" s="71">
        <v>10493533</v>
      </c>
      <c r="H18" s="71">
        <v>12165624</v>
      </c>
      <c r="I18" s="22">
        <f t="shared" si="1"/>
        <v>0.15934490318942163</v>
      </c>
      <c r="J18" s="41"/>
      <c r="K18" s="40"/>
      <c r="L18" s="40"/>
      <c r="M18" s="40"/>
      <c r="N18" s="40"/>
      <c r="O18" s="40"/>
      <c r="P18" s="40"/>
      <c r="Q18" s="40"/>
      <c r="R18" s="40"/>
      <c r="S18" s="40"/>
      <c r="T18" s="40"/>
      <c r="U18" s="40"/>
      <c r="V18" s="40"/>
      <c r="W18" s="40"/>
      <c r="X18" s="40"/>
      <c r="Y18" s="40"/>
      <c r="Z18" s="40"/>
      <c r="AA18" s="40"/>
      <c r="AB18" s="40"/>
      <c r="AC18" s="40"/>
      <c r="AD18" s="40"/>
      <c r="AE18" s="40"/>
      <c r="AF18" s="40"/>
      <c r="AG18" s="40"/>
      <c r="AH18" s="40"/>
      <c r="AI18" s="40"/>
      <c r="AJ18" s="40"/>
      <c r="AK18" s="40"/>
      <c r="AL18" s="40"/>
      <c r="AM18" s="40"/>
      <c r="AN18" s="29"/>
      <c r="AO18" s="29"/>
      <c r="AP18" s="29"/>
      <c r="AQ18" s="29"/>
      <c r="AR18" s="29"/>
      <c r="AS18" s="29"/>
      <c r="AT18" s="29"/>
      <c r="AU18" s="29"/>
      <c r="AV18" s="29"/>
      <c r="AW18" s="29"/>
      <c r="AX18" s="29"/>
      <c r="AY18" s="29"/>
      <c r="AZ18" s="29"/>
      <c r="BA18" s="29"/>
      <c r="BB18" s="29"/>
      <c r="BC18" s="29"/>
      <c r="BD18" s="29"/>
      <c r="BE18" s="29"/>
      <c r="BF18" s="29"/>
      <c r="BG18" s="29"/>
      <c r="BH18" s="29"/>
      <c r="BI18" s="29"/>
      <c r="BJ18" s="29"/>
      <c r="BK18" s="29"/>
      <c r="BL18" s="29"/>
      <c r="BM18" s="29"/>
      <c r="BN18" s="29"/>
      <c r="BO18" s="29"/>
      <c r="BP18" s="29"/>
      <c r="BQ18" s="29"/>
      <c r="BR18" s="29"/>
      <c r="BS18" s="29"/>
      <c r="BT18" s="29"/>
      <c r="BU18" s="29"/>
      <c r="BV18" s="29"/>
      <c r="BW18" s="29"/>
      <c r="BX18" s="29"/>
      <c r="BY18" s="29"/>
      <c r="BZ18" s="29"/>
      <c r="CA18" s="29"/>
      <c r="CB18" s="29"/>
      <c r="CC18" s="29"/>
      <c r="CD18" s="29"/>
      <c r="CE18" s="29"/>
      <c r="CF18" s="29"/>
      <c r="CG18" s="29"/>
      <c r="CH18" s="29"/>
      <c r="CI18" s="29"/>
      <c r="CJ18" s="29"/>
      <c r="CK18" s="29"/>
      <c r="CL18" s="29"/>
      <c r="CM18" s="29"/>
      <c r="CN18" s="29"/>
      <c r="CO18" s="29"/>
      <c r="CP18" s="29"/>
      <c r="CQ18" s="29"/>
      <c r="CR18" s="29"/>
      <c r="CS18" s="29"/>
      <c r="CT18" s="29"/>
      <c r="CU18" s="29"/>
      <c r="CV18" s="29"/>
      <c r="CW18" s="29"/>
      <c r="CX18" s="29"/>
      <c r="CY18" s="29"/>
      <c r="CZ18" s="29"/>
      <c r="DA18" s="29"/>
      <c r="DB18" s="29"/>
      <c r="DC18" s="29"/>
      <c r="DD18" s="29"/>
      <c r="DE18" s="29"/>
      <c r="DF18" s="29"/>
      <c r="DG18" s="29"/>
      <c r="DH18" s="29"/>
      <c r="DI18" s="29"/>
      <c r="DJ18" s="29"/>
      <c r="DK18" s="29"/>
      <c r="DL18" s="29"/>
      <c r="DM18" s="29"/>
      <c r="DN18" s="29"/>
      <c r="DO18" s="29"/>
      <c r="DP18" s="29"/>
      <c r="DQ18" s="29"/>
      <c r="DR18" s="29"/>
      <c r="DS18" s="29"/>
      <c r="DT18" s="29"/>
      <c r="DU18" s="29"/>
      <c r="DV18" s="29"/>
      <c r="DW18" s="29"/>
      <c r="DX18" s="29"/>
      <c r="DY18" s="29"/>
      <c r="DZ18" s="29"/>
      <c r="EA18" s="29"/>
      <c r="EB18" s="29"/>
      <c r="EC18" s="29"/>
      <c r="ED18" s="29"/>
      <c r="EE18" s="29"/>
      <c r="EF18" s="29"/>
      <c r="EG18" s="29"/>
      <c r="EH18" s="29"/>
      <c r="EI18" s="29"/>
      <c r="EJ18" s="29"/>
      <c r="EK18" s="29"/>
      <c r="EL18" s="29"/>
      <c r="EM18" s="29"/>
      <c r="EN18" s="29"/>
      <c r="EO18" s="29"/>
      <c r="EP18" s="29"/>
      <c r="EQ18" s="29"/>
      <c r="ER18" s="29"/>
      <c r="ES18" s="29"/>
      <c r="ET18" s="29"/>
      <c r="EU18" s="29"/>
      <c r="EV18" s="29"/>
      <c r="EW18" s="29"/>
      <c r="EX18" s="29"/>
      <c r="EY18" s="29"/>
      <c r="EZ18" s="29"/>
      <c r="FA18" s="29"/>
      <c r="FB18" s="29"/>
      <c r="FC18" s="29"/>
      <c r="FD18" s="29"/>
      <c r="FE18" s="29"/>
      <c r="FF18" s="29"/>
      <c r="FG18" s="29"/>
      <c r="FH18" s="29"/>
      <c r="FI18" s="29"/>
      <c r="FJ18" s="29"/>
      <c r="FK18" s="29"/>
      <c r="FL18" s="29"/>
      <c r="FM18" s="29"/>
      <c r="FN18" s="29"/>
      <c r="FO18" s="29"/>
      <c r="FP18" s="29"/>
      <c r="FQ18" s="29"/>
      <c r="FR18" s="29"/>
      <c r="FS18" s="29"/>
      <c r="FT18" s="29"/>
      <c r="FU18" s="29"/>
      <c r="FV18" s="29"/>
      <c r="FW18" s="29"/>
      <c r="FX18" s="29"/>
      <c r="FY18" s="29"/>
      <c r="FZ18" s="29"/>
      <c r="GA18" s="29"/>
      <c r="GB18" s="29"/>
      <c r="GC18" s="29"/>
      <c r="GD18" s="29"/>
      <c r="GE18" s="29"/>
      <c r="GF18" s="29"/>
      <c r="GG18" s="29"/>
      <c r="GH18" s="29"/>
      <c r="GI18" s="29"/>
      <c r="GJ18" s="29"/>
      <c r="GK18" s="29"/>
      <c r="GL18" s="29"/>
      <c r="GM18" s="29"/>
      <c r="GN18" s="29"/>
      <c r="GO18" s="29"/>
      <c r="GP18" s="29"/>
      <c r="GQ18" s="29"/>
      <c r="GR18" s="29"/>
      <c r="GS18" s="29"/>
      <c r="GT18" s="29"/>
      <c r="GU18" s="29"/>
      <c r="GV18" s="29"/>
      <c r="GW18" s="29"/>
      <c r="GX18" s="29"/>
      <c r="GY18" s="29"/>
      <c r="GZ18" s="29"/>
      <c r="HA18" s="29"/>
      <c r="HB18" s="29"/>
      <c r="HC18" s="29"/>
      <c r="HD18" s="29"/>
      <c r="HE18" s="29"/>
      <c r="HF18" s="29"/>
      <c r="HG18" s="29"/>
      <c r="HH18" s="29"/>
      <c r="HI18" s="29"/>
      <c r="HJ18" s="29"/>
      <c r="HK18" s="29"/>
      <c r="HL18" s="29"/>
      <c r="HM18" s="29"/>
      <c r="HN18" s="29"/>
      <c r="HO18" s="29"/>
      <c r="HP18" s="29"/>
      <c r="HQ18" s="29"/>
      <c r="HR18" s="29"/>
      <c r="HS18" s="29"/>
      <c r="HT18" s="29"/>
      <c r="HU18" s="29"/>
      <c r="HV18" s="29"/>
      <c r="HW18" s="29"/>
      <c r="HX18" s="29"/>
      <c r="HY18" s="29"/>
      <c r="HZ18" s="29"/>
      <c r="IA18" s="29"/>
      <c r="IB18" s="29"/>
      <c r="IC18" s="29"/>
      <c r="ID18" s="29"/>
      <c r="IE18" s="29"/>
      <c r="IF18" s="29"/>
      <c r="IG18" s="29"/>
      <c r="IH18" s="29"/>
      <c r="II18" s="29"/>
      <c r="IJ18" s="29"/>
      <c r="IK18" s="29"/>
      <c r="IL18" s="29"/>
      <c r="IM18" s="29"/>
      <c r="IN18" s="29"/>
      <c r="IO18" s="29"/>
      <c r="IP18" s="29"/>
      <c r="IQ18" s="29"/>
      <c r="IR18" s="29"/>
      <c r="IS18" s="29"/>
      <c r="IT18" s="29"/>
    </row>
    <row r="19" spans="1:254" s="28" customFormat="1" ht="14.25" x14ac:dyDescent="0.2">
      <c r="A19" s="20" t="s">
        <v>8</v>
      </c>
      <c r="B19" s="65">
        <v>584</v>
      </c>
      <c r="C19" s="65">
        <v>584</v>
      </c>
      <c r="D19" s="22">
        <f t="shared" si="0"/>
        <v>0</v>
      </c>
      <c r="E19" s="71">
        <v>803165692</v>
      </c>
      <c r="F19" s="71">
        <v>816761358</v>
      </c>
      <c r="G19" s="71">
        <v>48189945</v>
      </c>
      <c r="H19" s="71">
        <v>49005681</v>
      </c>
      <c r="I19" s="22">
        <f t="shared" si="1"/>
        <v>1.692751465061848E-2</v>
      </c>
      <c r="J19" s="41"/>
      <c r="K19" s="40"/>
      <c r="L19" s="40"/>
      <c r="M19" s="40"/>
      <c r="N19" s="40"/>
      <c r="O19" s="40"/>
      <c r="P19" s="40"/>
      <c r="Q19" s="40"/>
      <c r="R19" s="40"/>
      <c r="S19" s="40"/>
      <c r="T19" s="40"/>
      <c r="U19" s="40"/>
      <c r="V19" s="40"/>
      <c r="W19" s="40"/>
      <c r="X19" s="40"/>
      <c r="Y19" s="40"/>
      <c r="Z19" s="40"/>
      <c r="AA19" s="40"/>
      <c r="AB19" s="40"/>
      <c r="AC19" s="40"/>
      <c r="AD19" s="40"/>
      <c r="AE19" s="40"/>
      <c r="AF19" s="40"/>
      <c r="AG19" s="40"/>
      <c r="AH19" s="40"/>
      <c r="AI19" s="40"/>
      <c r="AJ19" s="40"/>
      <c r="AK19" s="40"/>
      <c r="AL19" s="40"/>
      <c r="AM19" s="40"/>
      <c r="AN19" s="29"/>
      <c r="AO19" s="29"/>
      <c r="AP19" s="29"/>
      <c r="AQ19" s="29"/>
      <c r="AR19" s="29"/>
      <c r="AS19" s="29"/>
      <c r="AT19" s="29"/>
      <c r="AU19" s="29"/>
      <c r="AV19" s="29"/>
      <c r="AW19" s="29"/>
      <c r="AX19" s="29"/>
      <c r="AY19" s="29"/>
      <c r="AZ19" s="29"/>
      <c r="BA19" s="29"/>
      <c r="BB19" s="29"/>
      <c r="BC19" s="29"/>
      <c r="BD19" s="29"/>
      <c r="BE19" s="29"/>
      <c r="BF19" s="29"/>
      <c r="BG19" s="29"/>
      <c r="BH19" s="29"/>
      <c r="BI19" s="29"/>
      <c r="BJ19" s="29"/>
      <c r="BK19" s="29"/>
      <c r="BL19" s="29"/>
      <c r="BM19" s="29"/>
      <c r="BN19" s="29"/>
      <c r="BO19" s="29"/>
      <c r="BP19" s="29"/>
      <c r="BQ19" s="29"/>
      <c r="BR19" s="29"/>
      <c r="BS19" s="29"/>
      <c r="BT19" s="29"/>
      <c r="BU19" s="29"/>
      <c r="BV19" s="29"/>
      <c r="BW19" s="29"/>
      <c r="BX19" s="29"/>
      <c r="BY19" s="29"/>
      <c r="BZ19" s="29"/>
      <c r="CA19" s="29"/>
      <c r="CB19" s="29"/>
      <c r="CC19" s="29"/>
      <c r="CD19" s="29"/>
      <c r="CE19" s="29"/>
      <c r="CF19" s="29"/>
      <c r="CG19" s="29"/>
      <c r="CH19" s="29"/>
      <c r="CI19" s="29"/>
      <c r="CJ19" s="29"/>
      <c r="CK19" s="29"/>
      <c r="CL19" s="29"/>
      <c r="CM19" s="29"/>
      <c r="CN19" s="29"/>
      <c r="CO19" s="29"/>
      <c r="CP19" s="29"/>
      <c r="CQ19" s="29"/>
      <c r="CR19" s="29"/>
      <c r="CS19" s="29"/>
      <c r="CT19" s="29"/>
      <c r="CU19" s="29"/>
      <c r="CV19" s="29"/>
      <c r="CW19" s="29"/>
      <c r="CX19" s="29"/>
      <c r="CY19" s="29"/>
      <c r="CZ19" s="29"/>
      <c r="DA19" s="29"/>
      <c r="DB19" s="29"/>
      <c r="DC19" s="29"/>
      <c r="DD19" s="29"/>
      <c r="DE19" s="29"/>
      <c r="DF19" s="29"/>
      <c r="DG19" s="29"/>
      <c r="DH19" s="29"/>
      <c r="DI19" s="29"/>
      <c r="DJ19" s="29"/>
      <c r="DK19" s="29"/>
      <c r="DL19" s="29"/>
      <c r="DM19" s="29"/>
      <c r="DN19" s="29"/>
      <c r="DO19" s="29"/>
      <c r="DP19" s="29"/>
      <c r="DQ19" s="29"/>
      <c r="DR19" s="29"/>
      <c r="DS19" s="29"/>
      <c r="DT19" s="29"/>
      <c r="DU19" s="29"/>
      <c r="DV19" s="29"/>
      <c r="DW19" s="29"/>
      <c r="DX19" s="29"/>
      <c r="DY19" s="29"/>
      <c r="DZ19" s="29"/>
      <c r="EA19" s="29"/>
      <c r="EB19" s="29"/>
      <c r="EC19" s="29"/>
      <c r="ED19" s="29"/>
      <c r="EE19" s="29"/>
      <c r="EF19" s="29"/>
      <c r="EG19" s="29"/>
      <c r="EH19" s="29"/>
      <c r="EI19" s="29"/>
      <c r="EJ19" s="29"/>
      <c r="EK19" s="29"/>
      <c r="EL19" s="29"/>
      <c r="EM19" s="29"/>
      <c r="EN19" s="29"/>
      <c r="EO19" s="29"/>
      <c r="EP19" s="29"/>
      <c r="EQ19" s="29"/>
      <c r="ER19" s="29"/>
      <c r="ES19" s="29"/>
      <c r="ET19" s="29"/>
      <c r="EU19" s="29"/>
      <c r="EV19" s="29"/>
      <c r="EW19" s="29"/>
      <c r="EX19" s="29"/>
      <c r="EY19" s="29"/>
      <c r="EZ19" s="29"/>
      <c r="FA19" s="29"/>
      <c r="FB19" s="29"/>
      <c r="FC19" s="29"/>
      <c r="FD19" s="29"/>
      <c r="FE19" s="29"/>
      <c r="FF19" s="29"/>
      <c r="FG19" s="29"/>
      <c r="FH19" s="29"/>
      <c r="FI19" s="29"/>
      <c r="FJ19" s="29"/>
      <c r="FK19" s="29"/>
      <c r="FL19" s="29"/>
      <c r="FM19" s="29"/>
      <c r="FN19" s="29"/>
      <c r="FO19" s="29"/>
      <c r="FP19" s="29"/>
      <c r="FQ19" s="29"/>
      <c r="FR19" s="29"/>
      <c r="FS19" s="29"/>
      <c r="FT19" s="29"/>
      <c r="FU19" s="29"/>
      <c r="FV19" s="29"/>
      <c r="FW19" s="29"/>
      <c r="FX19" s="29"/>
      <c r="FY19" s="29"/>
      <c r="FZ19" s="29"/>
      <c r="GA19" s="29"/>
      <c r="GB19" s="29"/>
      <c r="GC19" s="29"/>
      <c r="GD19" s="29"/>
      <c r="GE19" s="29"/>
      <c r="GF19" s="29"/>
      <c r="GG19" s="29"/>
      <c r="GH19" s="29"/>
      <c r="GI19" s="29"/>
      <c r="GJ19" s="29"/>
      <c r="GK19" s="29"/>
      <c r="GL19" s="29"/>
      <c r="GM19" s="29"/>
      <c r="GN19" s="29"/>
      <c r="GO19" s="29"/>
      <c r="GP19" s="29"/>
      <c r="GQ19" s="29"/>
      <c r="GR19" s="29"/>
      <c r="GS19" s="29"/>
      <c r="GT19" s="29"/>
      <c r="GU19" s="29"/>
      <c r="GV19" s="29"/>
      <c r="GW19" s="29"/>
      <c r="GX19" s="29"/>
      <c r="GY19" s="29"/>
      <c r="GZ19" s="29"/>
      <c r="HA19" s="29"/>
      <c r="HB19" s="29"/>
      <c r="HC19" s="29"/>
      <c r="HD19" s="29"/>
      <c r="HE19" s="29"/>
      <c r="HF19" s="29"/>
      <c r="HG19" s="29"/>
      <c r="HH19" s="29"/>
      <c r="HI19" s="29"/>
      <c r="HJ19" s="29"/>
      <c r="HK19" s="29"/>
      <c r="HL19" s="29"/>
      <c r="HM19" s="29"/>
      <c r="HN19" s="29"/>
      <c r="HO19" s="29"/>
      <c r="HP19" s="29"/>
      <c r="HQ19" s="29"/>
      <c r="HR19" s="29"/>
      <c r="HS19" s="29"/>
      <c r="HT19" s="29"/>
      <c r="HU19" s="29"/>
      <c r="HV19" s="29"/>
      <c r="HW19" s="29"/>
      <c r="HX19" s="29"/>
      <c r="HY19" s="29"/>
      <c r="HZ19" s="29"/>
      <c r="IA19" s="29"/>
      <c r="IB19" s="29"/>
      <c r="IC19" s="29"/>
      <c r="ID19" s="29"/>
      <c r="IE19" s="29"/>
      <c r="IF19" s="29"/>
      <c r="IG19" s="29"/>
      <c r="IH19" s="29"/>
      <c r="II19" s="29"/>
      <c r="IJ19" s="29"/>
      <c r="IK19" s="29"/>
      <c r="IL19" s="29"/>
      <c r="IM19" s="29"/>
      <c r="IN19" s="29"/>
      <c r="IO19" s="29"/>
      <c r="IP19" s="29"/>
      <c r="IQ19" s="29"/>
      <c r="IR19" s="29"/>
      <c r="IS19" s="29"/>
      <c r="IT19" s="29"/>
    </row>
    <row r="20" spans="1:254" s="28" customFormat="1" ht="14.25" x14ac:dyDescent="0.2">
      <c r="A20" s="20" t="s">
        <v>24</v>
      </c>
      <c r="B20" s="65">
        <v>115</v>
      </c>
      <c r="C20" s="65">
        <v>103</v>
      </c>
      <c r="D20" s="22">
        <f t="shared" si="0"/>
        <v>-0.10434782608695647</v>
      </c>
      <c r="E20" s="71">
        <v>180657100</v>
      </c>
      <c r="F20" s="71">
        <v>183537761</v>
      </c>
      <c r="G20" s="71">
        <v>10839426</v>
      </c>
      <c r="H20" s="71">
        <v>11012266</v>
      </c>
      <c r="I20" s="22">
        <f t="shared" si="1"/>
        <v>1.5945493792752563E-2</v>
      </c>
      <c r="J20" s="41"/>
      <c r="K20" s="40"/>
      <c r="L20" s="40"/>
      <c r="M20" s="40"/>
      <c r="N20" s="40"/>
      <c r="O20" s="40"/>
      <c r="P20" s="40"/>
      <c r="Q20" s="40"/>
      <c r="R20" s="40"/>
      <c r="S20" s="40"/>
      <c r="T20" s="40"/>
      <c r="U20" s="40"/>
      <c r="V20" s="40"/>
      <c r="W20" s="40"/>
      <c r="X20" s="40"/>
      <c r="Y20" s="40"/>
      <c r="Z20" s="40"/>
      <c r="AA20" s="40"/>
      <c r="AB20" s="40"/>
      <c r="AC20" s="40"/>
      <c r="AD20" s="40"/>
      <c r="AE20" s="40"/>
      <c r="AF20" s="40"/>
      <c r="AG20" s="40"/>
      <c r="AH20" s="40"/>
      <c r="AI20" s="40"/>
      <c r="AJ20" s="40"/>
      <c r="AK20" s="40"/>
      <c r="AL20" s="40"/>
      <c r="AM20" s="40"/>
      <c r="AN20" s="29"/>
      <c r="AO20" s="29"/>
      <c r="AP20" s="29"/>
      <c r="AQ20" s="29"/>
      <c r="AR20" s="29"/>
      <c r="AS20" s="29"/>
      <c r="AT20" s="29"/>
      <c r="AU20" s="29"/>
      <c r="AV20" s="29"/>
      <c r="AW20" s="29"/>
      <c r="AX20" s="29"/>
      <c r="AY20" s="29"/>
      <c r="AZ20" s="29"/>
      <c r="BA20" s="29"/>
      <c r="BB20" s="29"/>
      <c r="BC20" s="29"/>
      <c r="BD20" s="29"/>
      <c r="BE20" s="29"/>
      <c r="BF20" s="29"/>
      <c r="BG20" s="29"/>
      <c r="BH20" s="29"/>
      <c r="BI20" s="29"/>
      <c r="BJ20" s="29"/>
      <c r="BK20" s="29"/>
      <c r="BL20" s="29"/>
      <c r="BM20" s="29"/>
      <c r="BN20" s="29"/>
      <c r="BO20" s="29"/>
      <c r="BP20" s="29"/>
      <c r="BQ20" s="29"/>
      <c r="BR20" s="29"/>
      <c r="BS20" s="29"/>
      <c r="BT20" s="29"/>
      <c r="BU20" s="29"/>
      <c r="BV20" s="29"/>
      <c r="BW20" s="29"/>
      <c r="BX20" s="29"/>
      <c r="BY20" s="29"/>
      <c r="BZ20" s="29"/>
      <c r="CA20" s="29"/>
      <c r="CB20" s="29"/>
      <c r="CC20" s="29"/>
      <c r="CD20" s="29"/>
      <c r="CE20" s="29"/>
      <c r="CF20" s="29"/>
      <c r="CG20" s="29"/>
      <c r="CH20" s="29"/>
      <c r="CI20" s="29"/>
      <c r="CJ20" s="29"/>
      <c r="CK20" s="29"/>
      <c r="CL20" s="29"/>
      <c r="CM20" s="29"/>
      <c r="CN20" s="29"/>
      <c r="CO20" s="29"/>
      <c r="CP20" s="29"/>
      <c r="CQ20" s="29"/>
      <c r="CR20" s="29"/>
      <c r="CS20" s="29"/>
      <c r="CT20" s="29"/>
      <c r="CU20" s="29"/>
      <c r="CV20" s="29"/>
      <c r="CW20" s="29"/>
      <c r="CX20" s="29"/>
      <c r="CY20" s="29"/>
      <c r="CZ20" s="29"/>
      <c r="DA20" s="29"/>
      <c r="DB20" s="29"/>
      <c r="DC20" s="29"/>
      <c r="DD20" s="29"/>
      <c r="DE20" s="29"/>
      <c r="DF20" s="29"/>
      <c r="DG20" s="29"/>
      <c r="DH20" s="29"/>
      <c r="DI20" s="29"/>
      <c r="DJ20" s="29"/>
      <c r="DK20" s="29"/>
      <c r="DL20" s="29"/>
      <c r="DM20" s="29"/>
      <c r="DN20" s="29"/>
      <c r="DO20" s="29"/>
      <c r="DP20" s="29"/>
      <c r="DQ20" s="29"/>
      <c r="DR20" s="29"/>
      <c r="DS20" s="29"/>
      <c r="DT20" s="29"/>
      <c r="DU20" s="29"/>
      <c r="DV20" s="29"/>
      <c r="DW20" s="29"/>
      <c r="DX20" s="29"/>
      <c r="DY20" s="29"/>
      <c r="DZ20" s="29"/>
      <c r="EA20" s="29"/>
      <c r="EB20" s="29"/>
      <c r="EC20" s="29"/>
      <c r="ED20" s="29"/>
      <c r="EE20" s="29"/>
      <c r="EF20" s="29"/>
      <c r="EG20" s="29"/>
      <c r="EH20" s="29"/>
      <c r="EI20" s="29"/>
      <c r="EJ20" s="29"/>
      <c r="EK20" s="29"/>
      <c r="EL20" s="29"/>
      <c r="EM20" s="29"/>
      <c r="EN20" s="29"/>
      <c r="EO20" s="29"/>
      <c r="EP20" s="29"/>
      <c r="EQ20" s="29"/>
      <c r="ER20" s="29"/>
      <c r="ES20" s="29"/>
      <c r="ET20" s="29"/>
      <c r="EU20" s="29"/>
      <c r="EV20" s="29"/>
      <c r="EW20" s="29"/>
      <c r="EX20" s="29"/>
      <c r="EY20" s="29"/>
      <c r="EZ20" s="29"/>
      <c r="FA20" s="29"/>
      <c r="FB20" s="29"/>
      <c r="FC20" s="29"/>
      <c r="FD20" s="29"/>
      <c r="FE20" s="29"/>
      <c r="FF20" s="29"/>
      <c r="FG20" s="29"/>
      <c r="FH20" s="29"/>
      <c r="FI20" s="29"/>
      <c r="FJ20" s="29"/>
      <c r="FK20" s="29"/>
      <c r="FL20" s="29"/>
      <c r="FM20" s="29"/>
      <c r="FN20" s="29"/>
      <c r="FO20" s="29"/>
      <c r="FP20" s="29"/>
      <c r="FQ20" s="29"/>
      <c r="FR20" s="29"/>
      <c r="FS20" s="29"/>
      <c r="FT20" s="29"/>
      <c r="FU20" s="29"/>
      <c r="FV20" s="29"/>
      <c r="FW20" s="29"/>
      <c r="FX20" s="29"/>
      <c r="FY20" s="29"/>
      <c r="FZ20" s="29"/>
      <c r="GA20" s="29"/>
      <c r="GB20" s="29"/>
      <c r="GC20" s="29"/>
      <c r="GD20" s="29"/>
      <c r="GE20" s="29"/>
      <c r="GF20" s="29"/>
      <c r="GG20" s="29"/>
      <c r="GH20" s="29"/>
      <c r="GI20" s="29"/>
      <c r="GJ20" s="29"/>
      <c r="GK20" s="29"/>
      <c r="GL20" s="29"/>
      <c r="GM20" s="29"/>
      <c r="GN20" s="29"/>
      <c r="GO20" s="29"/>
      <c r="GP20" s="29"/>
      <c r="GQ20" s="29"/>
      <c r="GR20" s="29"/>
      <c r="GS20" s="29"/>
      <c r="GT20" s="29"/>
      <c r="GU20" s="29"/>
      <c r="GV20" s="29"/>
      <c r="GW20" s="29"/>
      <c r="GX20" s="29"/>
      <c r="GY20" s="29"/>
      <c r="GZ20" s="29"/>
      <c r="HA20" s="29"/>
      <c r="HB20" s="29"/>
      <c r="HC20" s="29"/>
      <c r="HD20" s="29"/>
      <c r="HE20" s="29"/>
      <c r="HF20" s="29"/>
      <c r="HG20" s="29"/>
      <c r="HH20" s="29"/>
      <c r="HI20" s="29"/>
      <c r="HJ20" s="29"/>
      <c r="HK20" s="29"/>
      <c r="HL20" s="29"/>
      <c r="HM20" s="29"/>
      <c r="HN20" s="29"/>
      <c r="HO20" s="29"/>
      <c r="HP20" s="29"/>
      <c r="HQ20" s="29"/>
      <c r="HR20" s="29"/>
      <c r="HS20" s="29"/>
      <c r="HT20" s="29"/>
      <c r="HU20" s="29"/>
      <c r="HV20" s="29"/>
      <c r="HW20" s="29"/>
      <c r="HX20" s="29"/>
      <c r="HY20" s="29"/>
      <c r="HZ20" s="29"/>
      <c r="IA20" s="29"/>
      <c r="IB20" s="29"/>
      <c r="IC20" s="29"/>
      <c r="ID20" s="29"/>
      <c r="IE20" s="29"/>
      <c r="IF20" s="29"/>
      <c r="IG20" s="29"/>
      <c r="IH20" s="29"/>
      <c r="II20" s="29"/>
      <c r="IJ20" s="29"/>
      <c r="IK20" s="29"/>
      <c r="IL20" s="29"/>
      <c r="IM20" s="29"/>
      <c r="IN20" s="29"/>
      <c r="IO20" s="29"/>
      <c r="IP20" s="29"/>
      <c r="IQ20" s="29"/>
      <c r="IR20" s="29"/>
      <c r="IS20" s="29"/>
      <c r="IT20" s="29"/>
    </row>
    <row r="21" spans="1:254" s="28" customFormat="1" ht="14.25" x14ac:dyDescent="0.2">
      <c r="A21" s="20" t="s">
        <v>25</v>
      </c>
      <c r="B21" s="38">
        <v>722</v>
      </c>
      <c r="C21" s="38">
        <v>697</v>
      </c>
      <c r="D21" s="36">
        <f t="shared" si="0"/>
        <v>-3.4626038781163437E-2</v>
      </c>
      <c r="E21" s="64">
        <v>117640613</v>
      </c>
      <c r="F21" s="64">
        <v>132847539</v>
      </c>
      <c r="G21" s="64">
        <v>7058436</v>
      </c>
      <c r="H21" s="64">
        <v>7970852</v>
      </c>
      <c r="I21" s="36">
        <f t="shared" si="1"/>
        <v>0.12926603003838255</v>
      </c>
      <c r="J21" s="41"/>
      <c r="K21" s="40"/>
      <c r="L21" s="40"/>
      <c r="M21" s="40"/>
      <c r="N21" s="40"/>
      <c r="O21" s="40"/>
      <c r="P21" s="40"/>
      <c r="Q21" s="40"/>
      <c r="R21" s="40"/>
      <c r="S21" s="40"/>
      <c r="T21" s="40"/>
      <c r="U21" s="40"/>
      <c r="V21" s="40"/>
      <c r="W21" s="40"/>
      <c r="X21" s="40"/>
      <c r="Y21" s="40"/>
      <c r="Z21" s="40"/>
      <c r="AA21" s="40"/>
      <c r="AB21" s="40"/>
      <c r="AC21" s="40"/>
      <c r="AD21" s="40"/>
      <c r="AE21" s="40"/>
      <c r="AF21" s="40"/>
      <c r="AG21" s="40"/>
      <c r="AH21" s="40"/>
      <c r="AI21" s="40"/>
      <c r="AJ21" s="40"/>
      <c r="AK21" s="40"/>
      <c r="AL21" s="40"/>
      <c r="AM21" s="40"/>
      <c r="AN21" s="29"/>
      <c r="AO21" s="29"/>
      <c r="AP21" s="29"/>
      <c r="AQ21" s="29"/>
      <c r="AR21" s="29"/>
      <c r="AS21" s="29"/>
      <c r="AT21" s="29"/>
      <c r="AU21" s="29"/>
      <c r="AV21" s="29"/>
      <c r="AW21" s="29"/>
      <c r="AX21" s="29"/>
      <c r="AY21" s="29"/>
      <c r="AZ21" s="29"/>
      <c r="BA21" s="29"/>
      <c r="BB21" s="29"/>
      <c r="BC21" s="29"/>
      <c r="BD21" s="29"/>
      <c r="BE21" s="29"/>
      <c r="BF21" s="29"/>
      <c r="BG21" s="29"/>
      <c r="BH21" s="29"/>
      <c r="BI21" s="29"/>
      <c r="BJ21" s="29"/>
      <c r="BK21" s="29"/>
      <c r="BL21" s="29"/>
      <c r="BM21" s="29"/>
      <c r="BN21" s="29"/>
      <c r="BO21" s="29"/>
      <c r="BP21" s="29"/>
      <c r="BQ21" s="29"/>
      <c r="BR21" s="29"/>
      <c r="BS21" s="29"/>
      <c r="BT21" s="29"/>
      <c r="BU21" s="29"/>
      <c r="BV21" s="29"/>
      <c r="BW21" s="29"/>
      <c r="BX21" s="29"/>
      <c r="BY21" s="29"/>
      <c r="BZ21" s="29"/>
      <c r="CA21" s="29"/>
      <c r="CB21" s="29"/>
      <c r="CC21" s="29"/>
      <c r="CD21" s="29"/>
      <c r="CE21" s="29"/>
      <c r="CF21" s="29"/>
      <c r="CG21" s="29"/>
      <c r="CH21" s="29"/>
      <c r="CI21" s="29"/>
      <c r="CJ21" s="29"/>
      <c r="CK21" s="29"/>
      <c r="CL21" s="29"/>
      <c r="CM21" s="29"/>
      <c r="CN21" s="29"/>
      <c r="CO21" s="29"/>
      <c r="CP21" s="29"/>
      <c r="CQ21" s="29"/>
      <c r="CR21" s="29"/>
      <c r="CS21" s="29"/>
      <c r="CT21" s="29"/>
      <c r="CU21" s="29"/>
      <c r="CV21" s="29"/>
      <c r="CW21" s="29"/>
      <c r="CX21" s="29"/>
      <c r="CY21" s="29"/>
      <c r="CZ21" s="29"/>
      <c r="DA21" s="29"/>
      <c r="DB21" s="29"/>
      <c r="DC21" s="29"/>
      <c r="DD21" s="29"/>
      <c r="DE21" s="29"/>
      <c r="DF21" s="29"/>
      <c r="DG21" s="29"/>
      <c r="DH21" s="29"/>
      <c r="DI21" s="29"/>
      <c r="DJ21" s="29"/>
      <c r="DK21" s="29"/>
      <c r="DL21" s="29"/>
      <c r="DM21" s="29"/>
      <c r="DN21" s="29"/>
      <c r="DO21" s="29"/>
      <c r="DP21" s="29"/>
      <c r="DQ21" s="29"/>
      <c r="DR21" s="29"/>
      <c r="DS21" s="29"/>
      <c r="DT21" s="29"/>
      <c r="DU21" s="29"/>
      <c r="DV21" s="29"/>
      <c r="DW21" s="29"/>
      <c r="DX21" s="29"/>
      <c r="DY21" s="29"/>
      <c r="DZ21" s="29"/>
      <c r="EA21" s="29"/>
      <c r="EB21" s="29"/>
      <c r="EC21" s="29"/>
      <c r="ED21" s="29"/>
      <c r="EE21" s="29"/>
      <c r="EF21" s="29"/>
      <c r="EG21" s="29"/>
      <c r="EH21" s="29"/>
      <c r="EI21" s="29"/>
      <c r="EJ21" s="29"/>
      <c r="EK21" s="29"/>
      <c r="EL21" s="29"/>
      <c r="EM21" s="29"/>
      <c r="EN21" s="29"/>
      <c r="EO21" s="29"/>
      <c r="EP21" s="29"/>
      <c r="EQ21" s="29"/>
      <c r="ER21" s="29"/>
      <c r="ES21" s="29"/>
      <c r="ET21" s="29"/>
      <c r="EU21" s="29"/>
      <c r="EV21" s="29"/>
      <c r="EW21" s="29"/>
      <c r="EX21" s="29"/>
      <c r="EY21" s="29"/>
      <c r="EZ21" s="29"/>
      <c r="FA21" s="29"/>
      <c r="FB21" s="29"/>
      <c r="FC21" s="29"/>
      <c r="FD21" s="29"/>
      <c r="FE21" s="29"/>
      <c r="FF21" s="29"/>
      <c r="FG21" s="29"/>
      <c r="FH21" s="29"/>
      <c r="FI21" s="29"/>
      <c r="FJ21" s="29"/>
      <c r="FK21" s="29"/>
      <c r="FL21" s="29"/>
      <c r="FM21" s="29"/>
      <c r="FN21" s="29"/>
      <c r="FO21" s="29"/>
      <c r="FP21" s="29"/>
      <c r="FQ21" s="29"/>
      <c r="FR21" s="29"/>
      <c r="FS21" s="29"/>
      <c r="FT21" s="29"/>
      <c r="FU21" s="29"/>
      <c r="FV21" s="29"/>
      <c r="FW21" s="29"/>
      <c r="FX21" s="29"/>
      <c r="FY21" s="29"/>
      <c r="FZ21" s="29"/>
      <c r="GA21" s="29"/>
      <c r="GB21" s="29"/>
      <c r="GC21" s="29"/>
      <c r="GD21" s="29"/>
      <c r="GE21" s="29"/>
      <c r="GF21" s="29"/>
      <c r="GG21" s="29"/>
      <c r="GH21" s="29"/>
      <c r="GI21" s="29"/>
      <c r="GJ21" s="29"/>
      <c r="GK21" s="29"/>
      <c r="GL21" s="29"/>
      <c r="GM21" s="29"/>
      <c r="GN21" s="29"/>
      <c r="GO21" s="29"/>
      <c r="GP21" s="29"/>
      <c r="GQ21" s="29"/>
      <c r="GR21" s="29"/>
      <c r="GS21" s="29"/>
      <c r="GT21" s="29"/>
      <c r="GU21" s="29"/>
      <c r="GV21" s="29"/>
      <c r="GW21" s="29"/>
      <c r="GX21" s="29"/>
      <c r="GY21" s="29"/>
      <c r="GZ21" s="29"/>
      <c r="HA21" s="29"/>
      <c r="HB21" s="29"/>
      <c r="HC21" s="29"/>
      <c r="HD21" s="29"/>
      <c r="HE21" s="29"/>
      <c r="HF21" s="29"/>
      <c r="HG21" s="29"/>
      <c r="HH21" s="29"/>
      <c r="HI21" s="29"/>
      <c r="HJ21" s="29"/>
      <c r="HK21" s="29"/>
      <c r="HL21" s="29"/>
      <c r="HM21" s="29"/>
      <c r="HN21" s="29"/>
      <c r="HO21" s="29"/>
      <c r="HP21" s="29"/>
      <c r="HQ21" s="29"/>
      <c r="HR21" s="29"/>
      <c r="HS21" s="29"/>
      <c r="HT21" s="29"/>
      <c r="HU21" s="29"/>
      <c r="HV21" s="29"/>
      <c r="HW21" s="29"/>
      <c r="HX21" s="29"/>
      <c r="HY21" s="29"/>
      <c r="HZ21" s="29"/>
      <c r="IA21" s="29"/>
      <c r="IB21" s="29"/>
      <c r="IC21" s="29"/>
      <c r="ID21" s="29"/>
      <c r="IE21" s="29"/>
      <c r="IF21" s="29"/>
      <c r="IG21" s="29"/>
      <c r="IH21" s="29"/>
      <c r="II21" s="29"/>
      <c r="IJ21" s="29"/>
      <c r="IK21" s="29"/>
      <c r="IL21" s="29"/>
      <c r="IM21" s="29"/>
      <c r="IN21" s="29"/>
      <c r="IO21" s="29"/>
      <c r="IP21" s="29"/>
      <c r="IQ21" s="29"/>
      <c r="IR21" s="29"/>
      <c r="IS21" s="29"/>
      <c r="IT21" s="29"/>
    </row>
    <row r="22" spans="1:254" s="28" customFormat="1" ht="14.25" x14ac:dyDescent="0.2">
      <c r="A22" s="20"/>
      <c r="B22" s="21"/>
      <c r="C22" s="21"/>
      <c r="D22" s="22"/>
      <c r="E22" s="23"/>
      <c r="F22" s="23"/>
      <c r="G22" s="23"/>
      <c r="H22" s="23"/>
      <c r="I22" s="24"/>
      <c r="J22" s="40"/>
      <c r="K22" s="40"/>
      <c r="L22" s="40"/>
      <c r="M22" s="40"/>
      <c r="N22" s="40"/>
      <c r="O22" s="40"/>
      <c r="P22" s="40"/>
      <c r="Q22" s="40"/>
      <c r="R22" s="40"/>
      <c r="S22" s="40"/>
      <c r="T22" s="40"/>
      <c r="U22" s="40"/>
      <c r="V22" s="40"/>
      <c r="W22" s="40"/>
      <c r="X22" s="40"/>
      <c r="Y22" s="40"/>
      <c r="Z22" s="40"/>
      <c r="AA22" s="40"/>
      <c r="AB22" s="40"/>
      <c r="AC22" s="40"/>
      <c r="AD22" s="40"/>
      <c r="AE22" s="40"/>
      <c r="AF22" s="40"/>
      <c r="AG22" s="40"/>
      <c r="AH22" s="40"/>
      <c r="AI22" s="40"/>
      <c r="AJ22" s="40"/>
      <c r="AK22" s="40"/>
      <c r="AL22" s="40"/>
      <c r="AM22" s="40"/>
      <c r="AN22" s="29"/>
      <c r="AO22" s="29"/>
      <c r="AP22" s="29"/>
      <c r="AQ22" s="29"/>
      <c r="AR22" s="29"/>
      <c r="AS22" s="29"/>
      <c r="AT22" s="29"/>
      <c r="AU22" s="29"/>
      <c r="AV22" s="29"/>
      <c r="AW22" s="29"/>
      <c r="AX22" s="29"/>
      <c r="AY22" s="29"/>
      <c r="AZ22" s="29"/>
      <c r="BA22" s="29"/>
      <c r="BB22" s="29"/>
      <c r="BC22" s="29"/>
      <c r="BD22" s="29"/>
      <c r="BE22" s="29"/>
      <c r="BF22" s="29"/>
      <c r="BG22" s="29"/>
      <c r="BH22" s="29"/>
      <c r="BI22" s="29"/>
      <c r="BJ22" s="29"/>
      <c r="BK22" s="29"/>
      <c r="BL22" s="29"/>
      <c r="BM22" s="29"/>
      <c r="BN22" s="29"/>
      <c r="BO22" s="29"/>
      <c r="BP22" s="29"/>
      <c r="BQ22" s="29"/>
      <c r="BR22" s="29"/>
      <c r="BS22" s="29"/>
      <c r="BT22" s="29"/>
      <c r="BU22" s="29"/>
      <c r="BV22" s="29"/>
      <c r="BW22" s="29"/>
      <c r="BX22" s="29"/>
      <c r="BY22" s="29"/>
      <c r="BZ22" s="29"/>
      <c r="CA22" s="29"/>
      <c r="CB22" s="29"/>
      <c r="CC22" s="29"/>
      <c r="CD22" s="29"/>
      <c r="CE22" s="29"/>
      <c r="CF22" s="29"/>
      <c r="CG22" s="29"/>
      <c r="CH22" s="29"/>
      <c r="CI22" s="29"/>
      <c r="CJ22" s="29"/>
      <c r="CK22" s="29"/>
      <c r="CL22" s="29"/>
      <c r="CM22" s="29"/>
      <c r="CN22" s="29"/>
      <c r="CO22" s="29"/>
      <c r="CP22" s="29"/>
      <c r="CQ22" s="29"/>
      <c r="CR22" s="29"/>
      <c r="CS22" s="29"/>
      <c r="CT22" s="29"/>
      <c r="CU22" s="29"/>
      <c r="CV22" s="29"/>
      <c r="CW22" s="29"/>
      <c r="CX22" s="29"/>
      <c r="CY22" s="29"/>
      <c r="CZ22" s="29"/>
      <c r="DA22" s="29"/>
      <c r="DB22" s="29"/>
      <c r="DC22" s="29"/>
      <c r="DD22" s="29"/>
      <c r="DE22" s="29"/>
      <c r="DF22" s="29"/>
      <c r="DG22" s="29"/>
      <c r="DH22" s="29"/>
      <c r="DI22" s="29"/>
      <c r="DJ22" s="29"/>
      <c r="DK22" s="29"/>
      <c r="DL22" s="29"/>
      <c r="DM22" s="29"/>
      <c r="DN22" s="29"/>
      <c r="DO22" s="29"/>
      <c r="DP22" s="29"/>
      <c r="DQ22" s="29"/>
      <c r="DR22" s="29"/>
      <c r="DS22" s="29"/>
      <c r="DT22" s="29"/>
      <c r="DU22" s="29"/>
      <c r="DV22" s="29"/>
      <c r="DW22" s="29"/>
      <c r="DX22" s="29"/>
      <c r="DY22" s="29"/>
      <c r="DZ22" s="29"/>
      <c r="EA22" s="29"/>
      <c r="EB22" s="29"/>
      <c r="EC22" s="29"/>
      <c r="ED22" s="29"/>
      <c r="EE22" s="29"/>
      <c r="EF22" s="29"/>
      <c r="EG22" s="29"/>
      <c r="EH22" s="29"/>
      <c r="EI22" s="29"/>
      <c r="EJ22" s="29"/>
      <c r="EK22" s="29"/>
      <c r="EL22" s="29"/>
      <c r="EM22" s="29"/>
      <c r="EN22" s="29"/>
      <c r="EO22" s="29"/>
      <c r="EP22" s="29"/>
      <c r="EQ22" s="29"/>
      <c r="ER22" s="29"/>
      <c r="ES22" s="29"/>
      <c r="ET22" s="29"/>
      <c r="EU22" s="29"/>
      <c r="EV22" s="29"/>
      <c r="EW22" s="29"/>
      <c r="EX22" s="29"/>
      <c r="EY22" s="29"/>
      <c r="EZ22" s="29"/>
      <c r="FA22" s="29"/>
      <c r="FB22" s="29"/>
      <c r="FC22" s="29"/>
      <c r="FD22" s="29"/>
      <c r="FE22" s="29"/>
      <c r="FF22" s="29"/>
      <c r="FG22" s="29"/>
      <c r="FH22" s="29"/>
      <c r="FI22" s="29"/>
      <c r="FJ22" s="29"/>
      <c r="FK22" s="29"/>
      <c r="FL22" s="29"/>
      <c r="FM22" s="29"/>
      <c r="FN22" s="29"/>
      <c r="FO22" s="29"/>
      <c r="FP22" s="29"/>
      <c r="FQ22" s="29"/>
      <c r="FR22" s="29"/>
      <c r="FS22" s="29"/>
      <c r="FT22" s="29"/>
      <c r="FU22" s="29"/>
      <c r="FV22" s="29"/>
      <c r="FW22" s="29"/>
      <c r="FX22" s="29"/>
      <c r="FY22" s="29"/>
      <c r="FZ22" s="29"/>
      <c r="GA22" s="29"/>
      <c r="GB22" s="29"/>
      <c r="GC22" s="29"/>
      <c r="GD22" s="29"/>
      <c r="GE22" s="29"/>
      <c r="GF22" s="29"/>
      <c r="GG22" s="29"/>
      <c r="GH22" s="29"/>
      <c r="GI22" s="29"/>
      <c r="GJ22" s="29"/>
      <c r="GK22" s="29"/>
      <c r="GL22" s="29"/>
      <c r="GM22" s="29"/>
      <c r="GN22" s="29"/>
      <c r="GO22" s="29"/>
      <c r="GP22" s="29"/>
      <c r="GQ22" s="29"/>
      <c r="GR22" s="29"/>
      <c r="GS22" s="29"/>
      <c r="GT22" s="29"/>
      <c r="GU22" s="29"/>
      <c r="GV22" s="29"/>
      <c r="GW22" s="29"/>
      <c r="GX22" s="29"/>
      <c r="GY22" s="29"/>
      <c r="GZ22" s="29"/>
      <c r="HA22" s="29"/>
      <c r="HB22" s="29"/>
      <c r="HC22" s="29"/>
      <c r="HD22" s="29"/>
      <c r="HE22" s="29"/>
      <c r="HF22" s="29"/>
      <c r="HG22" s="29"/>
      <c r="HH22" s="29"/>
      <c r="HI22" s="29"/>
      <c r="HJ22" s="29"/>
      <c r="HK22" s="29"/>
      <c r="HL22" s="29"/>
      <c r="HM22" s="29"/>
      <c r="HN22" s="29"/>
      <c r="HO22" s="29"/>
      <c r="HP22" s="29"/>
      <c r="HQ22" s="29"/>
      <c r="HR22" s="29"/>
      <c r="HS22" s="29"/>
      <c r="HT22" s="29"/>
      <c r="HU22" s="29"/>
      <c r="HV22" s="29"/>
      <c r="HW22" s="29"/>
      <c r="HX22" s="29"/>
      <c r="HY22" s="29"/>
      <c r="HZ22" s="29"/>
      <c r="IA22" s="29"/>
      <c r="IB22" s="29"/>
      <c r="IC22" s="29"/>
      <c r="ID22" s="29"/>
      <c r="IE22" s="29"/>
      <c r="IF22" s="29"/>
      <c r="IG22" s="29"/>
      <c r="IH22" s="29"/>
      <c r="II22" s="29"/>
      <c r="IJ22" s="29"/>
      <c r="IK22" s="29"/>
      <c r="IL22" s="29"/>
      <c r="IM22" s="29"/>
      <c r="IN22" s="29"/>
      <c r="IO22" s="29"/>
      <c r="IP22" s="29"/>
      <c r="IQ22" s="29"/>
      <c r="IR22" s="29"/>
      <c r="IS22" s="29"/>
      <c r="IT22" s="29"/>
    </row>
    <row r="23" spans="1:254" s="28" customFormat="1" ht="14.25" x14ac:dyDescent="0.2">
      <c r="A23" s="20" t="s">
        <v>21</v>
      </c>
      <c r="B23" s="21">
        <f>SUM(B10:B21)</f>
        <v>13618</v>
      </c>
      <c r="C23" s="21">
        <f>SUM(C10:C21)</f>
        <v>12810</v>
      </c>
      <c r="D23" s="22">
        <f t="shared" si="0"/>
        <v>-5.9333235423703945E-2</v>
      </c>
      <c r="E23" s="71">
        <f>SUM(E10:E21)</f>
        <v>2511009620</v>
      </c>
      <c r="F23" s="71">
        <f>SUM(F10:F21)</f>
        <v>2676045084</v>
      </c>
      <c r="G23" s="71">
        <f>SUM(G10:G21)</f>
        <v>150660654</v>
      </c>
      <c r="H23" s="71">
        <f>SUM(H10:H21)</f>
        <v>160562699</v>
      </c>
      <c r="I23" s="22">
        <f t="shared" si="1"/>
        <v>6.5724160469925907E-2</v>
      </c>
      <c r="J23" s="40"/>
      <c r="K23" s="40"/>
      <c r="L23" s="40"/>
      <c r="M23" s="40"/>
      <c r="N23" s="40"/>
      <c r="O23" s="40"/>
      <c r="P23" s="40"/>
      <c r="Q23" s="40"/>
      <c r="R23" s="40"/>
      <c r="S23" s="40"/>
      <c r="T23" s="40"/>
      <c r="U23" s="40"/>
      <c r="V23" s="40"/>
      <c r="W23" s="40"/>
      <c r="X23" s="40"/>
      <c r="Y23" s="40"/>
      <c r="Z23" s="40"/>
      <c r="AA23" s="40"/>
      <c r="AB23" s="40"/>
      <c r="AC23" s="40"/>
      <c r="AD23" s="40"/>
      <c r="AE23" s="40"/>
      <c r="AF23" s="40"/>
      <c r="AG23" s="40"/>
      <c r="AH23" s="40"/>
      <c r="AI23" s="40"/>
      <c r="AJ23" s="40"/>
      <c r="AK23" s="40"/>
      <c r="AL23" s="40"/>
      <c r="AM23" s="40"/>
      <c r="AN23" s="29"/>
      <c r="AO23" s="29"/>
      <c r="AP23" s="29"/>
      <c r="AQ23" s="29"/>
      <c r="AR23" s="29"/>
      <c r="AS23" s="29"/>
      <c r="AT23" s="29"/>
      <c r="AU23" s="29"/>
      <c r="AV23" s="29"/>
      <c r="AW23" s="29"/>
      <c r="AX23" s="29"/>
      <c r="AY23" s="29"/>
      <c r="AZ23" s="29"/>
      <c r="BA23" s="29"/>
      <c r="BB23" s="29"/>
      <c r="BC23" s="29"/>
      <c r="BD23" s="29"/>
      <c r="BE23" s="29"/>
      <c r="BF23" s="29"/>
      <c r="BG23" s="29"/>
      <c r="BH23" s="29"/>
      <c r="BI23" s="29"/>
      <c r="BJ23" s="29"/>
      <c r="BK23" s="29"/>
      <c r="BL23" s="29"/>
      <c r="BM23" s="29"/>
      <c r="BN23" s="29"/>
      <c r="BO23" s="29"/>
      <c r="BP23" s="29"/>
      <c r="BQ23" s="29"/>
      <c r="BR23" s="29"/>
      <c r="BS23" s="29"/>
      <c r="BT23" s="29"/>
      <c r="BU23" s="29"/>
      <c r="BV23" s="29"/>
      <c r="BW23" s="29"/>
      <c r="BX23" s="29"/>
      <c r="BY23" s="29"/>
      <c r="BZ23" s="29"/>
      <c r="CA23" s="29"/>
      <c r="CB23" s="29"/>
      <c r="CC23" s="29"/>
      <c r="CD23" s="29"/>
      <c r="CE23" s="29"/>
      <c r="CF23" s="29"/>
      <c r="CG23" s="29"/>
      <c r="CH23" s="29"/>
      <c r="CI23" s="29"/>
      <c r="CJ23" s="29"/>
      <c r="CK23" s="29"/>
      <c r="CL23" s="29"/>
      <c r="CM23" s="29"/>
      <c r="CN23" s="29"/>
      <c r="CO23" s="29"/>
      <c r="CP23" s="29"/>
      <c r="CQ23" s="29"/>
      <c r="CR23" s="29"/>
      <c r="CS23" s="29"/>
      <c r="CT23" s="29"/>
      <c r="CU23" s="29"/>
      <c r="CV23" s="29"/>
      <c r="CW23" s="29"/>
      <c r="CX23" s="29"/>
      <c r="CY23" s="29"/>
      <c r="CZ23" s="29"/>
      <c r="DA23" s="29"/>
      <c r="DB23" s="29"/>
      <c r="DC23" s="29"/>
      <c r="DD23" s="29"/>
      <c r="DE23" s="29"/>
      <c r="DF23" s="29"/>
      <c r="DG23" s="29"/>
      <c r="DH23" s="29"/>
      <c r="DI23" s="29"/>
      <c r="DJ23" s="29"/>
      <c r="DK23" s="29"/>
      <c r="DL23" s="29"/>
      <c r="DM23" s="29"/>
      <c r="DN23" s="29"/>
      <c r="DO23" s="29"/>
      <c r="DP23" s="29"/>
      <c r="DQ23" s="29"/>
      <c r="DR23" s="29"/>
      <c r="DS23" s="29"/>
      <c r="DT23" s="29"/>
      <c r="DU23" s="29"/>
      <c r="DV23" s="29"/>
      <c r="DW23" s="29"/>
      <c r="DX23" s="29"/>
      <c r="DY23" s="29"/>
      <c r="DZ23" s="29"/>
      <c r="EA23" s="29"/>
      <c r="EB23" s="29"/>
      <c r="EC23" s="29"/>
      <c r="ED23" s="29"/>
      <c r="EE23" s="29"/>
      <c r="EF23" s="29"/>
      <c r="EG23" s="29"/>
      <c r="EH23" s="29"/>
      <c r="EI23" s="29"/>
      <c r="EJ23" s="29"/>
      <c r="EK23" s="29"/>
      <c r="EL23" s="29"/>
      <c r="EM23" s="29"/>
      <c r="EN23" s="29"/>
      <c r="EO23" s="29"/>
      <c r="EP23" s="29"/>
      <c r="EQ23" s="29"/>
      <c r="ER23" s="29"/>
      <c r="ES23" s="29"/>
      <c r="ET23" s="29"/>
      <c r="EU23" s="29"/>
      <c r="EV23" s="29"/>
      <c r="EW23" s="29"/>
      <c r="EX23" s="29"/>
      <c r="EY23" s="29"/>
      <c r="EZ23" s="29"/>
      <c r="FA23" s="29"/>
      <c r="FB23" s="29"/>
      <c r="FC23" s="29"/>
      <c r="FD23" s="29"/>
      <c r="FE23" s="29"/>
      <c r="FF23" s="29"/>
      <c r="FG23" s="29"/>
      <c r="FH23" s="29"/>
      <c r="FI23" s="29"/>
      <c r="FJ23" s="29"/>
      <c r="FK23" s="29"/>
      <c r="FL23" s="29"/>
      <c r="FM23" s="29"/>
      <c r="FN23" s="29"/>
      <c r="FO23" s="29"/>
      <c r="FP23" s="29"/>
      <c r="FQ23" s="29"/>
      <c r="FR23" s="29"/>
      <c r="FS23" s="29"/>
      <c r="FT23" s="29"/>
      <c r="FU23" s="29"/>
      <c r="FV23" s="29"/>
      <c r="FW23" s="29"/>
      <c r="FX23" s="29"/>
      <c r="FY23" s="29"/>
      <c r="FZ23" s="29"/>
      <c r="GA23" s="29"/>
      <c r="GB23" s="29"/>
      <c r="GC23" s="29"/>
      <c r="GD23" s="29"/>
      <c r="GE23" s="29"/>
      <c r="GF23" s="29"/>
      <c r="GG23" s="29"/>
      <c r="GH23" s="29"/>
      <c r="GI23" s="29"/>
      <c r="GJ23" s="29"/>
      <c r="GK23" s="29"/>
      <c r="GL23" s="29"/>
      <c r="GM23" s="29"/>
      <c r="GN23" s="29"/>
      <c r="GO23" s="29"/>
      <c r="GP23" s="29"/>
      <c r="GQ23" s="29"/>
      <c r="GR23" s="29"/>
      <c r="GS23" s="29"/>
      <c r="GT23" s="29"/>
      <c r="GU23" s="29"/>
      <c r="GV23" s="29"/>
      <c r="GW23" s="29"/>
      <c r="GX23" s="29"/>
      <c r="GY23" s="29"/>
      <c r="GZ23" s="29"/>
      <c r="HA23" s="29"/>
      <c r="HB23" s="29"/>
      <c r="HC23" s="29"/>
      <c r="HD23" s="29"/>
      <c r="HE23" s="29"/>
      <c r="HF23" s="29"/>
      <c r="HG23" s="29"/>
      <c r="HH23" s="29"/>
      <c r="HI23" s="29"/>
      <c r="HJ23" s="29"/>
      <c r="HK23" s="29"/>
      <c r="HL23" s="29"/>
      <c r="HM23" s="29"/>
      <c r="HN23" s="29"/>
      <c r="HO23" s="29"/>
      <c r="HP23" s="29"/>
      <c r="HQ23" s="29"/>
      <c r="HR23" s="29"/>
      <c r="HS23" s="29"/>
      <c r="HT23" s="29"/>
      <c r="HU23" s="29"/>
      <c r="HV23" s="29"/>
      <c r="HW23" s="29"/>
      <c r="HX23" s="29"/>
      <c r="HY23" s="29"/>
      <c r="HZ23" s="29"/>
      <c r="IA23" s="29"/>
      <c r="IB23" s="29"/>
      <c r="IC23" s="29"/>
      <c r="ID23" s="29"/>
      <c r="IE23" s="29"/>
      <c r="IF23" s="29"/>
      <c r="IG23" s="29"/>
      <c r="IH23" s="29"/>
      <c r="II23" s="29"/>
      <c r="IJ23" s="29"/>
      <c r="IK23" s="29"/>
      <c r="IL23" s="29"/>
      <c r="IM23" s="29"/>
      <c r="IN23" s="29"/>
      <c r="IO23" s="29"/>
      <c r="IP23" s="29"/>
      <c r="IQ23" s="29"/>
      <c r="IR23" s="29"/>
      <c r="IS23" s="29"/>
      <c r="IT23" s="29"/>
    </row>
    <row r="24" spans="1:254" s="28" customFormat="1" x14ac:dyDescent="0.25">
      <c r="A24" s="18"/>
      <c r="B24" s="18"/>
      <c r="C24" s="18"/>
      <c r="D24" s="18"/>
      <c r="E24" s="18"/>
      <c r="F24" s="18"/>
      <c r="G24" s="19"/>
      <c r="H24" s="7"/>
      <c r="I24" s="29"/>
      <c r="J24" s="40"/>
      <c r="K24" s="40"/>
      <c r="L24" s="40"/>
      <c r="M24" s="40"/>
      <c r="N24" s="40"/>
      <c r="O24" s="40"/>
      <c r="P24" s="40"/>
      <c r="Q24" s="40"/>
      <c r="R24" s="40"/>
      <c r="S24" s="40"/>
      <c r="T24" s="40"/>
      <c r="U24" s="40"/>
      <c r="V24" s="40"/>
      <c r="W24" s="40"/>
      <c r="X24" s="40"/>
      <c r="Y24" s="40"/>
      <c r="Z24" s="40"/>
      <c r="AA24" s="40"/>
      <c r="AB24" s="40"/>
      <c r="AC24" s="40"/>
      <c r="AD24" s="40"/>
      <c r="AE24" s="40"/>
      <c r="AF24" s="40"/>
      <c r="AG24" s="40"/>
      <c r="AH24" s="40"/>
      <c r="AI24" s="40"/>
      <c r="AJ24" s="40"/>
      <c r="AK24" s="40"/>
      <c r="AL24" s="40"/>
      <c r="AM24" s="40"/>
      <c r="AN24" s="29"/>
      <c r="AO24" s="29"/>
      <c r="AP24" s="29"/>
      <c r="AQ24" s="29"/>
      <c r="AR24" s="29"/>
      <c r="AS24" s="29"/>
      <c r="AT24" s="29"/>
      <c r="AU24" s="29"/>
      <c r="AV24" s="29"/>
      <c r="AW24" s="29"/>
      <c r="AX24" s="29"/>
      <c r="AY24" s="29"/>
      <c r="AZ24" s="29"/>
      <c r="BA24" s="29"/>
      <c r="BB24" s="29"/>
      <c r="BC24" s="29"/>
      <c r="BD24" s="29"/>
      <c r="BE24" s="29"/>
      <c r="BF24" s="29"/>
      <c r="BG24" s="29"/>
      <c r="BH24" s="29"/>
      <c r="BI24" s="29"/>
      <c r="BJ24" s="29"/>
      <c r="BK24" s="29"/>
      <c r="BL24" s="29"/>
      <c r="BM24" s="29"/>
      <c r="BN24" s="29"/>
      <c r="BO24" s="29"/>
      <c r="BP24" s="29"/>
      <c r="BQ24" s="29"/>
      <c r="BR24" s="29"/>
      <c r="BS24" s="29"/>
      <c r="BT24" s="29"/>
      <c r="BU24" s="29"/>
      <c r="BV24" s="29"/>
      <c r="BW24" s="29"/>
      <c r="BX24" s="29"/>
      <c r="BY24" s="29"/>
      <c r="BZ24" s="29"/>
      <c r="CA24" s="29"/>
      <c r="CB24" s="29"/>
      <c r="CC24" s="29"/>
      <c r="CD24" s="29"/>
      <c r="CE24" s="29"/>
      <c r="CF24" s="29"/>
      <c r="CG24" s="29"/>
      <c r="CH24" s="29"/>
      <c r="CI24" s="29"/>
      <c r="CJ24" s="29"/>
      <c r="CK24" s="29"/>
      <c r="CL24" s="29"/>
      <c r="CM24" s="29"/>
      <c r="CN24" s="29"/>
      <c r="CO24" s="29"/>
      <c r="CP24" s="29"/>
      <c r="CQ24" s="29"/>
      <c r="CR24" s="29"/>
      <c r="CS24" s="29"/>
      <c r="CT24" s="29"/>
      <c r="CU24" s="29"/>
      <c r="CV24" s="29"/>
      <c r="CW24" s="29"/>
      <c r="CX24" s="29"/>
      <c r="CY24" s="29"/>
      <c r="CZ24" s="29"/>
      <c r="DA24" s="29"/>
      <c r="DB24" s="29"/>
      <c r="DC24" s="29"/>
      <c r="DD24" s="29"/>
      <c r="DE24" s="29"/>
      <c r="DF24" s="29"/>
      <c r="DG24" s="29"/>
      <c r="DH24" s="29"/>
      <c r="DI24" s="29"/>
      <c r="DJ24" s="29"/>
      <c r="DK24" s="29"/>
      <c r="DL24" s="29"/>
      <c r="DM24" s="29"/>
      <c r="DN24" s="29"/>
      <c r="DO24" s="29"/>
      <c r="DP24" s="29"/>
      <c r="DQ24" s="29"/>
      <c r="DR24" s="29"/>
      <c r="DS24" s="29"/>
      <c r="DT24" s="29"/>
      <c r="DU24" s="29"/>
      <c r="DV24" s="29"/>
      <c r="DW24" s="29"/>
      <c r="DX24" s="29"/>
      <c r="DY24" s="29"/>
      <c r="DZ24" s="29"/>
      <c r="EA24" s="29"/>
      <c r="EB24" s="29"/>
      <c r="EC24" s="29"/>
      <c r="ED24" s="29"/>
      <c r="EE24" s="29"/>
      <c r="EF24" s="29"/>
      <c r="EG24" s="29"/>
      <c r="EH24" s="29"/>
      <c r="EI24" s="29"/>
      <c r="EJ24" s="29"/>
      <c r="EK24" s="29"/>
      <c r="EL24" s="29"/>
      <c r="EM24" s="29"/>
      <c r="EN24" s="29"/>
      <c r="EO24" s="29"/>
      <c r="EP24" s="29"/>
      <c r="EQ24" s="29"/>
      <c r="ER24" s="29"/>
      <c r="ES24" s="29"/>
      <c r="ET24" s="29"/>
      <c r="EU24" s="29"/>
      <c r="EV24" s="29"/>
      <c r="EW24" s="29"/>
      <c r="EX24" s="29"/>
      <c r="EY24" s="29"/>
      <c r="EZ24" s="29"/>
      <c r="FA24" s="29"/>
      <c r="FB24" s="29"/>
      <c r="FC24" s="29"/>
      <c r="FD24" s="29"/>
      <c r="FE24" s="29"/>
      <c r="FF24" s="29"/>
      <c r="FG24" s="29"/>
      <c r="FH24" s="29"/>
      <c r="FI24" s="29"/>
      <c r="FJ24" s="29"/>
      <c r="FK24" s="29"/>
      <c r="FL24" s="29"/>
      <c r="FM24" s="29"/>
      <c r="FN24" s="29"/>
      <c r="FO24" s="29"/>
      <c r="FP24" s="29"/>
      <c r="FQ24" s="29"/>
      <c r="FR24" s="29"/>
      <c r="FS24" s="29"/>
      <c r="FT24" s="29"/>
      <c r="FU24" s="29"/>
      <c r="FV24" s="29"/>
      <c r="FW24" s="29"/>
      <c r="FX24" s="29"/>
      <c r="FY24" s="29"/>
      <c r="FZ24" s="29"/>
      <c r="GA24" s="29"/>
      <c r="GB24" s="29"/>
      <c r="GC24" s="29"/>
      <c r="GD24" s="29"/>
      <c r="GE24" s="29"/>
      <c r="GF24" s="29"/>
      <c r="GG24" s="29"/>
      <c r="GH24" s="29"/>
      <c r="GI24" s="29"/>
      <c r="GJ24" s="29"/>
      <c r="GK24" s="29"/>
      <c r="GL24" s="29"/>
      <c r="GM24" s="29"/>
      <c r="GN24" s="29"/>
      <c r="GO24" s="29"/>
      <c r="GP24" s="29"/>
      <c r="GQ24" s="29"/>
      <c r="GR24" s="29"/>
      <c r="GS24" s="29"/>
      <c r="GT24" s="29"/>
      <c r="GU24" s="29"/>
      <c r="GV24" s="29"/>
      <c r="GW24" s="29"/>
      <c r="GX24" s="29"/>
      <c r="GY24" s="29"/>
      <c r="GZ24" s="29"/>
      <c r="HA24" s="29"/>
      <c r="HB24" s="29"/>
      <c r="HC24" s="29"/>
      <c r="HD24" s="29"/>
      <c r="HE24" s="29"/>
      <c r="HF24" s="29"/>
      <c r="HG24" s="29"/>
      <c r="HH24" s="29"/>
      <c r="HI24" s="29"/>
      <c r="HJ24" s="29"/>
      <c r="HK24" s="29"/>
      <c r="HL24" s="29"/>
      <c r="HM24" s="29"/>
      <c r="HN24" s="29"/>
      <c r="HO24" s="29"/>
      <c r="HP24" s="29"/>
      <c r="HQ24" s="29"/>
      <c r="HR24" s="29"/>
      <c r="HS24" s="29"/>
      <c r="HT24" s="29"/>
      <c r="HU24" s="29"/>
      <c r="HV24" s="29"/>
      <c r="HW24" s="29"/>
      <c r="HX24" s="29"/>
      <c r="HY24" s="29"/>
      <c r="HZ24" s="29"/>
      <c r="IA24" s="29"/>
      <c r="IB24" s="29"/>
      <c r="IC24" s="29"/>
      <c r="ID24" s="29"/>
      <c r="IE24" s="29"/>
      <c r="IF24" s="29"/>
      <c r="IG24" s="29"/>
      <c r="IH24" s="29"/>
      <c r="II24" s="29"/>
      <c r="IJ24" s="29"/>
      <c r="IK24" s="29"/>
      <c r="IL24" s="29"/>
      <c r="IM24" s="29"/>
      <c r="IN24" s="29"/>
      <c r="IO24" s="29"/>
      <c r="IP24" s="29"/>
      <c r="IQ24" s="29"/>
      <c r="IR24" s="29"/>
      <c r="IS24" s="29"/>
      <c r="IT24" s="29"/>
    </row>
  </sheetData>
  <mergeCells count="3">
    <mergeCell ref="A1:I1"/>
    <mergeCell ref="A3:I3"/>
    <mergeCell ref="A2:I2"/>
  </mergeCells>
  <printOptions horizontalCentered="1"/>
  <pageMargins left="0.5" right="0.5" top="1" bottom="1" header="0.5" footer="0.5"/>
  <pageSetup scale="54"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2BB050-93BB-44C0-A351-C1998024AAFD}">
  <sheetPr codeName="Sheet5"/>
  <dimension ref="A1:IT20"/>
  <sheetViews>
    <sheetView showOutlineSymbols="0" zoomScaleNormal="100" workbookViewId="0">
      <selection activeCell="E27" sqref="E27"/>
    </sheetView>
  </sheetViews>
  <sheetFormatPr defaultColWidth="11.44140625" defaultRowHeight="15" x14ac:dyDescent="0.2"/>
  <cols>
    <col min="1" max="1" width="18.6640625" style="27" customWidth="1"/>
    <col min="2" max="3" width="11.88671875" style="27" bestFit="1" customWidth="1"/>
    <col min="4" max="4" width="7" style="27" bestFit="1" customWidth="1"/>
    <col min="5" max="8" width="13.5546875" style="27" bestFit="1" customWidth="1"/>
    <col min="9" max="9" width="7" style="27" bestFit="1" customWidth="1"/>
    <col min="10" max="10" width="14.33203125" style="42" customWidth="1"/>
    <col min="11" max="39" width="11.44140625" style="42"/>
    <col min="40" max="16384" width="11.44140625" style="27"/>
  </cols>
  <sheetData>
    <row r="1" spans="1:254" s="32" customFormat="1" x14ac:dyDescent="0.25">
      <c r="A1" s="75" t="s">
        <v>12</v>
      </c>
      <c r="B1" s="75"/>
      <c r="C1" s="75"/>
      <c r="D1" s="75"/>
      <c r="E1" s="7"/>
      <c r="F1" s="7"/>
      <c r="G1" s="7"/>
      <c r="H1" s="7"/>
      <c r="I1" s="37"/>
      <c r="J1" s="40"/>
      <c r="K1" s="40"/>
      <c r="L1" s="40"/>
      <c r="M1" s="40"/>
      <c r="N1" s="40"/>
      <c r="O1" s="40"/>
      <c r="P1" s="40"/>
      <c r="Q1" s="40"/>
      <c r="R1" s="40"/>
      <c r="S1" s="40"/>
      <c r="T1" s="40"/>
      <c r="U1" s="40"/>
      <c r="V1" s="40"/>
      <c r="W1" s="40"/>
      <c r="X1" s="40"/>
      <c r="Y1" s="40"/>
      <c r="Z1" s="40"/>
      <c r="AA1" s="40"/>
      <c r="AB1" s="40"/>
      <c r="AC1" s="40"/>
      <c r="AD1" s="40"/>
      <c r="AE1" s="40"/>
      <c r="AF1" s="40"/>
      <c r="AG1" s="40"/>
      <c r="AH1" s="40"/>
      <c r="AI1" s="40"/>
      <c r="AJ1" s="40"/>
      <c r="AK1" s="40"/>
      <c r="AL1" s="40"/>
      <c r="AM1" s="40"/>
      <c r="AN1" s="29"/>
      <c r="AO1" s="29"/>
      <c r="AP1" s="29"/>
      <c r="AQ1" s="29"/>
      <c r="AR1" s="29"/>
      <c r="AS1" s="29"/>
      <c r="AT1" s="29"/>
      <c r="AU1" s="29"/>
      <c r="AV1" s="29"/>
      <c r="AW1" s="29"/>
      <c r="AX1" s="29"/>
      <c r="AY1" s="29"/>
      <c r="AZ1" s="29"/>
      <c r="BA1" s="29"/>
      <c r="BB1" s="29"/>
      <c r="BC1" s="29"/>
      <c r="BD1" s="29"/>
      <c r="BE1" s="29"/>
      <c r="BF1" s="29"/>
      <c r="BG1" s="29"/>
      <c r="BH1" s="29"/>
      <c r="BI1" s="29"/>
      <c r="BJ1" s="29"/>
      <c r="BK1" s="29"/>
      <c r="BL1" s="29"/>
      <c r="BM1" s="29"/>
      <c r="BN1" s="29"/>
      <c r="BO1" s="29"/>
      <c r="BP1" s="29"/>
      <c r="BQ1" s="29"/>
      <c r="BR1" s="29"/>
      <c r="BS1" s="29"/>
      <c r="BT1" s="29"/>
      <c r="BU1" s="29"/>
      <c r="BV1" s="29"/>
      <c r="BW1" s="29"/>
      <c r="BX1" s="29"/>
      <c r="BY1" s="29"/>
      <c r="BZ1" s="29"/>
      <c r="CA1" s="29"/>
      <c r="CB1" s="29"/>
      <c r="CC1" s="29"/>
      <c r="CD1" s="29"/>
      <c r="CE1" s="29"/>
      <c r="CF1" s="29"/>
      <c r="CG1" s="29"/>
      <c r="CH1" s="29"/>
      <c r="CI1" s="29"/>
      <c r="CJ1" s="29"/>
      <c r="CK1" s="29"/>
      <c r="CL1" s="29"/>
      <c r="CM1" s="29"/>
      <c r="CN1" s="29"/>
      <c r="CO1" s="29"/>
      <c r="CP1" s="29"/>
      <c r="CQ1" s="29"/>
      <c r="CR1" s="29"/>
      <c r="CS1" s="29"/>
      <c r="CT1" s="29"/>
      <c r="CU1" s="29"/>
      <c r="CV1" s="29"/>
      <c r="CW1" s="29"/>
      <c r="CX1" s="29"/>
      <c r="CY1" s="29"/>
      <c r="CZ1" s="29"/>
      <c r="DA1" s="29"/>
      <c r="DB1" s="29"/>
      <c r="DC1" s="29"/>
      <c r="DD1" s="29"/>
      <c r="DE1" s="29"/>
      <c r="DF1" s="29"/>
      <c r="DG1" s="29"/>
      <c r="DH1" s="29"/>
      <c r="DI1" s="29"/>
      <c r="DJ1" s="29"/>
      <c r="DK1" s="29"/>
      <c r="DL1" s="29"/>
      <c r="DM1" s="29"/>
      <c r="DN1" s="29"/>
      <c r="DO1" s="29"/>
      <c r="DP1" s="29"/>
      <c r="DQ1" s="29"/>
      <c r="DR1" s="29"/>
      <c r="DS1" s="29"/>
      <c r="DT1" s="29"/>
      <c r="DU1" s="29"/>
      <c r="DV1" s="29"/>
      <c r="DW1" s="29"/>
      <c r="DX1" s="29"/>
      <c r="DY1" s="29"/>
      <c r="DZ1" s="29"/>
      <c r="EA1" s="29"/>
      <c r="EB1" s="29"/>
      <c r="EC1" s="29"/>
      <c r="ED1" s="29"/>
      <c r="EE1" s="29"/>
      <c r="EF1" s="29"/>
      <c r="EG1" s="29"/>
      <c r="EH1" s="29"/>
      <c r="EI1" s="29"/>
      <c r="EJ1" s="29"/>
      <c r="EK1" s="29"/>
      <c r="EL1" s="29"/>
      <c r="EM1" s="29"/>
      <c r="EN1" s="29"/>
      <c r="EO1" s="29"/>
      <c r="EP1" s="29"/>
      <c r="EQ1" s="29"/>
      <c r="ER1" s="29"/>
      <c r="ES1" s="29"/>
      <c r="ET1" s="29"/>
      <c r="EU1" s="29"/>
      <c r="EV1" s="29"/>
      <c r="EW1" s="29"/>
      <c r="EX1" s="29"/>
      <c r="EY1" s="29"/>
      <c r="EZ1" s="29"/>
      <c r="FA1" s="29"/>
      <c r="FB1" s="29"/>
      <c r="FC1" s="29"/>
      <c r="FD1" s="29"/>
      <c r="FE1" s="29"/>
      <c r="FF1" s="29"/>
      <c r="FG1" s="29"/>
      <c r="FH1" s="29"/>
      <c r="FI1" s="29"/>
      <c r="FJ1" s="29"/>
      <c r="FK1" s="29"/>
      <c r="FL1" s="29"/>
      <c r="FM1" s="29"/>
      <c r="FN1" s="29"/>
      <c r="FO1" s="29"/>
      <c r="FP1" s="29"/>
      <c r="FQ1" s="29"/>
      <c r="FR1" s="29"/>
      <c r="FS1" s="29"/>
      <c r="FT1" s="29"/>
      <c r="FU1" s="29"/>
      <c r="FV1" s="29"/>
      <c r="FW1" s="29"/>
      <c r="FX1" s="29"/>
      <c r="FY1" s="29"/>
      <c r="FZ1" s="29"/>
      <c r="GA1" s="29"/>
      <c r="GB1" s="29"/>
      <c r="GC1" s="29"/>
      <c r="GD1" s="29"/>
      <c r="GE1" s="29"/>
      <c r="GF1" s="29"/>
      <c r="GG1" s="29"/>
      <c r="GH1" s="29"/>
      <c r="GI1" s="29"/>
      <c r="GJ1" s="29"/>
      <c r="GK1" s="29"/>
      <c r="GL1" s="29"/>
      <c r="GM1" s="29"/>
      <c r="GN1" s="29"/>
      <c r="GO1" s="29"/>
      <c r="GP1" s="29"/>
      <c r="GQ1" s="29"/>
      <c r="GR1" s="29"/>
      <c r="GS1" s="29"/>
      <c r="GT1" s="29"/>
      <c r="GU1" s="29"/>
      <c r="GV1" s="29"/>
      <c r="GW1" s="29"/>
      <c r="GX1" s="29"/>
      <c r="GY1" s="29"/>
      <c r="GZ1" s="29"/>
      <c r="HA1" s="29"/>
      <c r="HB1" s="29"/>
      <c r="HC1" s="29"/>
      <c r="HD1" s="29"/>
      <c r="HE1" s="29"/>
      <c r="HF1" s="29"/>
      <c r="HG1" s="29"/>
      <c r="HH1" s="29"/>
      <c r="HI1" s="29"/>
      <c r="HJ1" s="29"/>
      <c r="HK1" s="29"/>
      <c r="HL1" s="29"/>
      <c r="HM1" s="29"/>
      <c r="HN1" s="29"/>
      <c r="HO1" s="29"/>
      <c r="HP1" s="29"/>
      <c r="HQ1" s="29"/>
      <c r="HR1" s="29"/>
      <c r="HS1" s="29"/>
      <c r="HT1" s="29"/>
      <c r="HU1" s="29"/>
      <c r="HV1" s="29"/>
      <c r="HW1" s="29"/>
      <c r="HX1" s="29"/>
      <c r="HY1" s="29"/>
      <c r="HZ1" s="29"/>
      <c r="IA1" s="29"/>
      <c r="IB1" s="29"/>
      <c r="IC1" s="29"/>
      <c r="ID1" s="29"/>
      <c r="IE1" s="29"/>
      <c r="IF1" s="29"/>
      <c r="IG1" s="29"/>
      <c r="IH1" s="29"/>
      <c r="II1" s="29"/>
      <c r="IJ1" s="29"/>
      <c r="IK1" s="29"/>
      <c r="IL1" s="29"/>
      <c r="IM1" s="29"/>
      <c r="IN1" s="29"/>
      <c r="IO1" s="29"/>
      <c r="IP1" s="29"/>
      <c r="IQ1" s="29"/>
      <c r="IR1" s="29"/>
      <c r="IS1" s="29"/>
      <c r="IT1" s="29"/>
    </row>
    <row r="2" spans="1:254" s="32" customFormat="1" x14ac:dyDescent="0.25">
      <c r="A2" s="75" t="s">
        <v>759</v>
      </c>
      <c r="B2" s="75"/>
      <c r="C2" s="75"/>
      <c r="D2" s="75"/>
      <c r="E2" s="7"/>
      <c r="F2" s="7"/>
      <c r="G2" s="7"/>
      <c r="H2" s="7"/>
      <c r="I2" s="29"/>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c r="CA2" s="29"/>
      <c r="CB2" s="29"/>
      <c r="CC2" s="29"/>
      <c r="CD2" s="29"/>
      <c r="CE2" s="29"/>
      <c r="CF2" s="29"/>
      <c r="CG2" s="29"/>
      <c r="CH2" s="29"/>
      <c r="CI2" s="29"/>
      <c r="CJ2" s="29"/>
      <c r="CK2" s="29"/>
      <c r="CL2" s="29"/>
      <c r="CM2" s="29"/>
      <c r="CN2" s="29"/>
      <c r="CO2" s="29"/>
      <c r="CP2" s="29"/>
      <c r="CQ2" s="29"/>
      <c r="CR2" s="29"/>
      <c r="CS2" s="29"/>
      <c r="CT2" s="29"/>
      <c r="CU2" s="29"/>
      <c r="CV2" s="29"/>
      <c r="CW2" s="29"/>
      <c r="CX2" s="29"/>
      <c r="CY2" s="29"/>
      <c r="CZ2" s="29"/>
      <c r="DA2" s="29"/>
      <c r="DB2" s="29"/>
      <c r="DC2" s="29"/>
      <c r="DD2" s="29"/>
      <c r="DE2" s="29"/>
      <c r="DF2" s="29"/>
      <c r="DG2" s="29"/>
      <c r="DH2" s="29"/>
      <c r="DI2" s="29"/>
      <c r="DJ2" s="29"/>
      <c r="DK2" s="29"/>
      <c r="DL2" s="29"/>
      <c r="DM2" s="29"/>
      <c r="DN2" s="29"/>
      <c r="DO2" s="29"/>
      <c r="DP2" s="29"/>
      <c r="DQ2" s="29"/>
      <c r="DR2" s="29"/>
      <c r="DS2" s="29"/>
      <c r="DT2" s="29"/>
      <c r="DU2" s="29"/>
      <c r="DV2" s="29"/>
      <c r="DW2" s="29"/>
      <c r="DX2" s="29"/>
      <c r="DY2" s="29"/>
      <c r="DZ2" s="29"/>
      <c r="EA2" s="29"/>
      <c r="EB2" s="29"/>
      <c r="EC2" s="29"/>
      <c r="ED2" s="29"/>
      <c r="EE2" s="29"/>
      <c r="EF2" s="29"/>
      <c r="EG2" s="29"/>
      <c r="EH2" s="29"/>
      <c r="EI2" s="29"/>
      <c r="EJ2" s="29"/>
      <c r="EK2" s="29"/>
      <c r="EL2" s="29"/>
      <c r="EM2" s="29"/>
      <c r="EN2" s="29"/>
      <c r="EO2" s="29"/>
      <c r="EP2" s="29"/>
      <c r="EQ2" s="29"/>
      <c r="ER2" s="29"/>
      <c r="ES2" s="29"/>
      <c r="ET2" s="29"/>
      <c r="EU2" s="29"/>
      <c r="EV2" s="29"/>
      <c r="EW2" s="29"/>
      <c r="EX2" s="29"/>
      <c r="EY2" s="29"/>
      <c r="EZ2" s="29"/>
      <c r="FA2" s="29"/>
      <c r="FB2" s="29"/>
      <c r="FC2" s="29"/>
      <c r="FD2" s="29"/>
      <c r="FE2" s="29"/>
      <c r="FF2" s="29"/>
      <c r="FG2" s="29"/>
      <c r="FH2" s="29"/>
      <c r="FI2" s="29"/>
      <c r="FJ2" s="29"/>
      <c r="FK2" s="29"/>
      <c r="FL2" s="29"/>
      <c r="FM2" s="29"/>
      <c r="FN2" s="29"/>
      <c r="FO2" s="29"/>
      <c r="FP2" s="29"/>
      <c r="FQ2" s="29"/>
      <c r="FR2" s="29"/>
      <c r="FS2" s="29"/>
      <c r="FT2" s="29"/>
      <c r="FU2" s="29"/>
      <c r="FV2" s="29"/>
      <c r="FW2" s="29"/>
      <c r="FX2" s="29"/>
      <c r="FY2" s="29"/>
      <c r="FZ2" s="29"/>
      <c r="GA2" s="29"/>
      <c r="GB2" s="29"/>
      <c r="GC2" s="29"/>
      <c r="GD2" s="29"/>
      <c r="GE2" s="29"/>
      <c r="GF2" s="29"/>
      <c r="GG2" s="29"/>
      <c r="GH2" s="29"/>
      <c r="GI2" s="29"/>
      <c r="GJ2" s="29"/>
      <c r="GK2" s="29"/>
      <c r="GL2" s="29"/>
      <c r="GM2" s="29"/>
      <c r="GN2" s="29"/>
      <c r="GO2" s="29"/>
      <c r="GP2" s="29"/>
      <c r="GQ2" s="29"/>
      <c r="GR2" s="29"/>
      <c r="GS2" s="29"/>
      <c r="GT2" s="29"/>
      <c r="GU2" s="29"/>
      <c r="GV2" s="29"/>
      <c r="GW2" s="29"/>
      <c r="GX2" s="29"/>
      <c r="GY2" s="29"/>
      <c r="GZ2" s="29"/>
      <c r="HA2" s="29"/>
      <c r="HB2" s="29"/>
      <c r="HC2" s="29"/>
      <c r="HD2" s="29"/>
      <c r="HE2" s="29"/>
      <c r="HF2" s="29"/>
      <c r="HG2" s="29"/>
      <c r="HH2" s="29"/>
      <c r="HI2" s="29"/>
      <c r="HJ2" s="29"/>
      <c r="HK2" s="29"/>
      <c r="HL2" s="29"/>
      <c r="HM2" s="29"/>
      <c r="HN2" s="29"/>
      <c r="HO2" s="29"/>
      <c r="HP2" s="29"/>
      <c r="HQ2" s="29"/>
      <c r="HR2" s="29"/>
      <c r="HS2" s="29"/>
      <c r="HT2" s="29"/>
      <c r="HU2" s="29"/>
      <c r="HV2" s="29"/>
      <c r="HW2" s="29"/>
      <c r="HX2" s="29"/>
      <c r="HY2" s="29"/>
      <c r="HZ2" s="29"/>
      <c r="IA2" s="29"/>
      <c r="IB2" s="29"/>
      <c r="IC2" s="29"/>
      <c r="ID2" s="29"/>
      <c r="IE2" s="29"/>
      <c r="IF2" s="29"/>
      <c r="IG2" s="29"/>
      <c r="IH2" s="29"/>
      <c r="II2" s="29"/>
      <c r="IJ2" s="29"/>
      <c r="IK2" s="29"/>
      <c r="IL2" s="29"/>
      <c r="IM2" s="29"/>
      <c r="IN2" s="29"/>
      <c r="IO2" s="29"/>
      <c r="IP2" s="29"/>
      <c r="IQ2" s="29"/>
      <c r="IR2" s="29"/>
      <c r="IS2" s="29"/>
      <c r="IT2" s="29"/>
    </row>
    <row r="3" spans="1:254" s="32" customFormat="1" x14ac:dyDescent="0.25">
      <c r="A3" s="7"/>
      <c r="B3" s="7"/>
      <c r="C3" s="7"/>
      <c r="D3" s="7"/>
      <c r="E3" s="7"/>
      <c r="F3" s="7"/>
      <c r="G3" s="7"/>
      <c r="I3" s="29"/>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c r="CA3" s="29"/>
      <c r="CB3" s="29"/>
      <c r="CC3" s="29"/>
      <c r="CD3" s="29"/>
      <c r="CE3" s="29"/>
      <c r="CF3" s="29"/>
      <c r="CG3" s="29"/>
      <c r="CH3" s="29"/>
      <c r="CI3" s="29"/>
      <c r="CJ3" s="29"/>
      <c r="CK3" s="29"/>
      <c r="CL3" s="29"/>
      <c r="CM3" s="29"/>
      <c r="CN3" s="29"/>
      <c r="CO3" s="29"/>
      <c r="CP3" s="29"/>
      <c r="CQ3" s="29"/>
      <c r="CR3" s="29"/>
      <c r="CS3" s="29"/>
      <c r="CT3" s="29"/>
      <c r="CU3" s="29"/>
      <c r="CV3" s="29"/>
      <c r="CW3" s="29"/>
      <c r="CX3" s="29"/>
      <c r="CY3" s="29"/>
      <c r="CZ3" s="29"/>
      <c r="DA3" s="29"/>
      <c r="DB3" s="29"/>
      <c r="DC3" s="29"/>
      <c r="DD3" s="29"/>
      <c r="DE3" s="29"/>
      <c r="DF3" s="29"/>
      <c r="DG3" s="29"/>
      <c r="DH3" s="29"/>
      <c r="DI3" s="29"/>
      <c r="DJ3" s="29"/>
      <c r="DK3" s="29"/>
      <c r="DL3" s="29"/>
      <c r="DM3" s="29"/>
      <c r="DN3" s="29"/>
      <c r="DO3" s="29"/>
      <c r="DP3" s="29"/>
      <c r="DQ3" s="29"/>
      <c r="DR3" s="29"/>
      <c r="DS3" s="29"/>
      <c r="DT3" s="29"/>
      <c r="DU3" s="29"/>
      <c r="DV3" s="29"/>
      <c r="DW3" s="29"/>
      <c r="DX3" s="29"/>
      <c r="DY3" s="29"/>
      <c r="DZ3" s="29"/>
      <c r="EA3" s="29"/>
      <c r="EB3" s="29"/>
      <c r="EC3" s="29"/>
      <c r="ED3" s="29"/>
      <c r="EE3" s="29"/>
      <c r="EF3" s="29"/>
      <c r="EG3" s="29"/>
      <c r="EH3" s="29"/>
      <c r="EI3" s="29"/>
      <c r="EJ3" s="29"/>
      <c r="EK3" s="29"/>
      <c r="EL3" s="29"/>
      <c r="EM3" s="29"/>
      <c r="EN3" s="29"/>
      <c r="EO3" s="29"/>
      <c r="EP3" s="29"/>
      <c r="EQ3" s="29"/>
      <c r="ER3" s="29"/>
      <c r="ES3" s="29"/>
      <c r="ET3" s="29"/>
      <c r="EU3" s="29"/>
      <c r="EV3" s="29"/>
      <c r="EW3" s="29"/>
      <c r="EX3" s="29"/>
      <c r="EY3" s="29"/>
      <c r="EZ3" s="29"/>
      <c r="FA3" s="29"/>
      <c r="FB3" s="29"/>
      <c r="FC3" s="29"/>
      <c r="FD3" s="29"/>
      <c r="FE3" s="29"/>
      <c r="FF3" s="29"/>
      <c r="FG3" s="29"/>
      <c r="FH3" s="29"/>
      <c r="FI3" s="29"/>
      <c r="FJ3" s="29"/>
      <c r="FK3" s="29"/>
      <c r="FL3" s="29"/>
      <c r="FM3" s="29"/>
      <c r="FN3" s="29"/>
      <c r="FO3" s="29"/>
      <c r="FP3" s="29"/>
      <c r="FQ3" s="29"/>
      <c r="FR3" s="29"/>
      <c r="FS3" s="29"/>
      <c r="FT3" s="29"/>
      <c r="FU3" s="29"/>
      <c r="FV3" s="29"/>
      <c r="FW3" s="29"/>
      <c r="FX3" s="29"/>
      <c r="FY3" s="29"/>
      <c r="FZ3" s="29"/>
      <c r="GA3" s="29"/>
      <c r="GB3" s="29"/>
      <c r="GC3" s="29"/>
      <c r="GD3" s="29"/>
      <c r="GE3" s="29"/>
      <c r="GF3" s="29"/>
      <c r="GG3" s="29"/>
      <c r="GH3" s="29"/>
      <c r="GI3" s="29"/>
      <c r="GJ3" s="29"/>
      <c r="GK3" s="29"/>
      <c r="GL3" s="29"/>
      <c r="GM3" s="29"/>
      <c r="GN3" s="29"/>
      <c r="GO3" s="29"/>
      <c r="GP3" s="29"/>
      <c r="GQ3" s="29"/>
      <c r="GR3" s="29"/>
      <c r="GS3" s="29"/>
      <c r="GT3" s="29"/>
      <c r="GU3" s="29"/>
      <c r="GV3" s="29"/>
      <c r="GW3" s="29"/>
      <c r="GX3" s="29"/>
      <c r="GY3" s="29"/>
      <c r="GZ3" s="29"/>
      <c r="HA3" s="29"/>
      <c r="HB3" s="29"/>
      <c r="HC3" s="29"/>
      <c r="HD3" s="29"/>
      <c r="HE3" s="29"/>
      <c r="HF3" s="29"/>
      <c r="HG3" s="29"/>
      <c r="HH3" s="29"/>
      <c r="HI3" s="29"/>
      <c r="HJ3" s="29"/>
      <c r="HK3" s="29"/>
      <c r="HL3" s="29"/>
      <c r="HM3" s="29"/>
      <c r="HN3" s="29"/>
      <c r="HO3" s="29"/>
      <c r="HP3" s="29"/>
      <c r="HQ3" s="29"/>
      <c r="HR3" s="29"/>
      <c r="HS3" s="29"/>
      <c r="HT3" s="29"/>
      <c r="HU3" s="29"/>
      <c r="HV3" s="29"/>
      <c r="HW3" s="29"/>
      <c r="HX3" s="29"/>
      <c r="HY3" s="29"/>
      <c r="HZ3" s="29"/>
      <c r="IA3" s="29"/>
      <c r="IB3" s="29"/>
      <c r="IC3" s="29"/>
      <c r="ID3" s="29"/>
      <c r="IE3" s="29"/>
      <c r="IF3" s="29"/>
      <c r="IG3" s="29"/>
      <c r="IH3" s="29"/>
      <c r="II3" s="29"/>
      <c r="IJ3" s="29"/>
      <c r="IK3" s="29"/>
      <c r="IL3" s="29"/>
      <c r="IM3" s="29"/>
      <c r="IN3" s="29"/>
      <c r="IO3" s="29"/>
      <c r="IP3" s="29"/>
      <c r="IQ3" s="29"/>
      <c r="IR3" s="29"/>
      <c r="IS3" s="29"/>
      <c r="IT3" s="29"/>
    </row>
    <row r="4" spans="1:254" s="32" customFormat="1" ht="30" x14ac:dyDescent="0.25">
      <c r="A4" s="33" t="s">
        <v>22</v>
      </c>
      <c r="B4" s="12">
        <f>'Table 2. Retail Use Tax'!B8</f>
        <v>44256</v>
      </c>
      <c r="C4" s="12">
        <f>'Table 2. Retail Use Tax'!C8</f>
        <v>44621</v>
      </c>
      <c r="D4" s="43" t="s">
        <v>16</v>
      </c>
      <c r="E4" s="12"/>
      <c r="H4" s="7"/>
      <c r="I4" s="29"/>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c r="CA4" s="29"/>
      <c r="CB4" s="29"/>
      <c r="CC4" s="29"/>
      <c r="CD4" s="29"/>
      <c r="CE4" s="29"/>
      <c r="CF4" s="29"/>
      <c r="CG4" s="29"/>
      <c r="CH4" s="29"/>
      <c r="CI4" s="29"/>
      <c r="CJ4" s="29"/>
      <c r="CK4" s="29"/>
      <c r="CL4" s="29"/>
      <c r="CM4" s="29"/>
      <c r="CN4" s="29"/>
      <c r="CO4" s="29"/>
      <c r="CP4" s="29"/>
      <c r="CQ4" s="29"/>
      <c r="CR4" s="29"/>
      <c r="CS4" s="29"/>
      <c r="CT4" s="29"/>
      <c r="CU4" s="29"/>
      <c r="CV4" s="29"/>
      <c r="CW4" s="29"/>
      <c r="CX4" s="29"/>
      <c r="CY4" s="29"/>
      <c r="CZ4" s="29"/>
      <c r="DA4" s="29"/>
      <c r="DB4" s="29"/>
      <c r="DC4" s="29"/>
      <c r="DD4" s="29"/>
      <c r="DE4" s="29"/>
      <c r="DF4" s="29"/>
      <c r="DG4" s="29"/>
      <c r="DH4" s="29"/>
      <c r="DI4" s="29"/>
      <c r="DJ4" s="29"/>
      <c r="DK4" s="29"/>
      <c r="DL4" s="29"/>
      <c r="DM4" s="29"/>
      <c r="DN4" s="29"/>
      <c r="DO4" s="29"/>
      <c r="DP4" s="29"/>
      <c r="DQ4" s="29"/>
      <c r="DR4" s="29"/>
      <c r="DS4" s="29"/>
      <c r="DT4" s="29"/>
      <c r="DU4" s="29"/>
      <c r="DV4" s="29"/>
      <c r="DW4" s="29"/>
      <c r="DX4" s="29"/>
      <c r="DY4" s="29"/>
      <c r="DZ4" s="29"/>
      <c r="EA4" s="29"/>
      <c r="EB4" s="29"/>
      <c r="EC4" s="29"/>
      <c r="ED4" s="29"/>
      <c r="EE4" s="29"/>
      <c r="EF4" s="29"/>
      <c r="EG4" s="29"/>
      <c r="EH4" s="29"/>
      <c r="EI4" s="29"/>
      <c r="EJ4" s="29"/>
      <c r="EK4" s="29"/>
      <c r="EL4" s="29"/>
      <c r="EM4" s="29"/>
      <c r="EN4" s="29"/>
      <c r="EO4" s="29"/>
      <c r="EP4" s="29"/>
      <c r="EQ4" s="29"/>
      <c r="ER4" s="29"/>
      <c r="ES4" s="29"/>
      <c r="ET4" s="29"/>
      <c r="EU4" s="29"/>
      <c r="EV4" s="29"/>
      <c r="EW4" s="29"/>
      <c r="EX4" s="29"/>
      <c r="EY4" s="29"/>
      <c r="EZ4" s="29"/>
      <c r="FA4" s="29"/>
      <c r="FB4" s="29"/>
      <c r="FC4" s="29"/>
      <c r="FD4" s="29"/>
      <c r="FE4" s="29"/>
      <c r="FF4" s="29"/>
      <c r="FG4" s="29"/>
      <c r="FH4" s="29"/>
      <c r="FI4" s="29"/>
      <c r="FJ4" s="29"/>
      <c r="FK4" s="29"/>
      <c r="FL4" s="29"/>
      <c r="FM4" s="29"/>
      <c r="FN4" s="29"/>
      <c r="FO4" s="29"/>
      <c r="FP4" s="29"/>
      <c r="FQ4" s="29"/>
      <c r="FR4" s="29"/>
      <c r="FS4" s="29"/>
      <c r="FT4" s="29"/>
      <c r="FU4" s="29"/>
      <c r="FV4" s="29"/>
      <c r="FW4" s="29"/>
      <c r="FX4" s="29"/>
      <c r="FY4" s="29"/>
      <c r="FZ4" s="29"/>
      <c r="GA4" s="29"/>
      <c r="GB4" s="29"/>
      <c r="GC4" s="29"/>
      <c r="GD4" s="29"/>
      <c r="GE4" s="29"/>
      <c r="GF4" s="29"/>
      <c r="GG4" s="29"/>
      <c r="GH4" s="29"/>
      <c r="GI4" s="29"/>
      <c r="GJ4" s="29"/>
      <c r="GK4" s="29"/>
      <c r="GL4" s="29"/>
      <c r="GM4" s="29"/>
      <c r="GN4" s="29"/>
      <c r="GO4" s="29"/>
      <c r="GP4" s="29"/>
      <c r="GQ4" s="29"/>
      <c r="GR4" s="29"/>
      <c r="GS4" s="29"/>
      <c r="GT4" s="29"/>
      <c r="GU4" s="29"/>
      <c r="GV4" s="29"/>
      <c r="GW4" s="29"/>
      <c r="GX4" s="29"/>
      <c r="GY4" s="29"/>
      <c r="GZ4" s="29"/>
      <c r="HA4" s="29"/>
      <c r="HB4" s="29"/>
      <c r="HC4" s="29"/>
      <c r="HD4" s="29"/>
      <c r="HE4" s="29"/>
      <c r="HF4" s="29"/>
      <c r="HG4" s="29"/>
      <c r="HH4" s="29"/>
      <c r="HI4" s="29"/>
      <c r="HJ4" s="29"/>
      <c r="HK4" s="29"/>
      <c r="HL4" s="29"/>
      <c r="HM4" s="29"/>
      <c r="HN4" s="29"/>
      <c r="HO4" s="29"/>
      <c r="HP4" s="29"/>
      <c r="HQ4" s="29"/>
      <c r="HR4" s="29"/>
      <c r="HS4" s="29"/>
      <c r="HT4" s="29"/>
      <c r="HU4" s="29"/>
      <c r="HV4" s="29"/>
      <c r="HW4" s="29"/>
      <c r="HX4" s="29"/>
      <c r="HY4" s="29"/>
      <c r="HZ4" s="29"/>
      <c r="IA4" s="29"/>
      <c r="IB4" s="29"/>
      <c r="IC4" s="29"/>
      <c r="ID4" s="29"/>
      <c r="IE4" s="29"/>
      <c r="IF4" s="29"/>
      <c r="IG4" s="29"/>
      <c r="IH4" s="29"/>
      <c r="II4" s="29"/>
      <c r="IJ4" s="29"/>
      <c r="IK4" s="29"/>
      <c r="IL4" s="29"/>
      <c r="IM4" s="29"/>
      <c r="IN4" s="29"/>
      <c r="IO4" s="29"/>
      <c r="IP4" s="29"/>
      <c r="IQ4" s="29"/>
      <c r="IR4" s="29"/>
      <c r="IS4" s="29"/>
      <c r="IT4" s="29"/>
    </row>
    <row r="5" spans="1:254" s="28" customFormat="1" x14ac:dyDescent="0.25">
      <c r="A5" s="18"/>
      <c r="B5" s="18"/>
      <c r="C5" s="5"/>
      <c r="D5" s="18"/>
      <c r="E5" s="5"/>
      <c r="H5" s="7"/>
      <c r="I5" s="29"/>
      <c r="J5" s="40"/>
      <c r="K5" s="40"/>
      <c r="L5" s="40"/>
      <c r="M5" s="40"/>
      <c r="N5" s="40"/>
      <c r="O5" s="40"/>
      <c r="P5" s="40"/>
      <c r="Q5" s="40"/>
      <c r="R5" s="40"/>
      <c r="S5" s="40"/>
      <c r="T5" s="40"/>
      <c r="U5" s="40"/>
      <c r="V5" s="40"/>
      <c r="W5" s="40"/>
      <c r="X5" s="40"/>
      <c r="Y5" s="40"/>
      <c r="Z5" s="40"/>
      <c r="AA5" s="40"/>
      <c r="AB5" s="40"/>
      <c r="AC5" s="40"/>
      <c r="AD5" s="40"/>
      <c r="AE5" s="40"/>
      <c r="AF5" s="40"/>
      <c r="AG5" s="40"/>
      <c r="AH5" s="40"/>
      <c r="AI5" s="40"/>
      <c r="AJ5" s="40"/>
      <c r="AK5" s="40"/>
      <c r="AL5" s="40"/>
      <c r="AM5" s="40"/>
      <c r="AN5" s="29"/>
      <c r="AO5" s="29"/>
      <c r="AP5" s="29"/>
      <c r="AQ5" s="29"/>
      <c r="AR5" s="29"/>
      <c r="AS5" s="29"/>
      <c r="AT5" s="29"/>
      <c r="AU5" s="29"/>
      <c r="AV5" s="29"/>
      <c r="AW5" s="29"/>
      <c r="AX5" s="29"/>
      <c r="AY5" s="29"/>
      <c r="AZ5" s="29"/>
      <c r="BA5" s="29"/>
      <c r="BB5" s="29"/>
      <c r="BC5" s="29"/>
      <c r="BD5" s="29"/>
      <c r="BE5" s="29"/>
      <c r="BF5" s="29"/>
      <c r="BG5" s="29"/>
      <c r="BH5" s="29"/>
      <c r="BI5" s="29"/>
      <c r="BJ5" s="29"/>
      <c r="BK5" s="29"/>
      <c r="BL5" s="29"/>
      <c r="BM5" s="29"/>
      <c r="BN5" s="29"/>
      <c r="BO5" s="29"/>
      <c r="BP5" s="29"/>
      <c r="BQ5" s="29"/>
      <c r="BR5" s="29"/>
      <c r="BS5" s="29"/>
      <c r="BT5" s="29"/>
      <c r="BU5" s="29"/>
      <c r="BV5" s="29"/>
      <c r="BW5" s="29"/>
      <c r="BX5" s="29"/>
      <c r="BY5" s="29"/>
      <c r="BZ5" s="29"/>
      <c r="CA5" s="29"/>
      <c r="CB5" s="29"/>
      <c r="CC5" s="29"/>
      <c r="CD5" s="29"/>
      <c r="CE5" s="29"/>
      <c r="CF5" s="29"/>
      <c r="CG5" s="29"/>
      <c r="CH5" s="29"/>
      <c r="CI5" s="29"/>
      <c r="CJ5" s="29"/>
      <c r="CK5" s="29"/>
      <c r="CL5" s="29"/>
      <c r="CM5" s="29"/>
      <c r="CN5" s="29"/>
      <c r="CO5" s="29"/>
      <c r="CP5" s="29"/>
      <c r="CQ5" s="29"/>
      <c r="CR5" s="29"/>
      <c r="CS5" s="29"/>
      <c r="CT5" s="29"/>
      <c r="CU5" s="29"/>
      <c r="CV5" s="29"/>
      <c r="CW5" s="29"/>
      <c r="CX5" s="29"/>
      <c r="CY5" s="29"/>
      <c r="CZ5" s="29"/>
      <c r="DA5" s="29"/>
      <c r="DB5" s="29"/>
      <c r="DC5" s="29"/>
      <c r="DD5" s="29"/>
      <c r="DE5" s="29"/>
      <c r="DF5" s="29"/>
      <c r="DG5" s="29"/>
      <c r="DH5" s="29"/>
      <c r="DI5" s="29"/>
      <c r="DJ5" s="29"/>
      <c r="DK5" s="29"/>
      <c r="DL5" s="29"/>
      <c r="DM5" s="29"/>
      <c r="DN5" s="29"/>
      <c r="DO5" s="29"/>
      <c r="DP5" s="29"/>
      <c r="DQ5" s="29"/>
      <c r="DR5" s="29"/>
      <c r="DS5" s="29"/>
      <c r="DT5" s="29"/>
      <c r="DU5" s="29"/>
      <c r="DV5" s="29"/>
      <c r="DW5" s="29"/>
      <c r="DX5" s="29"/>
      <c r="DY5" s="29"/>
      <c r="DZ5" s="29"/>
      <c r="EA5" s="29"/>
      <c r="EB5" s="29"/>
      <c r="EC5" s="29"/>
      <c r="ED5" s="29"/>
      <c r="EE5" s="29"/>
      <c r="EF5" s="29"/>
      <c r="EG5" s="29"/>
      <c r="EH5" s="29"/>
      <c r="EI5" s="29"/>
      <c r="EJ5" s="29"/>
      <c r="EK5" s="29"/>
      <c r="EL5" s="29"/>
      <c r="EM5" s="29"/>
      <c r="EN5" s="29"/>
      <c r="EO5" s="29"/>
      <c r="EP5" s="29"/>
      <c r="EQ5" s="29"/>
      <c r="ER5" s="29"/>
      <c r="ES5" s="29"/>
      <c r="ET5" s="29"/>
      <c r="EU5" s="29"/>
      <c r="EV5" s="29"/>
      <c r="EW5" s="29"/>
      <c r="EX5" s="29"/>
      <c r="EY5" s="29"/>
      <c r="EZ5" s="29"/>
      <c r="FA5" s="29"/>
      <c r="FB5" s="29"/>
      <c r="FC5" s="29"/>
      <c r="FD5" s="29"/>
      <c r="FE5" s="29"/>
      <c r="FF5" s="29"/>
      <c r="FG5" s="29"/>
      <c r="FH5" s="29"/>
      <c r="FI5" s="29"/>
      <c r="FJ5" s="29"/>
      <c r="FK5" s="29"/>
      <c r="FL5" s="29"/>
      <c r="FM5" s="29"/>
      <c r="FN5" s="29"/>
      <c r="FO5" s="29"/>
      <c r="FP5" s="29"/>
      <c r="FQ5" s="29"/>
      <c r="FR5" s="29"/>
      <c r="FS5" s="29"/>
      <c r="FT5" s="29"/>
      <c r="FU5" s="29"/>
      <c r="FV5" s="29"/>
      <c r="FW5" s="29"/>
      <c r="FX5" s="29"/>
      <c r="FY5" s="29"/>
      <c r="FZ5" s="29"/>
      <c r="GA5" s="29"/>
      <c r="GB5" s="29"/>
      <c r="GC5" s="29"/>
      <c r="GD5" s="29"/>
      <c r="GE5" s="29"/>
      <c r="GF5" s="29"/>
      <c r="GG5" s="29"/>
      <c r="GH5" s="29"/>
      <c r="GI5" s="29"/>
      <c r="GJ5" s="29"/>
      <c r="GK5" s="29"/>
      <c r="GL5" s="29"/>
      <c r="GM5" s="29"/>
      <c r="GN5" s="29"/>
      <c r="GO5" s="29"/>
      <c r="GP5" s="29"/>
      <c r="GQ5" s="29"/>
      <c r="GR5" s="29"/>
      <c r="GS5" s="29"/>
      <c r="GT5" s="29"/>
      <c r="GU5" s="29"/>
      <c r="GV5" s="29"/>
      <c r="GW5" s="29"/>
      <c r="GX5" s="29"/>
      <c r="GY5" s="29"/>
      <c r="GZ5" s="29"/>
      <c r="HA5" s="29"/>
      <c r="HB5" s="29"/>
      <c r="HC5" s="29"/>
      <c r="HD5" s="29"/>
      <c r="HE5" s="29"/>
      <c r="HF5" s="29"/>
      <c r="HG5" s="29"/>
      <c r="HH5" s="29"/>
      <c r="HI5" s="29"/>
      <c r="HJ5" s="29"/>
      <c r="HK5" s="29"/>
      <c r="HL5" s="29"/>
      <c r="HM5" s="29"/>
      <c r="HN5" s="29"/>
      <c r="HO5" s="29"/>
      <c r="HP5" s="29"/>
      <c r="HQ5" s="29"/>
      <c r="HR5" s="29"/>
      <c r="HS5" s="29"/>
      <c r="HT5" s="29"/>
      <c r="HU5" s="29"/>
      <c r="HV5" s="29"/>
      <c r="HW5" s="29"/>
      <c r="HX5" s="29"/>
      <c r="HY5" s="29"/>
      <c r="HZ5" s="29"/>
      <c r="IA5" s="29"/>
      <c r="IB5" s="29"/>
      <c r="IC5" s="29"/>
      <c r="ID5" s="29"/>
      <c r="IE5" s="29"/>
      <c r="IF5" s="29"/>
      <c r="IG5" s="29"/>
      <c r="IH5" s="29"/>
      <c r="II5" s="29"/>
      <c r="IJ5" s="29"/>
      <c r="IK5" s="29"/>
      <c r="IL5" s="29"/>
      <c r="IM5" s="29"/>
      <c r="IN5" s="29"/>
      <c r="IO5" s="29"/>
      <c r="IP5" s="29"/>
      <c r="IQ5" s="29"/>
      <c r="IR5" s="29"/>
      <c r="IS5" s="29"/>
      <c r="IT5" s="29"/>
    </row>
    <row r="6" spans="1:254" s="28" customFormat="1" x14ac:dyDescent="0.25">
      <c r="A6" s="7" t="s">
        <v>14</v>
      </c>
      <c r="B6" s="5"/>
      <c r="C6" s="5"/>
      <c r="D6" s="5"/>
      <c r="E6" s="5"/>
      <c r="I6" s="29"/>
      <c r="J6" s="40"/>
      <c r="K6" s="40"/>
      <c r="L6" s="40"/>
      <c r="M6" s="40"/>
      <c r="N6" s="40"/>
      <c r="O6" s="40"/>
      <c r="P6" s="40"/>
      <c r="Q6" s="40"/>
      <c r="R6" s="40"/>
      <c r="S6" s="40"/>
      <c r="T6" s="40"/>
      <c r="U6" s="40"/>
      <c r="V6" s="40"/>
      <c r="W6" s="40"/>
      <c r="X6" s="40"/>
      <c r="Y6" s="40"/>
      <c r="Z6" s="40"/>
      <c r="AA6" s="40"/>
      <c r="AB6" s="40"/>
      <c r="AC6" s="40"/>
      <c r="AD6" s="40"/>
      <c r="AE6" s="40"/>
      <c r="AF6" s="40"/>
      <c r="AG6" s="40"/>
      <c r="AH6" s="40"/>
      <c r="AI6" s="40"/>
      <c r="AJ6" s="40"/>
      <c r="AK6" s="40"/>
      <c r="AL6" s="40"/>
      <c r="AM6" s="40"/>
      <c r="AN6" s="29"/>
      <c r="AO6" s="29"/>
      <c r="AP6" s="29"/>
      <c r="AQ6" s="29"/>
      <c r="AR6" s="29"/>
      <c r="AS6" s="29"/>
      <c r="AT6" s="29"/>
      <c r="AU6" s="29"/>
      <c r="AV6" s="29"/>
      <c r="AW6" s="29"/>
      <c r="AX6" s="29"/>
      <c r="AY6" s="29"/>
      <c r="AZ6" s="29"/>
      <c r="BA6" s="29"/>
      <c r="BB6" s="29"/>
      <c r="BC6" s="29"/>
      <c r="BD6" s="29"/>
      <c r="BE6" s="29"/>
      <c r="BF6" s="29"/>
      <c r="BG6" s="29"/>
      <c r="BH6" s="29"/>
      <c r="BI6" s="29"/>
      <c r="BJ6" s="29"/>
      <c r="BK6" s="29"/>
      <c r="BL6" s="29"/>
      <c r="BM6" s="29"/>
      <c r="BN6" s="29"/>
      <c r="BO6" s="29"/>
      <c r="BP6" s="29"/>
      <c r="BQ6" s="29"/>
      <c r="BR6" s="29"/>
      <c r="BS6" s="29"/>
      <c r="BT6" s="29"/>
      <c r="BU6" s="29"/>
      <c r="BV6" s="29"/>
      <c r="BW6" s="29"/>
      <c r="BX6" s="29"/>
      <c r="BY6" s="29"/>
      <c r="BZ6" s="29"/>
      <c r="CA6" s="29"/>
      <c r="CB6" s="29"/>
      <c r="CC6" s="29"/>
      <c r="CD6" s="29"/>
      <c r="CE6" s="29"/>
      <c r="CF6" s="29"/>
      <c r="CG6" s="29"/>
      <c r="CH6" s="29"/>
      <c r="CI6" s="29"/>
      <c r="CJ6" s="29"/>
      <c r="CK6" s="29"/>
      <c r="CL6" s="29"/>
      <c r="CM6" s="29"/>
      <c r="CN6" s="29"/>
      <c r="CO6" s="29"/>
      <c r="CP6" s="29"/>
      <c r="CQ6" s="29"/>
      <c r="CR6" s="29"/>
      <c r="CS6" s="29"/>
      <c r="CT6" s="29"/>
      <c r="CU6" s="29"/>
      <c r="CV6" s="29"/>
      <c r="CW6" s="29"/>
      <c r="CX6" s="29"/>
      <c r="CY6" s="29"/>
      <c r="CZ6" s="29"/>
      <c r="DA6" s="29"/>
      <c r="DB6" s="29"/>
      <c r="DC6" s="29"/>
      <c r="DD6" s="29"/>
      <c r="DE6" s="29"/>
      <c r="DF6" s="29"/>
      <c r="DG6" s="29"/>
      <c r="DH6" s="29"/>
      <c r="DI6" s="29"/>
      <c r="DJ6" s="29"/>
      <c r="DK6" s="29"/>
      <c r="DL6" s="29"/>
      <c r="DM6" s="29"/>
      <c r="DN6" s="29"/>
      <c r="DO6" s="29"/>
      <c r="DP6" s="29"/>
      <c r="DQ6" s="29"/>
      <c r="DR6" s="29"/>
      <c r="DS6" s="29"/>
      <c r="DT6" s="29"/>
      <c r="DU6" s="29"/>
      <c r="DV6" s="29"/>
      <c r="DW6" s="29"/>
      <c r="DX6" s="29"/>
      <c r="DY6" s="29"/>
      <c r="DZ6" s="29"/>
      <c r="EA6" s="29"/>
      <c r="EB6" s="29"/>
      <c r="EC6" s="29"/>
      <c r="ED6" s="29"/>
      <c r="EE6" s="29"/>
      <c r="EF6" s="29"/>
      <c r="EG6" s="29"/>
      <c r="EH6" s="29"/>
      <c r="EI6" s="29"/>
      <c r="EJ6" s="29"/>
      <c r="EK6" s="29"/>
      <c r="EL6" s="29"/>
      <c r="EM6" s="29"/>
      <c r="EN6" s="29"/>
      <c r="EO6" s="29"/>
      <c r="EP6" s="29"/>
      <c r="EQ6" s="29"/>
      <c r="ER6" s="29"/>
      <c r="ES6" s="29"/>
      <c r="ET6" s="29"/>
      <c r="EU6" s="29"/>
      <c r="EV6" s="29"/>
      <c r="EW6" s="29"/>
      <c r="EX6" s="29"/>
      <c r="EY6" s="29"/>
      <c r="EZ6" s="29"/>
      <c r="FA6" s="29"/>
      <c r="FB6" s="29"/>
      <c r="FC6" s="29"/>
      <c r="FD6" s="29"/>
      <c r="FE6" s="29"/>
      <c r="FF6" s="29"/>
      <c r="FG6" s="29"/>
      <c r="FH6" s="29"/>
      <c r="FI6" s="29"/>
      <c r="FJ6" s="29"/>
      <c r="FK6" s="29"/>
      <c r="FL6" s="29"/>
      <c r="FM6" s="29"/>
      <c r="FN6" s="29"/>
      <c r="FO6" s="29"/>
      <c r="FP6" s="29"/>
      <c r="FQ6" s="29"/>
      <c r="FR6" s="29"/>
      <c r="FS6" s="29"/>
      <c r="FT6" s="29"/>
      <c r="FU6" s="29"/>
      <c r="FV6" s="29"/>
      <c r="FW6" s="29"/>
      <c r="FX6" s="29"/>
      <c r="FY6" s="29"/>
      <c r="FZ6" s="29"/>
      <c r="GA6" s="29"/>
      <c r="GB6" s="29"/>
      <c r="GC6" s="29"/>
      <c r="GD6" s="29"/>
      <c r="GE6" s="29"/>
      <c r="GF6" s="29"/>
      <c r="GG6" s="29"/>
      <c r="GH6" s="29"/>
      <c r="GI6" s="29"/>
      <c r="GJ6" s="29"/>
      <c r="GK6" s="29"/>
      <c r="GL6" s="29"/>
      <c r="GM6" s="29"/>
      <c r="GN6" s="29"/>
      <c r="GO6" s="29"/>
      <c r="GP6" s="29"/>
      <c r="GQ6" s="29"/>
      <c r="GR6" s="29"/>
      <c r="GS6" s="29"/>
      <c r="GT6" s="29"/>
      <c r="GU6" s="29"/>
      <c r="GV6" s="29"/>
      <c r="GW6" s="29"/>
      <c r="GX6" s="29"/>
      <c r="GY6" s="29"/>
      <c r="GZ6" s="29"/>
      <c r="HA6" s="29"/>
      <c r="HB6" s="29"/>
      <c r="HC6" s="29"/>
      <c r="HD6" s="29"/>
      <c r="HE6" s="29"/>
      <c r="HF6" s="29"/>
      <c r="HG6" s="29"/>
      <c r="HH6" s="29"/>
      <c r="HI6" s="29"/>
      <c r="HJ6" s="29"/>
      <c r="HK6" s="29"/>
      <c r="HL6" s="29"/>
      <c r="HM6" s="29"/>
      <c r="HN6" s="29"/>
      <c r="HO6" s="29"/>
      <c r="HP6" s="29"/>
      <c r="HQ6" s="29"/>
      <c r="HR6" s="29"/>
      <c r="HS6" s="29"/>
      <c r="HT6" s="29"/>
      <c r="HU6" s="29"/>
      <c r="HV6" s="29"/>
      <c r="HW6" s="29"/>
      <c r="HX6" s="29"/>
      <c r="HY6" s="29"/>
      <c r="HZ6" s="29"/>
      <c r="IA6" s="29"/>
      <c r="IB6" s="29"/>
      <c r="IC6" s="29"/>
      <c r="ID6" s="29"/>
      <c r="IE6" s="29"/>
      <c r="IF6" s="29"/>
      <c r="IG6" s="29"/>
      <c r="IH6" s="29"/>
      <c r="II6" s="29"/>
      <c r="IJ6" s="29"/>
      <c r="IK6" s="29"/>
      <c r="IL6" s="29"/>
      <c r="IM6" s="29"/>
      <c r="IN6" s="29"/>
      <c r="IO6" s="29"/>
      <c r="IP6" s="29"/>
      <c r="IQ6" s="29"/>
      <c r="IR6" s="29"/>
      <c r="IS6" s="29"/>
      <c r="IT6" s="29"/>
    </row>
    <row r="7" spans="1:254" s="28" customFormat="1" ht="14.25" x14ac:dyDescent="0.2">
      <c r="A7" s="18" t="s">
        <v>13</v>
      </c>
      <c r="B7" s="65">
        <f>'Table 2. Retail Use Tax'!B23</f>
        <v>13618</v>
      </c>
      <c r="C7" s="65">
        <f>'Table 2. Retail Use Tax'!C23</f>
        <v>12810</v>
      </c>
      <c r="D7" s="22">
        <f>+(C7/B7)-1</f>
        <v>-5.9333235423703945E-2</v>
      </c>
      <c r="E7" s="21"/>
      <c r="I7" s="29"/>
      <c r="J7" s="40"/>
      <c r="K7" s="40"/>
      <c r="L7" s="40"/>
      <c r="M7" s="40"/>
      <c r="N7" s="40"/>
      <c r="O7" s="40"/>
      <c r="P7" s="40"/>
      <c r="Q7" s="40"/>
      <c r="R7" s="40"/>
      <c r="S7" s="40"/>
      <c r="T7" s="40"/>
      <c r="U7" s="40"/>
      <c r="V7" s="40"/>
      <c r="W7" s="40"/>
      <c r="X7" s="40"/>
      <c r="Y7" s="40"/>
      <c r="Z7" s="40"/>
      <c r="AA7" s="40"/>
      <c r="AB7" s="40"/>
      <c r="AC7" s="40"/>
      <c r="AD7" s="40"/>
      <c r="AE7" s="40"/>
      <c r="AF7" s="40"/>
      <c r="AG7" s="40"/>
      <c r="AH7" s="40"/>
      <c r="AI7" s="40"/>
      <c r="AJ7" s="40"/>
      <c r="AK7" s="40"/>
      <c r="AL7" s="40"/>
      <c r="AM7" s="40"/>
      <c r="AN7" s="29"/>
      <c r="AO7" s="29"/>
      <c r="AP7" s="29"/>
      <c r="AQ7" s="29"/>
      <c r="AR7" s="29"/>
      <c r="AS7" s="29"/>
      <c r="AT7" s="29"/>
      <c r="AU7" s="29"/>
      <c r="AV7" s="29"/>
      <c r="AW7" s="29"/>
      <c r="AX7" s="29"/>
      <c r="AY7" s="29"/>
      <c r="AZ7" s="29"/>
      <c r="BA7" s="29"/>
      <c r="BB7" s="29"/>
      <c r="BC7" s="29"/>
      <c r="BD7" s="29"/>
      <c r="BE7" s="29"/>
      <c r="BF7" s="29"/>
      <c r="BG7" s="29"/>
      <c r="BH7" s="29"/>
      <c r="BI7" s="29"/>
      <c r="BJ7" s="29"/>
      <c r="BK7" s="29"/>
      <c r="BL7" s="29"/>
      <c r="BM7" s="29"/>
      <c r="BN7" s="29"/>
      <c r="BO7" s="29"/>
      <c r="BP7" s="29"/>
      <c r="BQ7" s="29"/>
      <c r="BR7" s="29"/>
      <c r="BS7" s="29"/>
      <c r="BT7" s="29"/>
      <c r="BU7" s="29"/>
      <c r="BV7" s="29"/>
      <c r="BW7" s="29"/>
      <c r="BX7" s="29"/>
      <c r="BY7" s="29"/>
      <c r="BZ7" s="29"/>
      <c r="CA7" s="29"/>
      <c r="CB7" s="29"/>
      <c r="CC7" s="29"/>
      <c r="CD7" s="29"/>
      <c r="CE7" s="29"/>
      <c r="CF7" s="29"/>
      <c r="CG7" s="29"/>
      <c r="CH7" s="29"/>
      <c r="CI7" s="29"/>
      <c r="CJ7" s="29"/>
      <c r="CK7" s="29"/>
      <c r="CL7" s="29"/>
      <c r="CM7" s="29"/>
      <c r="CN7" s="29"/>
      <c r="CO7" s="29"/>
      <c r="CP7" s="29"/>
      <c r="CQ7" s="29"/>
      <c r="CR7" s="29"/>
      <c r="CS7" s="29"/>
      <c r="CT7" s="29"/>
      <c r="CU7" s="29"/>
      <c r="CV7" s="29"/>
      <c r="CW7" s="29"/>
      <c r="CX7" s="29"/>
      <c r="CY7" s="29"/>
      <c r="CZ7" s="29"/>
      <c r="DA7" s="29"/>
      <c r="DB7" s="29"/>
      <c r="DC7" s="29"/>
      <c r="DD7" s="29"/>
      <c r="DE7" s="29"/>
      <c r="DF7" s="29"/>
      <c r="DG7" s="29"/>
      <c r="DH7" s="29"/>
      <c r="DI7" s="29"/>
      <c r="DJ7" s="29"/>
      <c r="DK7" s="29"/>
      <c r="DL7" s="29"/>
      <c r="DM7" s="29"/>
      <c r="DN7" s="29"/>
      <c r="DO7" s="29"/>
      <c r="DP7" s="29"/>
      <c r="DQ7" s="29"/>
      <c r="DR7" s="29"/>
      <c r="DS7" s="29"/>
      <c r="DT7" s="29"/>
      <c r="DU7" s="29"/>
      <c r="DV7" s="29"/>
      <c r="DW7" s="29"/>
      <c r="DX7" s="29"/>
      <c r="DY7" s="29"/>
      <c r="DZ7" s="29"/>
      <c r="EA7" s="29"/>
      <c r="EB7" s="29"/>
      <c r="EC7" s="29"/>
      <c r="ED7" s="29"/>
      <c r="EE7" s="29"/>
      <c r="EF7" s="29"/>
      <c r="EG7" s="29"/>
      <c r="EH7" s="29"/>
      <c r="EI7" s="29"/>
      <c r="EJ7" s="29"/>
      <c r="EK7" s="29"/>
      <c r="EL7" s="29"/>
      <c r="EM7" s="29"/>
      <c r="EN7" s="29"/>
      <c r="EO7" s="29"/>
      <c r="EP7" s="29"/>
      <c r="EQ7" s="29"/>
      <c r="ER7" s="29"/>
      <c r="ES7" s="29"/>
      <c r="ET7" s="29"/>
      <c r="EU7" s="29"/>
      <c r="EV7" s="29"/>
      <c r="EW7" s="29"/>
      <c r="EX7" s="29"/>
      <c r="EY7" s="29"/>
      <c r="EZ7" s="29"/>
      <c r="FA7" s="29"/>
      <c r="FB7" s="29"/>
      <c r="FC7" s="29"/>
      <c r="FD7" s="29"/>
      <c r="FE7" s="29"/>
      <c r="FF7" s="29"/>
      <c r="FG7" s="29"/>
      <c r="FH7" s="29"/>
      <c r="FI7" s="29"/>
      <c r="FJ7" s="29"/>
      <c r="FK7" s="29"/>
      <c r="FL7" s="29"/>
      <c r="FM7" s="29"/>
      <c r="FN7" s="29"/>
      <c r="FO7" s="29"/>
      <c r="FP7" s="29"/>
      <c r="FQ7" s="29"/>
      <c r="FR7" s="29"/>
      <c r="FS7" s="29"/>
      <c r="FT7" s="29"/>
      <c r="FU7" s="29"/>
      <c r="FV7" s="29"/>
      <c r="FW7" s="29"/>
      <c r="FX7" s="29"/>
      <c r="FY7" s="29"/>
      <c r="FZ7" s="29"/>
      <c r="GA7" s="29"/>
      <c r="GB7" s="29"/>
      <c r="GC7" s="29"/>
      <c r="GD7" s="29"/>
      <c r="GE7" s="29"/>
      <c r="GF7" s="29"/>
      <c r="GG7" s="29"/>
      <c r="GH7" s="29"/>
      <c r="GI7" s="29"/>
      <c r="GJ7" s="29"/>
      <c r="GK7" s="29"/>
      <c r="GL7" s="29"/>
      <c r="GM7" s="29"/>
      <c r="GN7" s="29"/>
      <c r="GO7" s="29"/>
      <c r="GP7" s="29"/>
      <c r="GQ7" s="29"/>
      <c r="GR7" s="29"/>
      <c r="GS7" s="29"/>
      <c r="GT7" s="29"/>
      <c r="GU7" s="29"/>
      <c r="GV7" s="29"/>
      <c r="GW7" s="29"/>
      <c r="GX7" s="29"/>
      <c r="GY7" s="29"/>
      <c r="GZ7" s="29"/>
      <c r="HA7" s="29"/>
      <c r="HB7" s="29"/>
      <c r="HC7" s="29"/>
      <c r="HD7" s="29"/>
      <c r="HE7" s="29"/>
      <c r="HF7" s="29"/>
      <c r="HG7" s="29"/>
      <c r="HH7" s="29"/>
      <c r="HI7" s="29"/>
      <c r="HJ7" s="29"/>
      <c r="HK7" s="29"/>
      <c r="HL7" s="29"/>
      <c r="HM7" s="29"/>
      <c r="HN7" s="29"/>
      <c r="HO7" s="29"/>
      <c r="HP7" s="29"/>
      <c r="HQ7" s="29"/>
      <c r="HR7" s="29"/>
      <c r="HS7" s="29"/>
      <c r="HT7" s="29"/>
      <c r="HU7" s="29"/>
      <c r="HV7" s="29"/>
      <c r="HW7" s="29"/>
      <c r="HX7" s="29"/>
      <c r="HY7" s="29"/>
      <c r="HZ7" s="29"/>
      <c r="IA7" s="29"/>
      <c r="IB7" s="29"/>
      <c r="IC7" s="29"/>
      <c r="ID7" s="29"/>
      <c r="IE7" s="29"/>
      <c r="IF7" s="29"/>
      <c r="IG7" s="29"/>
      <c r="IH7" s="29"/>
      <c r="II7" s="29"/>
      <c r="IJ7" s="29"/>
      <c r="IK7" s="29"/>
      <c r="IL7" s="29"/>
      <c r="IM7" s="29"/>
      <c r="IN7" s="29"/>
      <c r="IO7" s="29"/>
      <c r="IP7" s="29"/>
      <c r="IQ7" s="29"/>
      <c r="IR7" s="29"/>
      <c r="IS7" s="29"/>
      <c r="IT7" s="29"/>
    </row>
    <row r="8" spans="1:254" s="28" customFormat="1" ht="14.25" x14ac:dyDescent="0.2">
      <c r="A8" s="18" t="s">
        <v>27</v>
      </c>
      <c r="B8" s="71">
        <f>'Table 2. Retail Use Tax'!E23</f>
        <v>2511009620</v>
      </c>
      <c r="C8" s="71">
        <f>'Table 2. Retail Use Tax'!F23</f>
        <v>2676045084</v>
      </c>
      <c r="D8" s="22">
        <f>+(C8/B8)-1</f>
        <v>6.5724743818385001E-2</v>
      </c>
      <c r="E8" s="25"/>
      <c r="I8" s="29"/>
      <c r="J8" s="40"/>
      <c r="K8" s="40"/>
      <c r="L8" s="40"/>
      <c r="M8" s="40"/>
      <c r="N8" s="40"/>
      <c r="O8" s="40"/>
      <c r="P8" s="40"/>
      <c r="Q8" s="40"/>
      <c r="R8" s="40"/>
      <c r="S8" s="40"/>
      <c r="T8" s="40"/>
      <c r="U8" s="40"/>
      <c r="V8" s="40"/>
      <c r="W8" s="40"/>
      <c r="X8" s="40"/>
      <c r="Y8" s="40"/>
      <c r="Z8" s="40"/>
      <c r="AA8" s="40"/>
      <c r="AB8" s="40"/>
      <c r="AC8" s="40"/>
      <c r="AD8" s="40"/>
      <c r="AE8" s="40"/>
      <c r="AF8" s="40"/>
      <c r="AG8" s="40"/>
      <c r="AH8" s="40"/>
      <c r="AI8" s="40"/>
      <c r="AJ8" s="40"/>
      <c r="AK8" s="40"/>
      <c r="AL8" s="40"/>
      <c r="AM8" s="40"/>
      <c r="AN8" s="29"/>
      <c r="AO8" s="29"/>
      <c r="AP8" s="29"/>
      <c r="AQ8" s="29"/>
      <c r="AR8" s="29"/>
      <c r="AS8" s="29"/>
      <c r="AT8" s="29"/>
      <c r="AU8" s="29"/>
      <c r="AV8" s="29"/>
      <c r="AW8" s="29"/>
      <c r="AX8" s="29"/>
      <c r="AY8" s="29"/>
      <c r="AZ8" s="29"/>
      <c r="BA8" s="29"/>
      <c r="BB8" s="29"/>
      <c r="BC8" s="29"/>
      <c r="BD8" s="29"/>
      <c r="BE8" s="29"/>
      <c r="BF8" s="29"/>
      <c r="BG8" s="29"/>
      <c r="BH8" s="29"/>
      <c r="BI8" s="29"/>
      <c r="BJ8" s="29"/>
      <c r="BK8" s="29"/>
      <c r="BL8" s="29"/>
      <c r="BM8" s="29"/>
      <c r="BN8" s="29"/>
      <c r="BO8" s="29"/>
      <c r="BP8" s="29"/>
      <c r="BQ8" s="29"/>
      <c r="BR8" s="29"/>
      <c r="BS8" s="29"/>
      <c r="BT8" s="29"/>
      <c r="BU8" s="29"/>
      <c r="BV8" s="29"/>
      <c r="BW8" s="29"/>
      <c r="BX8" s="29"/>
      <c r="BY8" s="29"/>
      <c r="BZ8" s="29"/>
      <c r="CA8" s="29"/>
      <c r="CB8" s="29"/>
      <c r="CC8" s="29"/>
      <c r="CD8" s="29"/>
      <c r="CE8" s="29"/>
      <c r="CF8" s="29"/>
      <c r="CG8" s="29"/>
      <c r="CH8" s="29"/>
      <c r="CI8" s="29"/>
      <c r="CJ8" s="29"/>
      <c r="CK8" s="29"/>
      <c r="CL8" s="29"/>
      <c r="CM8" s="29"/>
      <c r="CN8" s="29"/>
      <c r="CO8" s="29"/>
      <c r="CP8" s="29"/>
      <c r="CQ8" s="29"/>
      <c r="CR8" s="29"/>
      <c r="CS8" s="29"/>
      <c r="CT8" s="29"/>
      <c r="CU8" s="29"/>
      <c r="CV8" s="29"/>
      <c r="CW8" s="29"/>
      <c r="CX8" s="29"/>
      <c r="CY8" s="29"/>
      <c r="CZ8" s="29"/>
      <c r="DA8" s="29"/>
      <c r="DB8" s="29"/>
      <c r="DC8" s="29"/>
      <c r="DD8" s="29"/>
      <c r="DE8" s="29"/>
      <c r="DF8" s="29"/>
      <c r="DG8" s="29"/>
      <c r="DH8" s="29"/>
      <c r="DI8" s="29"/>
      <c r="DJ8" s="29"/>
      <c r="DK8" s="29"/>
      <c r="DL8" s="29"/>
      <c r="DM8" s="29"/>
      <c r="DN8" s="29"/>
      <c r="DO8" s="29"/>
      <c r="DP8" s="29"/>
      <c r="DQ8" s="29"/>
      <c r="DR8" s="29"/>
      <c r="DS8" s="29"/>
      <c r="DT8" s="29"/>
      <c r="DU8" s="29"/>
      <c r="DV8" s="29"/>
      <c r="DW8" s="29"/>
      <c r="DX8" s="29"/>
      <c r="DY8" s="29"/>
      <c r="DZ8" s="29"/>
      <c r="EA8" s="29"/>
      <c r="EB8" s="29"/>
      <c r="EC8" s="29"/>
      <c r="ED8" s="29"/>
      <c r="EE8" s="29"/>
      <c r="EF8" s="29"/>
      <c r="EG8" s="29"/>
      <c r="EH8" s="29"/>
      <c r="EI8" s="29"/>
      <c r="EJ8" s="29"/>
      <c r="EK8" s="29"/>
      <c r="EL8" s="29"/>
      <c r="EM8" s="29"/>
      <c r="EN8" s="29"/>
      <c r="EO8" s="29"/>
      <c r="EP8" s="29"/>
      <c r="EQ8" s="29"/>
      <c r="ER8" s="29"/>
      <c r="ES8" s="29"/>
      <c r="ET8" s="29"/>
      <c r="EU8" s="29"/>
      <c r="EV8" s="29"/>
      <c r="EW8" s="29"/>
      <c r="EX8" s="29"/>
      <c r="EY8" s="29"/>
      <c r="EZ8" s="29"/>
      <c r="FA8" s="29"/>
      <c r="FB8" s="29"/>
      <c r="FC8" s="29"/>
      <c r="FD8" s="29"/>
      <c r="FE8" s="29"/>
      <c r="FF8" s="29"/>
      <c r="FG8" s="29"/>
      <c r="FH8" s="29"/>
      <c r="FI8" s="29"/>
      <c r="FJ8" s="29"/>
      <c r="FK8" s="29"/>
      <c r="FL8" s="29"/>
      <c r="FM8" s="29"/>
      <c r="FN8" s="29"/>
      <c r="FO8" s="29"/>
      <c r="FP8" s="29"/>
      <c r="FQ8" s="29"/>
      <c r="FR8" s="29"/>
      <c r="FS8" s="29"/>
      <c r="FT8" s="29"/>
      <c r="FU8" s="29"/>
      <c r="FV8" s="29"/>
      <c r="FW8" s="29"/>
      <c r="FX8" s="29"/>
      <c r="FY8" s="29"/>
      <c r="FZ8" s="29"/>
      <c r="GA8" s="29"/>
      <c r="GB8" s="29"/>
      <c r="GC8" s="29"/>
      <c r="GD8" s="29"/>
      <c r="GE8" s="29"/>
      <c r="GF8" s="29"/>
      <c r="GG8" s="29"/>
      <c r="GH8" s="29"/>
      <c r="GI8" s="29"/>
      <c r="GJ8" s="29"/>
      <c r="GK8" s="29"/>
      <c r="GL8" s="29"/>
      <c r="GM8" s="29"/>
      <c r="GN8" s="29"/>
      <c r="GO8" s="29"/>
      <c r="GP8" s="29"/>
      <c r="GQ8" s="29"/>
      <c r="GR8" s="29"/>
      <c r="GS8" s="29"/>
      <c r="GT8" s="29"/>
      <c r="GU8" s="29"/>
      <c r="GV8" s="29"/>
      <c r="GW8" s="29"/>
      <c r="GX8" s="29"/>
      <c r="GY8" s="29"/>
      <c r="GZ8" s="29"/>
      <c r="HA8" s="29"/>
      <c r="HB8" s="29"/>
      <c r="HC8" s="29"/>
      <c r="HD8" s="29"/>
      <c r="HE8" s="29"/>
      <c r="HF8" s="29"/>
      <c r="HG8" s="29"/>
      <c r="HH8" s="29"/>
      <c r="HI8" s="29"/>
      <c r="HJ8" s="29"/>
      <c r="HK8" s="29"/>
      <c r="HL8" s="29"/>
      <c r="HM8" s="29"/>
      <c r="HN8" s="29"/>
      <c r="HO8" s="29"/>
      <c r="HP8" s="29"/>
      <c r="HQ8" s="29"/>
      <c r="HR8" s="29"/>
      <c r="HS8" s="29"/>
      <c r="HT8" s="29"/>
      <c r="HU8" s="29"/>
      <c r="HV8" s="29"/>
      <c r="HW8" s="29"/>
      <c r="HX8" s="29"/>
      <c r="HY8" s="29"/>
      <c r="HZ8" s="29"/>
      <c r="IA8" s="29"/>
      <c r="IB8" s="29"/>
      <c r="IC8" s="29"/>
      <c r="ID8" s="29"/>
      <c r="IE8" s="29"/>
      <c r="IF8" s="29"/>
      <c r="IG8" s="29"/>
      <c r="IH8" s="29"/>
      <c r="II8" s="29"/>
      <c r="IJ8" s="29"/>
      <c r="IK8" s="29"/>
      <c r="IL8" s="29"/>
      <c r="IM8" s="29"/>
      <c r="IN8" s="29"/>
      <c r="IO8" s="29"/>
      <c r="IP8" s="29"/>
      <c r="IQ8" s="29"/>
      <c r="IR8" s="29"/>
      <c r="IS8" s="29"/>
      <c r="IT8" s="29"/>
    </row>
    <row r="9" spans="1:254" s="28" customFormat="1" ht="14.25" x14ac:dyDescent="0.2">
      <c r="A9" s="18" t="s">
        <v>11</v>
      </c>
      <c r="B9" s="71">
        <f>'Table 2. Retail Use Tax'!G23</f>
        <v>150660654</v>
      </c>
      <c r="C9" s="71">
        <f>'Table 2. Retail Use Tax'!H23</f>
        <v>160562699</v>
      </c>
      <c r="D9" s="22">
        <f>+(C9/B9)-1</f>
        <v>6.5724160469925907E-2</v>
      </c>
      <c r="E9" s="25"/>
      <c r="I9" s="29"/>
      <c r="J9" s="40"/>
      <c r="K9" s="40"/>
      <c r="L9" s="40"/>
      <c r="M9" s="40"/>
      <c r="N9" s="40"/>
      <c r="O9" s="40"/>
      <c r="P9" s="40"/>
      <c r="Q9" s="40"/>
      <c r="R9" s="40"/>
      <c r="S9" s="40"/>
      <c r="T9" s="40"/>
      <c r="U9" s="40"/>
      <c r="V9" s="40"/>
      <c r="W9" s="40"/>
      <c r="X9" s="40"/>
      <c r="Y9" s="40"/>
      <c r="Z9" s="40"/>
      <c r="AA9" s="40"/>
      <c r="AB9" s="40"/>
      <c r="AC9" s="40"/>
      <c r="AD9" s="40"/>
      <c r="AE9" s="40"/>
      <c r="AF9" s="40"/>
      <c r="AG9" s="40"/>
      <c r="AH9" s="40"/>
      <c r="AI9" s="40"/>
      <c r="AJ9" s="40"/>
      <c r="AK9" s="40"/>
      <c r="AL9" s="40"/>
      <c r="AM9" s="40"/>
      <c r="AN9" s="29"/>
      <c r="AO9" s="29"/>
      <c r="AP9" s="29"/>
      <c r="AQ9" s="29"/>
      <c r="AR9" s="29"/>
      <c r="AS9" s="29"/>
      <c r="AT9" s="29"/>
      <c r="AU9" s="29"/>
      <c r="AV9" s="29"/>
      <c r="AW9" s="29"/>
      <c r="AX9" s="29"/>
      <c r="AY9" s="29"/>
      <c r="AZ9" s="29"/>
      <c r="BA9" s="29"/>
      <c r="BB9" s="29"/>
      <c r="BC9" s="29"/>
      <c r="BD9" s="29"/>
      <c r="BE9" s="29"/>
      <c r="BF9" s="29"/>
      <c r="BG9" s="29"/>
      <c r="BH9" s="29"/>
      <c r="BI9" s="29"/>
      <c r="BJ9" s="29"/>
      <c r="BK9" s="29"/>
      <c r="BL9" s="29"/>
      <c r="BM9" s="29"/>
      <c r="BN9" s="29"/>
      <c r="BO9" s="29"/>
      <c r="BP9" s="29"/>
      <c r="BQ9" s="29"/>
      <c r="BR9" s="29"/>
      <c r="BS9" s="29"/>
      <c r="BT9" s="29"/>
      <c r="BU9" s="29"/>
      <c r="BV9" s="29"/>
      <c r="BW9" s="29"/>
      <c r="BX9" s="29"/>
      <c r="BY9" s="29"/>
      <c r="BZ9" s="29"/>
      <c r="CA9" s="29"/>
      <c r="CB9" s="29"/>
      <c r="CC9" s="29"/>
      <c r="CD9" s="29"/>
      <c r="CE9" s="29"/>
      <c r="CF9" s="29"/>
      <c r="CG9" s="29"/>
      <c r="CH9" s="29"/>
      <c r="CI9" s="29"/>
      <c r="CJ9" s="29"/>
      <c r="CK9" s="29"/>
      <c r="CL9" s="29"/>
      <c r="CM9" s="29"/>
      <c r="CN9" s="29"/>
      <c r="CO9" s="29"/>
      <c r="CP9" s="29"/>
      <c r="CQ9" s="29"/>
      <c r="CR9" s="29"/>
      <c r="CS9" s="29"/>
      <c r="CT9" s="29"/>
      <c r="CU9" s="29"/>
      <c r="CV9" s="29"/>
      <c r="CW9" s="29"/>
      <c r="CX9" s="29"/>
      <c r="CY9" s="29"/>
      <c r="CZ9" s="29"/>
      <c r="DA9" s="29"/>
      <c r="DB9" s="29"/>
      <c r="DC9" s="29"/>
      <c r="DD9" s="29"/>
      <c r="DE9" s="29"/>
      <c r="DF9" s="29"/>
      <c r="DG9" s="29"/>
      <c r="DH9" s="29"/>
      <c r="DI9" s="29"/>
      <c r="DJ9" s="29"/>
      <c r="DK9" s="29"/>
      <c r="DL9" s="29"/>
      <c r="DM9" s="29"/>
      <c r="DN9" s="29"/>
      <c r="DO9" s="29"/>
      <c r="DP9" s="29"/>
      <c r="DQ9" s="29"/>
      <c r="DR9" s="29"/>
      <c r="DS9" s="29"/>
      <c r="DT9" s="29"/>
      <c r="DU9" s="29"/>
      <c r="DV9" s="29"/>
      <c r="DW9" s="29"/>
      <c r="DX9" s="29"/>
      <c r="DY9" s="29"/>
      <c r="DZ9" s="29"/>
      <c r="EA9" s="29"/>
      <c r="EB9" s="29"/>
      <c r="EC9" s="29"/>
      <c r="ED9" s="29"/>
      <c r="EE9" s="29"/>
      <c r="EF9" s="29"/>
      <c r="EG9" s="29"/>
      <c r="EH9" s="29"/>
      <c r="EI9" s="29"/>
      <c r="EJ9" s="29"/>
      <c r="EK9" s="29"/>
      <c r="EL9" s="29"/>
      <c r="EM9" s="29"/>
      <c r="EN9" s="29"/>
      <c r="EO9" s="29"/>
      <c r="EP9" s="29"/>
      <c r="EQ9" s="29"/>
      <c r="ER9" s="29"/>
      <c r="ES9" s="29"/>
      <c r="ET9" s="29"/>
      <c r="EU9" s="29"/>
      <c r="EV9" s="29"/>
      <c r="EW9" s="29"/>
      <c r="EX9" s="29"/>
      <c r="EY9" s="29"/>
      <c r="EZ9" s="29"/>
      <c r="FA9" s="29"/>
      <c r="FB9" s="29"/>
      <c r="FC9" s="29"/>
      <c r="FD9" s="29"/>
      <c r="FE9" s="29"/>
      <c r="FF9" s="29"/>
      <c r="FG9" s="29"/>
      <c r="FH9" s="29"/>
      <c r="FI9" s="29"/>
      <c r="FJ9" s="29"/>
      <c r="FK9" s="29"/>
      <c r="FL9" s="29"/>
      <c r="FM9" s="29"/>
      <c r="FN9" s="29"/>
      <c r="FO9" s="29"/>
      <c r="FP9" s="29"/>
      <c r="FQ9" s="29"/>
      <c r="FR9" s="29"/>
      <c r="FS9" s="29"/>
      <c r="FT9" s="29"/>
      <c r="FU9" s="29"/>
      <c r="FV9" s="29"/>
      <c r="FW9" s="29"/>
      <c r="FX9" s="29"/>
      <c r="FY9" s="29"/>
      <c r="FZ9" s="29"/>
      <c r="GA9" s="29"/>
      <c r="GB9" s="29"/>
      <c r="GC9" s="29"/>
      <c r="GD9" s="29"/>
      <c r="GE9" s="29"/>
      <c r="GF9" s="29"/>
      <c r="GG9" s="29"/>
      <c r="GH9" s="29"/>
      <c r="GI9" s="29"/>
      <c r="GJ9" s="29"/>
      <c r="GK9" s="29"/>
      <c r="GL9" s="29"/>
      <c r="GM9" s="29"/>
      <c r="GN9" s="29"/>
      <c r="GO9" s="29"/>
      <c r="GP9" s="29"/>
      <c r="GQ9" s="29"/>
      <c r="GR9" s="29"/>
      <c r="GS9" s="29"/>
      <c r="GT9" s="29"/>
      <c r="GU9" s="29"/>
      <c r="GV9" s="29"/>
      <c r="GW9" s="29"/>
      <c r="GX9" s="29"/>
      <c r="GY9" s="29"/>
      <c r="GZ9" s="29"/>
      <c r="HA9" s="29"/>
      <c r="HB9" s="29"/>
      <c r="HC9" s="29"/>
      <c r="HD9" s="29"/>
      <c r="HE9" s="29"/>
      <c r="HF9" s="29"/>
      <c r="HG9" s="29"/>
      <c r="HH9" s="29"/>
      <c r="HI9" s="29"/>
      <c r="HJ9" s="29"/>
      <c r="HK9" s="29"/>
      <c r="HL9" s="29"/>
      <c r="HM9" s="29"/>
      <c r="HN9" s="29"/>
      <c r="HO9" s="29"/>
      <c r="HP9" s="29"/>
      <c r="HQ9" s="29"/>
      <c r="HR9" s="29"/>
      <c r="HS9" s="29"/>
      <c r="HT9" s="29"/>
      <c r="HU9" s="29"/>
      <c r="HV9" s="29"/>
      <c r="HW9" s="29"/>
      <c r="HX9" s="29"/>
      <c r="HY9" s="29"/>
      <c r="HZ9" s="29"/>
      <c r="IA9" s="29"/>
      <c r="IB9" s="29"/>
      <c r="IC9" s="29"/>
      <c r="ID9" s="29"/>
      <c r="IE9" s="29"/>
      <c r="IF9" s="29"/>
      <c r="IG9" s="29"/>
      <c r="IH9" s="29"/>
      <c r="II9" s="29"/>
      <c r="IJ9" s="29"/>
      <c r="IK9" s="29"/>
      <c r="IL9" s="29"/>
      <c r="IM9" s="29"/>
      <c r="IN9" s="29"/>
      <c r="IO9" s="29"/>
      <c r="IP9" s="29"/>
      <c r="IQ9" s="29"/>
      <c r="IR9" s="29"/>
      <c r="IS9" s="29"/>
      <c r="IT9" s="29"/>
    </row>
    <row r="10" spans="1:254" s="28" customFormat="1" ht="14.25" x14ac:dyDescent="0.2">
      <c r="A10" s="18"/>
      <c r="B10" s="21"/>
      <c r="C10" s="18"/>
      <c r="D10" s="22"/>
      <c r="E10" s="18"/>
      <c r="I10" s="29"/>
      <c r="J10" s="40"/>
      <c r="K10" s="40"/>
      <c r="L10" s="40"/>
      <c r="M10" s="40"/>
      <c r="N10" s="40"/>
      <c r="O10" s="40"/>
      <c r="P10" s="40"/>
      <c r="Q10" s="40"/>
      <c r="R10" s="40"/>
      <c r="S10" s="40"/>
      <c r="T10" s="40"/>
      <c r="U10" s="40"/>
      <c r="V10" s="40"/>
      <c r="W10" s="40"/>
      <c r="X10" s="40"/>
      <c r="Y10" s="40"/>
      <c r="Z10" s="40"/>
      <c r="AA10" s="40"/>
      <c r="AB10" s="40"/>
      <c r="AC10" s="40"/>
      <c r="AD10" s="40"/>
      <c r="AE10" s="40"/>
      <c r="AF10" s="40"/>
      <c r="AG10" s="40"/>
      <c r="AH10" s="40"/>
      <c r="AI10" s="40"/>
      <c r="AJ10" s="40"/>
      <c r="AK10" s="40"/>
      <c r="AL10" s="40"/>
      <c r="AM10" s="40"/>
      <c r="AN10" s="29"/>
      <c r="AO10" s="29"/>
      <c r="AP10" s="29"/>
      <c r="AQ10" s="29"/>
      <c r="AR10" s="29"/>
      <c r="AS10" s="29"/>
      <c r="AT10" s="29"/>
      <c r="AU10" s="29"/>
      <c r="AV10" s="29"/>
      <c r="AW10" s="29"/>
      <c r="AX10" s="29"/>
      <c r="AY10" s="29"/>
      <c r="AZ10" s="29"/>
      <c r="BA10" s="29"/>
      <c r="BB10" s="29"/>
      <c r="BC10" s="29"/>
      <c r="BD10" s="29"/>
      <c r="BE10" s="29"/>
      <c r="BF10" s="29"/>
      <c r="BG10" s="29"/>
      <c r="BH10" s="29"/>
      <c r="BI10" s="29"/>
      <c r="BJ10" s="29"/>
      <c r="BK10" s="29"/>
      <c r="BL10" s="29"/>
      <c r="BM10" s="29"/>
      <c r="BN10" s="29"/>
      <c r="BO10" s="29"/>
      <c r="BP10" s="29"/>
      <c r="BQ10" s="29"/>
      <c r="BR10" s="29"/>
      <c r="BS10" s="29"/>
      <c r="BT10" s="29"/>
      <c r="BU10" s="29"/>
      <c r="BV10" s="29"/>
      <c r="BW10" s="29"/>
      <c r="BX10" s="29"/>
      <c r="BY10" s="29"/>
      <c r="BZ10" s="29"/>
      <c r="CA10" s="29"/>
      <c r="CB10" s="29"/>
      <c r="CC10" s="29"/>
      <c r="CD10" s="29"/>
      <c r="CE10" s="29"/>
      <c r="CF10" s="29"/>
      <c r="CG10" s="29"/>
      <c r="CH10" s="29"/>
      <c r="CI10" s="29"/>
      <c r="CJ10" s="29"/>
      <c r="CK10" s="29"/>
      <c r="CL10" s="29"/>
      <c r="CM10" s="29"/>
      <c r="CN10" s="29"/>
      <c r="CO10" s="29"/>
      <c r="CP10" s="29"/>
      <c r="CQ10" s="29"/>
      <c r="CR10" s="29"/>
      <c r="CS10" s="29"/>
      <c r="CT10" s="29"/>
      <c r="CU10" s="29"/>
      <c r="CV10" s="29"/>
      <c r="CW10" s="29"/>
      <c r="CX10" s="29"/>
      <c r="CY10" s="29"/>
      <c r="CZ10" s="29"/>
      <c r="DA10" s="29"/>
      <c r="DB10" s="29"/>
      <c r="DC10" s="29"/>
      <c r="DD10" s="29"/>
      <c r="DE10" s="29"/>
      <c r="DF10" s="29"/>
      <c r="DG10" s="29"/>
      <c r="DH10" s="29"/>
      <c r="DI10" s="29"/>
      <c r="DJ10" s="29"/>
      <c r="DK10" s="29"/>
      <c r="DL10" s="29"/>
      <c r="DM10" s="29"/>
      <c r="DN10" s="29"/>
      <c r="DO10" s="29"/>
      <c r="DP10" s="29"/>
      <c r="DQ10" s="29"/>
      <c r="DR10" s="29"/>
      <c r="DS10" s="29"/>
      <c r="DT10" s="29"/>
      <c r="DU10" s="29"/>
      <c r="DV10" s="29"/>
      <c r="DW10" s="29"/>
      <c r="DX10" s="29"/>
      <c r="DY10" s="29"/>
      <c r="DZ10" s="29"/>
      <c r="EA10" s="29"/>
      <c r="EB10" s="29"/>
      <c r="EC10" s="29"/>
      <c r="ED10" s="29"/>
      <c r="EE10" s="29"/>
      <c r="EF10" s="29"/>
      <c r="EG10" s="29"/>
      <c r="EH10" s="29"/>
      <c r="EI10" s="29"/>
      <c r="EJ10" s="29"/>
      <c r="EK10" s="29"/>
      <c r="EL10" s="29"/>
      <c r="EM10" s="29"/>
      <c r="EN10" s="29"/>
      <c r="EO10" s="29"/>
      <c r="EP10" s="29"/>
      <c r="EQ10" s="29"/>
      <c r="ER10" s="29"/>
      <c r="ES10" s="29"/>
      <c r="ET10" s="29"/>
      <c r="EU10" s="29"/>
      <c r="EV10" s="29"/>
      <c r="EW10" s="29"/>
      <c r="EX10" s="29"/>
      <c r="EY10" s="29"/>
      <c r="EZ10" s="29"/>
      <c r="FA10" s="29"/>
      <c r="FB10" s="29"/>
      <c r="FC10" s="29"/>
      <c r="FD10" s="29"/>
      <c r="FE10" s="29"/>
      <c r="FF10" s="29"/>
      <c r="FG10" s="29"/>
      <c r="FH10" s="29"/>
      <c r="FI10" s="29"/>
      <c r="FJ10" s="29"/>
      <c r="FK10" s="29"/>
      <c r="FL10" s="29"/>
      <c r="FM10" s="29"/>
      <c r="FN10" s="29"/>
      <c r="FO10" s="29"/>
      <c r="FP10" s="29"/>
      <c r="FQ10" s="29"/>
      <c r="FR10" s="29"/>
      <c r="FS10" s="29"/>
      <c r="FT10" s="29"/>
      <c r="FU10" s="29"/>
      <c r="FV10" s="29"/>
      <c r="FW10" s="29"/>
      <c r="FX10" s="29"/>
      <c r="FY10" s="29"/>
      <c r="FZ10" s="29"/>
      <c r="GA10" s="29"/>
      <c r="GB10" s="29"/>
      <c r="GC10" s="29"/>
      <c r="GD10" s="29"/>
      <c r="GE10" s="29"/>
      <c r="GF10" s="29"/>
      <c r="GG10" s="29"/>
      <c r="GH10" s="29"/>
      <c r="GI10" s="29"/>
      <c r="GJ10" s="29"/>
      <c r="GK10" s="29"/>
      <c r="GL10" s="29"/>
      <c r="GM10" s="29"/>
      <c r="GN10" s="29"/>
      <c r="GO10" s="29"/>
      <c r="GP10" s="29"/>
      <c r="GQ10" s="29"/>
      <c r="GR10" s="29"/>
      <c r="GS10" s="29"/>
      <c r="GT10" s="29"/>
      <c r="GU10" s="29"/>
      <c r="GV10" s="29"/>
      <c r="GW10" s="29"/>
      <c r="GX10" s="29"/>
      <c r="GY10" s="29"/>
      <c r="GZ10" s="29"/>
      <c r="HA10" s="29"/>
      <c r="HB10" s="29"/>
      <c r="HC10" s="29"/>
      <c r="HD10" s="29"/>
      <c r="HE10" s="29"/>
      <c r="HF10" s="29"/>
      <c r="HG10" s="29"/>
      <c r="HH10" s="29"/>
      <c r="HI10" s="29"/>
      <c r="HJ10" s="29"/>
      <c r="HK10" s="29"/>
      <c r="HL10" s="29"/>
      <c r="HM10" s="29"/>
      <c r="HN10" s="29"/>
      <c r="HO10" s="29"/>
      <c r="HP10" s="29"/>
      <c r="HQ10" s="29"/>
      <c r="HR10" s="29"/>
      <c r="HS10" s="29"/>
      <c r="HT10" s="29"/>
      <c r="HU10" s="29"/>
      <c r="HV10" s="29"/>
      <c r="HW10" s="29"/>
      <c r="HX10" s="29"/>
      <c r="HY10" s="29"/>
      <c r="HZ10" s="29"/>
      <c r="IA10" s="29"/>
      <c r="IB10" s="29"/>
      <c r="IC10" s="29"/>
      <c r="ID10" s="29"/>
      <c r="IE10" s="29"/>
      <c r="IF10" s="29"/>
      <c r="IG10" s="29"/>
      <c r="IH10" s="29"/>
      <c r="II10" s="29"/>
      <c r="IJ10" s="29"/>
      <c r="IK10" s="29"/>
      <c r="IL10" s="29"/>
      <c r="IM10" s="29"/>
      <c r="IN10" s="29"/>
      <c r="IO10" s="29"/>
      <c r="IP10" s="29"/>
      <c r="IQ10" s="29"/>
      <c r="IR10" s="29"/>
      <c r="IS10" s="29"/>
      <c r="IT10" s="29"/>
    </row>
    <row r="11" spans="1:254" s="28" customFormat="1" x14ac:dyDescent="0.25">
      <c r="A11" s="7" t="s">
        <v>4</v>
      </c>
      <c r="B11" s="21"/>
      <c r="C11" s="18"/>
      <c r="D11" s="22"/>
      <c r="E11" s="18"/>
      <c r="I11" s="29"/>
      <c r="J11" s="40"/>
      <c r="K11" s="40"/>
      <c r="L11" s="40"/>
      <c r="M11" s="40"/>
      <c r="N11" s="40"/>
      <c r="O11" s="40"/>
      <c r="P11" s="40"/>
      <c r="Q11" s="40"/>
      <c r="R11" s="40"/>
      <c r="S11" s="40"/>
      <c r="T11" s="40"/>
      <c r="U11" s="40"/>
      <c r="V11" s="40"/>
      <c r="W11" s="40"/>
      <c r="X11" s="40"/>
      <c r="Y11" s="40"/>
      <c r="Z11" s="40"/>
      <c r="AA11" s="40"/>
      <c r="AB11" s="40"/>
      <c r="AC11" s="40"/>
      <c r="AD11" s="40"/>
      <c r="AE11" s="40"/>
      <c r="AF11" s="40"/>
      <c r="AG11" s="40"/>
      <c r="AH11" s="40"/>
      <c r="AI11" s="40"/>
      <c r="AJ11" s="40"/>
      <c r="AK11" s="40"/>
      <c r="AL11" s="40"/>
      <c r="AM11" s="40"/>
      <c r="AN11" s="29"/>
      <c r="AO11" s="29"/>
      <c r="AP11" s="29"/>
      <c r="AQ11" s="29"/>
      <c r="AR11" s="29"/>
      <c r="AS11" s="29"/>
      <c r="AT11" s="29"/>
      <c r="AU11" s="29"/>
      <c r="AV11" s="29"/>
      <c r="AW11" s="29"/>
      <c r="AX11" s="29"/>
      <c r="AY11" s="29"/>
      <c r="AZ11" s="29"/>
      <c r="BA11" s="29"/>
      <c r="BB11" s="29"/>
      <c r="BC11" s="29"/>
      <c r="BD11" s="29"/>
      <c r="BE11" s="29"/>
      <c r="BF11" s="29"/>
      <c r="BG11" s="29"/>
      <c r="BH11" s="29"/>
      <c r="BI11" s="29"/>
      <c r="BJ11" s="29"/>
      <c r="BK11" s="29"/>
      <c r="BL11" s="29"/>
      <c r="BM11" s="29"/>
      <c r="BN11" s="29"/>
      <c r="BO11" s="29"/>
      <c r="BP11" s="29"/>
      <c r="BQ11" s="29"/>
      <c r="BR11" s="29"/>
      <c r="BS11" s="29"/>
      <c r="BT11" s="29"/>
      <c r="BU11" s="29"/>
      <c r="BV11" s="29"/>
      <c r="BW11" s="29"/>
      <c r="BX11" s="29"/>
      <c r="BY11" s="29"/>
      <c r="BZ11" s="29"/>
      <c r="CA11" s="29"/>
      <c r="CB11" s="29"/>
      <c r="CC11" s="29"/>
      <c r="CD11" s="29"/>
      <c r="CE11" s="29"/>
      <c r="CF11" s="29"/>
      <c r="CG11" s="29"/>
      <c r="CH11" s="29"/>
      <c r="CI11" s="29"/>
      <c r="CJ11" s="29"/>
      <c r="CK11" s="29"/>
      <c r="CL11" s="29"/>
      <c r="CM11" s="29"/>
      <c r="CN11" s="29"/>
      <c r="CO11" s="29"/>
      <c r="CP11" s="29"/>
      <c r="CQ11" s="29"/>
      <c r="CR11" s="29"/>
      <c r="CS11" s="29"/>
      <c r="CT11" s="29"/>
      <c r="CU11" s="29"/>
      <c r="CV11" s="29"/>
      <c r="CW11" s="29"/>
      <c r="CX11" s="29"/>
      <c r="CY11" s="29"/>
      <c r="CZ11" s="29"/>
      <c r="DA11" s="29"/>
      <c r="DB11" s="29"/>
      <c r="DC11" s="29"/>
      <c r="DD11" s="29"/>
      <c r="DE11" s="29"/>
      <c r="DF11" s="29"/>
      <c r="DG11" s="29"/>
      <c r="DH11" s="29"/>
      <c r="DI11" s="29"/>
      <c r="DJ11" s="29"/>
      <c r="DK11" s="29"/>
      <c r="DL11" s="29"/>
      <c r="DM11" s="29"/>
      <c r="DN11" s="29"/>
      <c r="DO11" s="29"/>
      <c r="DP11" s="29"/>
      <c r="DQ11" s="29"/>
      <c r="DR11" s="29"/>
      <c r="DS11" s="29"/>
      <c r="DT11" s="29"/>
      <c r="DU11" s="29"/>
      <c r="DV11" s="29"/>
      <c r="DW11" s="29"/>
      <c r="DX11" s="29"/>
      <c r="DY11" s="29"/>
      <c r="DZ11" s="29"/>
      <c r="EA11" s="29"/>
      <c r="EB11" s="29"/>
      <c r="EC11" s="29"/>
      <c r="ED11" s="29"/>
      <c r="EE11" s="29"/>
      <c r="EF11" s="29"/>
      <c r="EG11" s="29"/>
      <c r="EH11" s="29"/>
      <c r="EI11" s="29"/>
      <c r="EJ11" s="29"/>
      <c r="EK11" s="29"/>
      <c r="EL11" s="29"/>
      <c r="EM11" s="29"/>
      <c r="EN11" s="29"/>
      <c r="EO11" s="29"/>
      <c r="EP11" s="29"/>
      <c r="EQ11" s="29"/>
      <c r="ER11" s="29"/>
      <c r="ES11" s="29"/>
      <c r="ET11" s="29"/>
      <c r="EU11" s="29"/>
      <c r="EV11" s="29"/>
      <c r="EW11" s="29"/>
      <c r="EX11" s="29"/>
      <c r="EY11" s="29"/>
      <c r="EZ11" s="29"/>
      <c r="FA11" s="29"/>
      <c r="FB11" s="29"/>
      <c r="FC11" s="29"/>
      <c r="FD11" s="29"/>
      <c r="FE11" s="29"/>
      <c r="FF11" s="29"/>
      <c r="FG11" s="29"/>
      <c r="FH11" s="29"/>
      <c r="FI11" s="29"/>
      <c r="FJ11" s="29"/>
      <c r="FK11" s="29"/>
      <c r="FL11" s="29"/>
      <c r="FM11" s="29"/>
      <c r="FN11" s="29"/>
      <c r="FO11" s="29"/>
      <c r="FP11" s="29"/>
      <c r="FQ11" s="29"/>
      <c r="FR11" s="29"/>
      <c r="FS11" s="29"/>
      <c r="FT11" s="29"/>
      <c r="FU11" s="29"/>
      <c r="FV11" s="29"/>
      <c r="FW11" s="29"/>
      <c r="FX11" s="29"/>
      <c r="FY11" s="29"/>
      <c r="FZ11" s="29"/>
      <c r="GA11" s="29"/>
      <c r="GB11" s="29"/>
      <c r="GC11" s="29"/>
      <c r="GD11" s="29"/>
      <c r="GE11" s="29"/>
      <c r="GF11" s="29"/>
      <c r="GG11" s="29"/>
      <c r="GH11" s="29"/>
      <c r="GI11" s="29"/>
      <c r="GJ11" s="29"/>
      <c r="GK11" s="29"/>
      <c r="GL11" s="29"/>
      <c r="GM11" s="29"/>
      <c r="GN11" s="29"/>
      <c r="GO11" s="29"/>
      <c r="GP11" s="29"/>
      <c r="GQ11" s="29"/>
      <c r="GR11" s="29"/>
      <c r="GS11" s="29"/>
      <c r="GT11" s="29"/>
      <c r="GU11" s="29"/>
      <c r="GV11" s="29"/>
      <c r="GW11" s="29"/>
      <c r="GX11" s="29"/>
      <c r="GY11" s="29"/>
      <c r="GZ11" s="29"/>
      <c r="HA11" s="29"/>
      <c r="HB11" s="29"/>
      <c r="HC11" s="29"/>
      <c r="HD11" s="29"/>
      <c r="HE11" s="29"/>
      <c r="HF11" s="29"/>
      <c r="HG11" s="29"/>
      <c r="HH11" s="29"/>
      <c r="HI11" s="29"/>
      <c r="HJ11" s="29"/>
      <c r="HK11" s="29"/>
      <c r="HL11" s="29"/>
      <c r="HM11" s="29"/>
      <c r="HN11" s="29"/>
      <c r="HO11" s="29"/>
      <c r="HP11" s="29"/>
      <c r="HQ11" s="29"/>
      <c r="HR11" s="29"/>
      <c r="HS11" s="29"/>
      <c r="HT11" s="29"/>
      <c r="HU11" s="29"/>
      <c r="HV11" s="29"/>
      <c r="HW11" s="29"/>
      <c r="HX11" s="29"/>
      <c r="HY11" s="29"/>
      <c r="HZ11" s="29"/>
      <c r="IA11" s="29"/>
      <c r="IB11" s="29"/>
      <c r="IC11" s="29"/>
      <c r="ID11" s="29"/>
      <c r="IE11" s="29"/>
      <c r="IF11" s="29"/>
      <c r="IG11" s="29"/>
      <c r="IH11" s="29"/>
      <c r="II11" s="29"/>
      <c r="IJ11" s="29"/>
      <c r="IK11" s="29"/>
      <c r="IL11" s="29"/>
      <c r="IM11" s="29"/>
      <c r="IN11" s="29"/>
      <c r="IO11" s="29"/>
      <c r="IP11" s="29"/>
      <c r="IQ11" s="29"/>
      <c r="IR11" s="29"/>
      <c r="IS11" s="29"/>
      <c r="IT11" s="29"/>
    </row>
    <row r="12" spans="1:254" s="28" customFormat="1" ht="14.25" x14ac:dyDescent="0.2">
      <c r="A12" s="31" t="s">
        <v>23</v>
      </c>
      <c r="B12" s="65">
        <v>243546</v>
      </c>
      <c r="C12" s="83" t="s">
        <v>760</v>
      </c>
      <c r="D12" s="24" t="str">
        <f>IF(C12="Unk","Unk",(C12/B12)-1)</f>
        <v>Unk</v>
      </c>
      <c r="E12" s="21"/>
      <c r="I12" s="29"/>
      <c r="J12" s="40"/>
      <c r="K12" s="40"/>
      <c r="L12" s="40"/>
      <c r="M12" s="40"/>
      <c r="N12" s="40"/>
      <c r="O12" s="40"/>
      <c r="P12" s="40"/>
      <c r="Q12" s="40"/>
      <c r="R12" s="40"/>
      <c r="S12" s="40"/>
      <c r="T12" s="40"/>
      <c r="U12" s="40"/>
      <c r="V12" s="40"/>
      <c r="W12" s="40"/>
      <c r="X12" s="40"/>
      <c r="Y12" s="40"/>
      <c r="Z12" s="40"/>
      <c r="AA12" s="40"/>
      <c r="AB12" s="40"/>
      <c r="AC12" s="40"/>
      <c r="AD12" s="40"/>
      <c r="AE12" s="40"/>
      <c r="AF12" s="40"/>
      <c r="AG12" s="40"/>
      <c r="AH12" s="40"/>
      <c r="AI12" s="40"/>
      <c r="AJ12" s="40"/>
      <c r="AK12" s="40"/>
      <c r="AL12" s="40"/>
      <c r="AM12" s="40"/>
      <c r="AN12" s="29"/>
      <c r="AO12" s="29"/>
      <c r="AP12" s="29"/>
      <c r="AQ12" s="29"/>
      <c r="AR12" s="29"/>
      <c r="AS12" s="29"/>
      <c r="AT12" s="29"/>
      <c r="AU12" s="29"/>
      <c r="AV12" s="29"/>
      <c r="AW12" s="29"/>
      <c r="AX12" s="29"/>
      <c r="AY12" s="29"/>
      <c r="AZ12" s="29"/>
      <c r="BA12" s="29"/>
      <c r="BB12" s="29"/>
      <c r="BC12" s="29"/>
      <c r="BD12" s="29"/>
      <c r="BE12" s="29"/>
      <c r="BF12" s="29"/>
      <c r="BG12" s="29"/>
      <c r="BH12" s="29"/>
      <c r="BI12" s="29"/>
      <c r="BJ12" s="29"/>
      <c r="BK12" s="29"/>
      <c r="BL12" s="29"/>
      <c r="BM12" s="29"/>
      <c r="BN12" s="29"/>
      <c r="BO12" s="29"/>
      <c r="BP12" s="29"/>
      <c r="BQ12" s="29"/>
      <c r="BR12" s="29"/>
      <c r="BS12" s="29"/>
      <c r="BT12" s="29"/>
      <c r="BU12" s="29"/>
      <c r="BV12" s="29"/>
      <c r="BW12" s="29"/>
      <c r="BX12" s="29"/>
      <c r="BY12" s="29"/>
      <c r="BZ12" s="29"/>
      <c r="CA12" s="29"/>
      <c r="CB12" s="29"/>
      <c r="CC12" s="29"/>
      <c r="CD12" s="29"/>
      <c r="CE12" s="29"/>
      <c r="CF12" s="29"/>
      <c r="CG12" s="29"/>
      <c r="CH12" s="29"/>
      <c r="CI12" s="29"/>
      <c r="CJ12" s="29"/>
      <c r="CK12" s="29"/>
      <c r="CL12" s="29"/>
      <c r="CM12" s="29"/>
      <c r="CN12" s="29"/>
      <c r="CO12" s="29"/>
      <c r="CP12" s="29"/>
      <c r="CQ12" s="29"/>
      <c r="CR12" s="29"/>
      <c r="CS12" s="29"/>
      <c r="CT12" s="29"/>
      <c r="CU12" s="29"/>
      <c r="CV12" s="29"/>
      <c r="CW12" s="29"/>
      <c r="CX12" s="29"/>
      <c r="CY12" s="29"/>
      <c r="CZ12" s="29"/>
      <c r="DA12" s="29"/>
      <c r="DB12" s="29"/>
      <c r="DC12" s="29"/>
      <c r="DD12" s="29"/>
      <c r="DE12" s="29"/>
      <c r="DF12" s="29"/>
      <c r="DG12" s="29"/>
      <c r="DH12" s="29"/>
      <c r="DI12" s="29"/>
      <c r="DJ12" s="29"/>
      <c r="DK12" s="29"/>
      <c r="DL12" s="29"/>
      <c r="DM12" s="29"/>
      <c r="DN12" s="29"/>
      <c r="DO12" s="29"/>
      <c r="DP12" s="29"/>
      <c r="DQ12" s="29"/>
      <c r="DR12" s="29"/>
      <c r="DS12" s="29"/>
      <c r="DT12" s="29"/>
      <c r="DU12" s="29"/>
      <c r="DV12" s="29"/>
      <c r="DW12" s="29"/>
      <c r="DX12" s="29"/>
      <c r="DY12" s="29"/>
      <c r="DZ12" s="29"/>
      <c r="EA12" s="29"/>
      <c r="EB12" s="29"/>
      <c r="EC12" s="29"/>
      <c r="ED12" s="29"/>
      <c r="EE12" s="29"/>
      <c r="EF12" s="29"/>
      <c r="EG12" s="29"/>
      <c r="EH12" s="29"/>
      <c r="EI12" s="29"/>
      <c r="EJ12" s="29"/>
      <c r="EK12" s="29"/>
      <c r="EL12" s="29"/>
      <c r="EM12" s="29"/>
      <c r="EN12" s="29"/>
      <c r="EO12" s="29"/>
      <c r="EP12" s="29"/>
      <c r="EQ12" s="29"/>
      <c r="ER12" s="29"/>
      <c r="ES12" s="29"/>
      <c r="ET12" s="29"/>
      <c r="EU12" s="29"/>
      <c r="EV12" s="29"/>
      <c r="EW12" s="29"/>
      <c r="EX12" s="29"/>
      <c r="EY12" s="29"/>
      <c r="EZ12" s="29"/>
      <c r="FA12" s="29"/>
      <c r="FB12" s="29"/>
      <c r="FC12" s="29"/>
      <c r="FD12" s="29"/>
      <c r="FE12" s="29"/>
      <c r="FF12" s="29"/>
      <c r="FG12" s="29"/>
      <c r="FH12" s="29"/>
      <c r="FI12" s="29"/>
      <c r="FJ12" s="29"/>
      <c r="FK12" s="29"/>
      <c r="FL12" s="29"/>
      <c r="FM12" s="29"/>
      <c r="FN12" s="29"/>
      <c r="FO12" s="29"/>
      <c r="FP12" s="29"/>
      <c r="FQ12" s="29"/>
      <c r="FR12" s="29"/>
      <c r="FS12" s="29"/>
      <c r="FT12" s="29"/>
      <c r="FU12" s="29"/>
      <c r="FV12" s="29"/>
      <c r="FW12" s="29"/>
      <c r="FX12" s="29"/>
      <c r="FY12" s="29"/>
      <c r="FZ12" s="29"/>
      <c r="GA12" s="29"/>
      <c r="GB12" s="29"/>
      <c r="GC12" s="29"/>
      <c r="GD12" s="29"/>
      <c r="GE12" s="29"/>
      <c r="GF12" s="29"/>
      <c r="GG12" s="29"/>
      <c r="GH12" s="29"/>
      <c r="GI12" s="29"/>
      <c r="GJ12" s="29"/>
      <c r="GK12" s="29"/>
      <c r="GL12" s="29"/>
      <c r="GM12" s="29"/>
      <c r="GN12" s="29"/>
      <c r="GO12" s="29"/>
      <c r="GP12" s="29"/>
      <c r="GQ12" s="29"/>
      <c r="GR12" s="29"/>
      <c r="GS12" s="29"/>
      <c r="GT12" s="29"/>
      <c r="GU12" s="29"/>
      <c r="GV12" s="29"/>
      <c r="GW12" s="29"/>
      <c r="GX12" s="29"/>
      <c r="GY12" s="29"/>
      <c r="GZ12" s="29"/>
      <c r="HA12" s="29"/>
      <c r="HB12" s="29"/>
      <c r="HC12" s="29"/>
      <c r="HD12" s="29"/>
      <c r="HE12" s="29"/>
      <c r="HF12" s="29"/>
      <c r="HG12" s="29"/>
      <c r="HH12" s="29"/>
      <c r="HI12" s="29"/>
      <c r="HJ12" s="29"/>
      <c r="HK12" s="29"/>
      <c r="HL12" s="29"/>
      <c r="HM12" s="29"/>
      <c r="HN12" s="29"/>
      <c r="HO12" s="29"/>
      <c r="HP12" s="29"/>
      <c r="HQ12" s="29"/>
      <c r="HR12" s="29"/>
      <c r="HS12" s="29"/>
      <c r="HT12" s="29"/>
      <c r="HU12" s="29"/>
      <c r="HV12" s="29"/>
      <c r="HW12" s="29"/>
      <c r="HX12" s="29"/>
      <c r="HY12" s="29"/>
      <c r="HZ12" s="29"/>
      <c r="IA12" s="29"/>
      <c r="IB12" s="29"/>
      <c r="IC12" s="29"/>
      <c r="ID12" s="29"/>
      <c r="IE12" s="29"/>
      <c r="IF12" s="29"/>
      <c r="IG12" s="29"/>
      <c r="IH12" s="29"/>
      <c r="II12" s="29"/>
      <c r="IJ12" s="29"/>
      <c r="IK12" s="29"/>
      <c r="IL12" s="29"/>
      <c r="IM12" s="29"/>
      <c r="IN12" s="29"/>
      <c r="IO12" s="29"/>
      <c r="IP12" s="29"/>
      <c r="IQ12" s="29"/>
      <c r="IR12" s="29"/>
      <c r="IS12" s="29"/>
      <c r="IT12" s="29"/>
    </row>
    <row r="13" spans="1:254" s="28" customFormat="1" ht="14.25" x14ac:dyDescent="0.2">
      <c r="A13" s="18" t="s">
        <v>11</v>
      </c>
      <c r="B13" s="71">
        <v>106926512.58000001</v>
      </c>
      <c r="C13" s="71">
        <v>93982773.780000001</v>
      </c>
      <c r="D13" s="22">
        <f>(C13/B13)-1</f>
        <v>-0.12105266025875294</v>
      </c>
      <c r="E13" s="25"/>
      <c r="I13" s="29"/>
      <c r="J13" s="40"/>
      <c r="K13" s="40"/>
      <c r="L13" s="40"/>
      <c r="M13" s="40"/>
      <c r="N13" s="40"/>
      <c r="O13" s="40"/>
      <c r="P13" s="40"/>
      <c r="Q13" s="40"/>
      <c r="R13" s="40"/>
      <c r="S13" s="40"/>
      <c r="T13" s="40"/>
      <c r="U13" s="40"/>
      <c r="V13" s="40"/>
      <c r="W13" s="40"/>
      <c r="X13" s="40"/>
      <c r="Y13" s="40"/>
      <c r="Z13" s="40"/>
      <c r="AA13" s="40"/>
      <c r="AB13" s="40"/>
      <c r="AC13" s="40"/>
      <c r="AD13" s="40"/>
      <c r="AE13" s="40"/>
      <c r="AF13" s="40"/>
      <c r="AG13" s="40"/>
      <c r="AH13" s="40"/>
      <c r="AI13" s="40"/>
      <c r="AJ13" s="40"/>
      <c r="AK13" s="40"/>
      <c r="AL13" s="40"/>
      <c r="AM13" s="40"/>
      <c r="AN13" s="29"/>
      <c r="AO13" s="29"/>
      <c r="AP13" s="29"/>
      <c r="AQ13" s="29"/>
      <c r="AR13" s="29"/>
      <c r="AS13" s="29"/>
      <c r="AT13" s="29"/>
      <c r="AU13" s="29"/>
      <c r="AV13" s="29"/>
      <c r="AW13" s="29"/>
      <c r="AX13" s="29"/>
      <c r="AY13" s="29"/>
      <c r="AZ13" s="29"/>
      <c r="BA13" s="29"/>
      <c r="BB13" s="29"/>
      <c r="BC13" s="29"/>
      <c r="BD13" s="29"/>
      <c r="BE13" s="29"/>
      <c r="BF13" s="29"/>
      <c r="BG13" s="29"/>
      <c r="BH13" s="29"/>
      <c r="BI13" s="29"/>
      <c r="BJ13" s="29"/>
      <c r="BK13" s="29"/>
      <c r="BL13" s="29"/>
      <c r="BM13" s="29"/>
      <c r="BN13" s="29"/>
      <c r="BO13" s="29"/>
      <c r="BP13" s="29"/>
      <c r="BQ13" s="29"/>
      <c r="BR13" s="29"/>
      <c r="BS13" s="29"/>
      <c r="BT13" s="29"/>
      <c r="BU13" s="29"/>
      <c r="BV13" s="29"/>
      <c r="BW13" s="29"/>
      <c r="BX13" s="29"/>
      <c r="BY13" s="29"/>
      <c r="BZ13" s="29"/>
      <c r="CA13" s="29"/>
      <c r="CB13" s="29"/>
      <c r="CC13" s="29"/>
      <c r="CD13" s="29"/>
      <c r="CE13" s="29"/>
      <c r="CF13" s="29"/>
      <c r="CG13" s="29"/>
      <c r="CH13" s="29"/>
      <c r="CI13" s="29"/>
      <c r="CJ13" s="29"/>
      <c r="CK13" s="29"/>
      <c r="CL13" s="29"/>
      <c r="CM13" s="29"/>
      <c r="CN13" s="29"/>
      <c r="CO13" s="29"/>
      <c r="CP13" s="29"/>
      <c r="CQ13" s="29"/>
      <c r="CR13" s="29"/>
      <c r="CS13" s="29"/>
      <c r="CT13" s="29"/>
      <c r="CU13" s="29"/>
      <c r="CV13" s="29"/>
      <c r="CW13" s="29"/>
      <c r="CX13" s="29"/>
      <c r="CY13" s="29"/>
      <c r="CZ13" s="29"/>
      <c r="DA13" s="29"/>
      <c r="DB13" s="29"/>
      <c r="DC13" s="29"/>
      <c r="DD13" s="29"/>
      <c r="DE13" s="29"/>
      <c r="DF13" s="29"/>
      <c r="DG13" s="29"/>
      <c r="DH13" s="29"/>
      <c r="DI13" s="29"/>
      <c r="DJ13" s="29"/>
      <c r="DK13" s="29"/>
      <c r="DL13" s="29"/>
      <c r="DM13" s="29"/>
      <c r="DN13" s="29"/>
      <c r="DO13" s="29"/>
      <c r="DP13" s="29"/>
      <c r="DQ13" s="29"/>
      <c r="DR13" s="29"/>
      <c r="DS13" s="29"/>
      <c r="DT13" s="29"/>
      <c r="DU13" s="29"/>
      <c r="DV13" s="29"/>
      <c r="DW13" s="29"/>
      <c r="DX13" s="29"/>
      <c r="DY13" s="29"/>
      <c r="DZ13" s="29"/>
      <c r="EA13" s="29"/>
      <c r="EB13" s="29"/>
      <c r="EC13" s="29"/>
      <c r="ED13" s="29"/>
      <c r="EE13" s="29"/>
      <c r="EF13" s="29"/>
      <c r="EG13" s="29"/>
      <c r="EH13" s="29"/>
      <c r="EI13" s="29"/>
      <c r="EJ13" s="29"/>
      <c r="EK13" s="29"/>
      <c r="EL13" s="29"/>
      <c r="EM13" s="29"/>
      <c r="EN13" s="29"/>
      <c r="EO13" s="29"/>
      <c r="EP13" s="29"/>
      <c r="EQ13" s="29"/>
      <c r="ER13" s="29"/>
      <c r="ES13" s="29"/>
      <c r="ET13" s="29"/>
      <c r="EU13" s="29"/>
      <c r="EV13" s="29"/>
      <c r="EW13" s="29"/>
      <c r="EX13" s="29"/>
      <c r="EY13" s="29"/>
      <c r="EZ13" s="29"/>
      <c r="FA13" s="29"/>
      <c r="FB13" s="29"/>
      <c r="FC13" s="29"/>
      <c r="FD13" s="29"/>
      <c r="FE13" s="29"/>
      <c r="FF13" s="29"/>
      <c r="FG13" s="29"/>
      <c r="FH13" s="29"/>
      <c r="FI13" s="29"/>
      <c r="FJ13" s="29"/>
      <c r="FK13" s="29"/>
      <c r="FL13" s="29"/>
      <c r="FM13" s="29"/>
      <c r="FN13" s="29"/>
      <c r="FO13" s="29"/>
      <c r="FP13" s="29"/>
      <c r="FQ13" s="29"/>
      <c r="FR13" s="29"/>
      <c r="FS13" s="29"/>
      <c r="FT13" s="29"/>
      <c r="FU13" s="29"/>
      <c r="FV13" s="29"/>
      <c r="FW13" s="29"/>
      <c r="FX13" s="29"/>
      <c r="FY13" s="29"/>
      <c r="FZ13" s="29"/>
      <c r="GA13" s="29"/>
      <c r="GB13" s="29"/>
      <c r="GC13" s="29"/>
      <c r="GD13" s="29"/>
      <c r="GE13" s="29"/>
      <c r="GF13" s="29"/>
      <c r="GG13" s="29"/>
      <c r="GH13" s="29"/>
      <c r="GI13" s="29"/>
      <c r="GJ13" s="29"/>
      <c r="GK13" s="29"/>
      <c r="GL13" s="29"/>
      <c r="GM13" s="29"/>
      <c r="GN13" s="29"/>
      <c r="GO13" s="29"/>
      <c r="GP13" s="29"/>
      <c r="GQ13" s="29"/>
      <c r="GR13" s="29"/>
      <c r="GS13" s="29"/>
      <c r="GT13" s="29"/>
      <c r="GU13" s="29"/>
      <c r="GV13" s="29"/>
      <c r="GW13" s="29"/>
      <c r="GX13" s="29"/>
      <c r="GY13" s="29"/>
      <c r="GZ13" s="29"/>
      <c r="HA13" s="29"/>
      <c r="HB13" s="29"/>
      <c r="HC13" s="29"/>
      <c r="HD13" s="29"/>
      <c r="HE13" s="29"/>
      <c r="HF13" s="29"/>
      <c r="HG13" s="29"/>
      <c r="HH13" s="29"/>
      <c r="HI13" s="29"/>
      <c r="HJ13" s="29"/>
      <c r="HK13" s="29"/>
      <c r="HL13" s="29"/>
      <c r="HM13" s="29"/>
      <c r="HN13" s="29"/>
      <c r="HO13" s="29"/>
      <c r="HP13" s="29"/>
      <c r="HQ13" s="29"/>
      <c r="HR13" s="29"/>
      <c r="HS13" s="29"/>
      <c r="HT13" s="29"/>
      <c r="HU13" s="29"/>
      <c r="HV13" s="29"/>
      <c r="HW13" s="29"/>
      <c r="HX13" s="29"/>
      <c r="HY13" s="29"/>
      <c r="HZ13" s="29"/>
      <c r="IA13" s="29"/>
      <c r="IB13" s="29"/>
      <c r="IC13" s="29"/>
      <c r="ID13" s="29"/>
      <c r="IE13" s="29"/>
      <c r="IF13" s="29"/>
      <c r="IG13" s="29"/>
      <c r="IH13" s="29"/>
      <c r="II13" s="29"/>
      <c r="IJ13" s="29"/>
      <c r="IK13" s="29"/>
      <c r="IL13" s="29"/>
      <c r="IM13" s="29"/>
      <c r="IN13" s="29"/>
      <c r="IO13" s="29"/>
      <c r="IP13" s="29"/>
      <c r="IQ13" s="29"/>
      <c r="IR13" s="29"/>
      <c r="IS13" s="29"/>
      <c r="IT13" s="29"/>
    </row>
    <row r="14" spans="1:254" s="28" customFormat="1" ht="14.25" x14ac:dyDescent="0.2">
      <c r="A14" s="18"/>
      <c r="B14" s="21"/>
      <c r="C14" s="21"/>
      <c r="D14" s="22"/>
      <c r="E14" s="21"/>
      <c r="I14" s="29"/>
      <c r="J14" s="40"/>
      <c r="K14" s="40"/>
      <c r="L14" s="40"/>
      <c r="M14" s="40"/>
      <c r="N14" s="40"/>
      <c r="O14" s="40"/>
      <c r="P14" s="40"/>
      <c r="Q14" s="40"/>
      <c r="R14" s="40"/>
      <c r="S14" s="40"/>
      <c r="T14" s="40"/>
      <c r="U14" s="40"/>
      <c r="V14" s="40"/>
      <c r="W14" s="40"/>
      <c r="X14" s="40"/>
      <c r="Y14" s="40"/>
      <c r="Z14" s="40"/>
      <c r="AA14" s="40"/>
      <c r="AB14" s="40"/>
      <c r="AC14" s="40"/>
      <c r="AD14" s="40"/>
      <c r="AE14" s="40"/>
      <c r="AF14" s="40"/>
      <c r="AG14" s="40"/>
      <c r="AH14" s="40"/>
      <c r="AI14" s="40"/>
      <c r="AJ14" s="40"/>
      <c r="AK14" s="40"/>
      <c r="AL14" s="40"/>
      <c r="AM14" s="40"/>
      <c r="AN14" s="29"/>
      <c r="AO14" s="29"/>
      <c r="AP14" s="29"/>
      <c r="AQ14" s="29"/>
      <c r="AR14" s="29"/>
      <c r="AS14" s="29"/>
      <c r="AT14" s="29"/>
      <c r="AU14" s="29"/>
      <c r="AV14" s="29"/>
      <c r="AW14" s="29"/>
      <c r="AX14" s="29"/>
      <c r="AY14" s="29"/>
      <c r="AZ14" s="29"/>
      <c r="BA14" s="29"/>
      <c r="BB14" s="29"/>
      <c r="BC14" s="29"/>
      <c r="BD14" s="29"/>
      <c r="BE14" s="29"/>
      <c r="BF14" s="29"/>
      <c r="BG14" s="29"/>
      <c r="BH14" s="29"/>
      <c r="BI14" s="29"/>
      <c r="BJ14" s="29"/>
      <c r="BK14" s="29"/>
      <c r="BL14" s="29"/>
      <c r="BM14" s="29"/>
      <c r="BN14" s="29"/>
      <c r="BO14" s="29"/>
      <c r="BP14" s="29"/>
      <c r="BQ14" s="29"/>
      <c r="BR14" s="29"/>
      <c r="BS14" s="29"/>
      <c r="BT14" s="29"/>
      <c r="BU14" s="29"/>
      <c r="BV14" s="29"/>
      <c r="BW14" s="29"/>
      <c r="BX14" s="29"/>
      <c r="BY14" s="29"/>
      <c r="BZ14" s="29"/>
      <c r="CA14" s="29"/>
      <c r="CB14" s="29"/>
      <c r="CC14" s="29"/>
      <c r="CD14" s="29"/>
      <c r="CE14" s="29"/>
      <c r="CF14" s="29"/>
      <c r="CG14" s="29"/>
      <c r="CH14" s="29"/>
      <c r="CI14" s="29"/>
      <c r="CJ14" s="29"/>
      <c r="CK14" s="29"/>
      <c r="CL14" s="29"/>
      <c r="CM14" s="29"/>
      <c r="CN14" s="29"/>
      <c r="CO14" s="29"/>
      <c r="CP14" s="29"/>
      <c r="CQ14" s="29"/>
      <c r="CR14" s="29"/>
      <c r="CS14" s="29"/>
      <c r="CT14" s="29"/>
      <c r="CU14" s="29"/>
      <c r="CV14" s="29"/>
      <c r="CW14" s="29"/>
      <c r="CX14" s="29"/>
      <c r="CY14" s="29"/>
      <c r="CZ14" s="29"/>
      <c r="DA14" s="29"/>
      <c r="DB14" s="29"/>
      <c r="DC14" s="29"/>
      <c r="DD14" s="29"/>
      <c r="DE14" s="29"/>
      <c r="DF14" s="29"/>
      <c r="DG14" s="29"/>
      <c r="DH14" s="29"/>
      <c r="DI14" s="29"/>
      <c r="DJ14" s="29"/>
      <c r="DK14" s="29"/>
      <c r="DL14" s="29"/>
      <c r="DM14" s="29"/>
      <c r="DN14" s="29"/>
      <c r="DO14" s="29"/>
      <c r="DP14" s="29"/>
      <c r="DQ14" s="29"/>
      <c r="DR14" s="29"/>
      <c r="DS14" s="29"/>
      <c r="DT14" s="29"/>
      <c r="DU14" s="29"/>
      <c r="DV14" s="29"/>
      <c r="DW14" s="29"/>
      <c r="DX14" s="29"/>
      <c r="DY14" s="29"/>
      <c r="DZ14" s="29"/>
      <c r="EA14" s="29"/>
      <c r="EB14" s="29"/>
      <c r="EC14" s="29"/>
      <c r="ED14" s="29"/>
      <c r="EE14" s="29"/>
      <c r="EF14" s="29"/>
      <c r="EG14" s="29"/>
      <c r="EH14" s="29"/>
      <c r="EI14" s="29"/>
      <c r="EJ14" s="29"/>
      <c r="EK14" s="29"/>
      <c r="EL14" s="29"/>
      <c r="EM14" s="29"/>
      <c r="EN14" s="29"/>
      <c r="EO14" s="29"/>
      <c r="EP14" s="29"/>
      <c r="EQ14" s="29"/>
      <c r="ER14" s="29"/>
      <c r="ES14" s="29"/>
      <c r="ET14" s="29"/>
      <c r="EU14" s="29"/>
      <c r="EV14" s="29"/>
      <c r="EW14" s="29"/>
      <c r="EX14" s="29"/>
      <c r="EY14" s="29"/>
      <c r="EZ14" s="29"/>
      <c r="FA14" s="29"/>
      <c r="FB14" s="29"/>
      <c r="FC14" s="29"/>
      <c r="FD14" s="29"/>
      <c r="FE14" s="29"/>
      <c r="FF14" s="29"/>
      <c r="FG14" s="29"/>
      <c r="FH14" s="29"/>
      <c r="FI14" s="29"/>
      <c r="FJ14" s="29"/>
      <c r="FK14" s="29"/>
      <c r="FL14" s="29"/>
      <c r="FM14" s="29"/>
      <c r="FN14" s="29"/>
      <c r="FO14" s="29"/>
      <c r="FP14" s="29"/>
      <c r="FQ14" s="29"/>
      <c r="FR14" s="29"/>
      <c r="FS14" s="29"/>
      <c r="FT14" s="29"/>
      <c r="FU14" s="29"/>
      <c r="FV14" s="29"/>
      <c r="FW14" s="29"/>
      <c r="FX14" s="29"/>
      <c r="FY14" s="29"/>
      <c r="FZ14" s="29"/>
      <c r="GA14" s="29"/>
      <c r="GB14" s="29"/>
      <c r="GC14" s="29"/>
      <c r="GD14" s="29"/>
      <c r="GE14" s="29"/>
      <c r="GF14" s="29"/>
      <c r="GG14" s="29"/>
      <c r="GH14" s="29"/>
      <c r="GI14" s="29"/>
      <c r="GJ14" s="29"/>
      <c r="GK14" s="29"/>
      <c r="GL14" s="29"/>
      <c r="GM14" s="29"/>
      <c r="GN14" s="29"/>
      <c r="GO14" s="29"/>
      <c r="GP14" s="29"/>
      <c r="GQ14" s="29"/>
      <c r="GR14" s="29"/>
      <c r="GS14" s="29"/>
      <c r="GT14" s="29"/>
      <c r="GU14" s="29"/>
      <c r="GV14" s="29"/>
      <c r="GW14" s="29"/>
      <c r="GX14" s="29"/>
      <c r="GY14" s="29"/>
      <c r="GZ14" s="29"/>
      <c r="HA14" s="29"/>
      <c r="HB14" s="29"/>
      <c r="HC14" s="29"/>
      <c r="HD14" s="29"/>
      <c r="HE14" s="29"/>
      <c r="HF14" s="29"/>
      <c r="HG14" s="29"/>
      <c r="HH14" s="29"/>
      <c r="HI14" s="29"/>
      <c r="HJ14" s="29"/>
      <c r="HK14" s="29"/>
      <c r="HL14" s="29"/>
      <c r="HM14" s="29"/>
      <c r="HN14" s="29"/>
      <c r="HO14" s="29"/>
      <c r="HP14" s="29"/>
      <c r="HQ14" s="29"/>
      <c r="HR14" s="29"/>
      <c r="HS14" s="29"/>
      <c r="HT14" s="29"/>
      <c r="HU14" s="29"/>
      <c r="HV14" s="29"/>
      <c r="HW14" s="29"/>
      <c r="HX14" s="29"/>
      <c r="HY14" s="29"/>
      <c r="HZ14" s="29"/>
      <c r="IA14" s="29"/>
      <c r="IB14" s="29"/>
      <c r="IC14" s="29"/>
      <c r="ID14" s="29"/>
      <c r="IE14" s="29"/>
      <c r="IF14" s="29"/>
      <c r="IG14" s="29"/>
      <c r="IH14" s="29"/>
      <c r="II14" s="29"/>
      <c r="IJ14" s="29"/>
      <c r="IK14" s="29"/>
      <c r="IL14" s="29"/>
      <c r="IM14" s="29"/>
      <c r="IN14" s="29"/>
      <c r="IO14" s="29"/>
      <c r="IP14" s="29"/>
      <c r="IQ14" s="29"/>
      <c r="IR14" s="29"/>
      <c r="IS14" s="29"/>
      <c r="IT14" s="29"/>
    </row>
    <row r="15" spans="1:254" s="28" customFormat="1" x14ac:dyDescent="0.25">
      <c r="A15" s="7" t="s">
        <v>15</v>
      </c>
      <c r="B15" s="21"/>
      <c r="C15" s="18"/>
      <c r="D15" s="22"/>
      <c r="E15" s="18"/>
      <c r="I15" s="29"/>
      <c r="J15" s="40"/>
      <c r="K15" s="40"/>
      <c r="L15" s="40"/>
      <c r="M15" s="40"/>
      <c r="N15" s="40"/>
      <c r="O15" s="40"/>
      <c r="P15" s="40"/>
      <c r="Q15" s="40"/>
      <c r="R15" s="40"/>
      <c r="S15" s="40"/>
      <c r="T15" s="40"/>
      <c r="U15" s="40"/>
      <c r="V15" s="40"/>
      <c r="W15" s="40"/>
      <c r="X15" s="40"/>
      <c r="Y15" s="40"/>
      <c r="Z15" s="40"/>
      <c r="AA15" s="40"/>
      <c r="AB15" s="40"/>
      <c r="AC15" s="40"/>
      <c r="AD15" s="40"/>
      <c r="AE15" s="40"/>
      <c r="AF15" s="40"/>
      <c r="AG15" s="40"/>
      <c r="AH15" s="40"/>
      <c r="AI15" s="40"/>
      <c r="AJ15" s="40"/>
      <c r="AK15" s="40"/>
      <c r="AL15" s="40"/>
      <c r="AM15" s="40"/>
      <c r="AN15" s="29"/>
      <c r="AO15" s="29"/>
      <c r="AP15" s="29"/>
      <c r="AQ15" s="29"/>
      <c r="AR15" s="29"/>
      <c r="AS15" s="29"/>
      <c r="AT15" s="29"/>
      <c r="AU15" s="29"/>
      <c r="AV15" s="29"/>
      <c r="AW15" s="29"/>
      <c r="AX15" s="29"/>
      <c r="AY15" s="29"/>
      <c r="AZ15" s="29"/>
      <c r="BA15" s="29"/>
      <c r="BB15" s="29"/>
      <c r="BC15" s="29"/>
      <c r="BD15" s="29"/>
      <c r="BE15" s="29"/>
      <c r="BF15" s="29"/>
      <c r="BG15" s="29"/>
      <c r="BH15" s="29"/>
      <c r="BI15" s="29"/>
      <c r="BJ15" s="29"/>
      <c r="BK15" s="29"/>
      <c r="BL15" s="29"/>
      <c r="BM15" s="29"/>
      <c r="BN15" s="29"/>
      <c r="BO15" s="29"/>
      <c r="BP15" s="29"/>
      <c r="BQ15" s="29"/>
      <c r="BR15" s="29"/>
      <c r="BS15" s="29"/>
      <c r="BT15" s="29"/>
      <c r="BU15" s="29"/>
      <c r="BV15" s="29"/>
      <c r="BW15" s="29"/>
      <c r="BX15" s="29"/>
      <c r="BY15" s="29"/>
      <c r="BZ15" s="29"/>
      <c r="CA15" s="29"/>
      <c r="CB15" s="29"/>
      <c r="CC15" s="29"/>
      <c r="CD15" s="29"/>
      <c r="CE15" s="29"/>
      <c r="CF15" s="29"/>
      <c r="CG15" s="29"/>
      <c r="CH15" s="29"/>
      <c r="CI15" s="29"/>
      <c r="CJ15" s="29"/>
      <c r="CK15" s="29"/>
      <c r="CL15" s="29"/>
      <c r="CM15" s="29"/>
      <c r="CN15" s="29"/>
      <c r="CO15" s="29"/>
      <c r="CP15" s="29"/>
      <c r="CQ15" s="29"/>
      <c r="CR15" s="29"/>
      <c r="CS15" s="29"/>
      <c r="CT15" s="29"/>
      <c r="CU15" s="29"/>
      <c r="CV15" s="29"/>
      <c r="CW15" s="29"/>
      <c r="CX15" s="29"/>
      <c r="CY15" s="29"/>
      <c r="CZ15" s="29"/>
      <c r="DA15" s="29"/>
      <c r="DB15" s="29"/>
      <c r="DC15" s="29"/>
      <c r="DD15" s="29"/>
      <c r="DE15" s="29"/>
      <c r="DF15" s="29"/>
      <c r="DG15" s="29"/>
      <c r="DH15" s="29"/>
      <c r="DI15" s="29"/>
      <c r="DJ15" s="29"/>
      <c r="DK15" s="29"/>
      <c r="DL15" s="29"/>
      <c r="DM15" s="29"/>
      <c r="DN15" s="29"/>
      <c r="DO15" s="29"/>
      <c r="DP15" s="29"/>
      <c r="DQ15" s="29"/>
      <c r="DR15" s="29"/>
      <c r="DS15" s="29"/>
      <c r="DT15" s="29"/>
      <c r="DU15" s="29"/>
      <c r="DV15" s="29"/>
      <c r="DW15" s="29"/>
      <c r="DX15" s="29"/>
      <c r="DY15" s="29"/>
      <c r="DZ15" s="29"/>
      <c r="EA15" s="29"/>
      <c r="EB15" s="29"/>
      <c r="EC15" s="29"/>
      <c r="ED15" s="29"/>
      <c r="EE15" s="29"/>
      <c r="EF15" s="29"/>
      <c r="EG15" s="29"/>
      <c r="EH15" s="29"/>
      <c r="EI15" s="29"/>
      <c r="EJ15" s="29"/>
      <c r="EK15" s="29"/>
      <c r="EL15" s="29"/>
      <c r="EM15" s="29"/>
      <c r="EN15" s="29"/>
      <c r="EO15" s="29"/>
      <c r="EP15" s="29"/>
      <c r="EQ15" s="29"/>
      <c r="ER15" s="29"/>
      <c r="ES15" s="29"/>
      <c r="ET15" s="29"/>
      <c r="EU15" s="29"/>
      <c r="EV15" s="29"/>
      <c r="EW15" s="29"/>
      <c r="EX15" s="29"/>
      <c r="EY15" s="29"/>
      <c r="EZ15" s="29"/>
      <c r="FA15" s="29"/>
      <c r="FB15" s="29"/>
      <c r="FC15" s="29"/>
      <c r="FD15" s="29"/>
      <c r="FE15" s="29"/>
      <c r="FF15" s="29"/>
      <c r="FG15" s="29"/>
      <c r="FH15" s="29"/>
      <c r="FI15" s="29"/>
      <c r="FJ15" s="29"/>
      <c r="FK15" s="29"/>
      <c r="FL15" s="29"/>
      <c r="FM15" s="29"/>
      <c r="FN15" s="29"/>
      <c r="FO15" s="29"/>
      <c r="FP15" s="29"/>
      <c r="FQ15" s="29"/>
      <c r="FR15" s="29"/>
      <c r="FS15" s="29"/>
      <c r="FT15" s="29"/>
      <c r="FU15" s="29"/>
      <c r="FV15" s="29"/>
      <c r="FW15" s="29"/>
      <c r="FX15" s="29"/>
      <c r="FY15" s="29"/>
      <c r="FZ15" s="29"/>
      <c r="GA15" s="29"/>
      <c r="GB15" s="29"/>
      <c r="GC15" s="29"/>
      <c r="GD15" s="29"/>
      <c r="GE15" s="29"/>
      <c r="GF15" s="29"/>
      <c r="GG15" s="29"/>
      <c r="GH15" s="29"/>
      <c r="GI15" s="29"/>
      <c r="GJ15" s="29"/>
      <c r="GK15" s="29"/>
      <c r="GL15" s="29"/>
      <c r="GM15" s="29"/>
      <c r="GN15" s="29"/>
      <c r="GO15" s="29"/>
      <c r="GP15" s="29"/>
      <c r="GQ15" s="29"/>
      <c r="GR15" s="29"/>
      <c r="GS15" s="29"/>
      <c r="GT15" s="29"/>
      <c r="GU15" s="29"/>
      <c r="GV15" s="29"/>
      <c r="GW15" s="29"/>
      <c r="GX15" s="29"/>
      <c r="GY15" s="29"/>
      <c r="GZ15" s="29"/>
      <c r="HA15" s="29"/>
      <c r="HB15" s="29"/>
      <c r="HC15" s="29"/>
      <c r="HD15" s="29"/>
      <c r="HE15" s="29"/>
      <c r="HF15" s="29"/>
      <c r="HG15" s="29"/>
      <c r="HH15" s="29"/>
      <c r="HI15" s="29"/>
      <c r="HJ15" s="29"/>
      <c r="HK15" s="29"/>
      <c r="HL15" s="29"/>
      <c r="HM15" s="29"/>
      <c r="HN15" s="29"/>
      <c r="HO15" s="29"/>
      <c r="HP15" s="29"/>
      <c r="HQ15" s="29"/>
      <c r="HR15" s="29"/>
      <c r="HS15" s="29"/>
      <c r="HT15" s="29"/>
      <c r="HU15" s="29"/>
      <c r="HV15" s="29"/>
      <c r="HW15" s="29"/>
      <c r="HX15" s="29"/>
      <c r="HY15" s="29"/>
      <c r="HZ15" s="29"/>
      <c r="IA15" s="29"/>
      <c r="IB15" s="29"/>
      <c r="IC15" s="29"/>
      <c r="ID15" s="29"/>
      <c r="IE15" s="29"/>
      <c r="IF15" s="29"/>
      <c r="IG15" s="29"/>
      <c r="IH15" s="29"/>
      <c r="II15" s="29"/>
      <c r="IJ15" s="29"/>
      <c r="IK15" s="29"/>
      <c r="IL15" s="29"/>
      <c r="IM15" s="29"/>
      <c r="IN15" s="29"/>
      <c r="IO15" s="29"/>
      <c r="IP15" s="29"/>
      <c r="IQ15" s="29"/>
      <c r="IR15" s="29"/>
      <c r="IS15" s="29"/>
      <c r="IT15" s="29"/>
    </row>
    <row r="16" spans="1:254" s="28" customFormat="1" ht="14.25" x14ac:dyDescent="0.2">
      <c r="A16" s="18" t="s">
        <v>13</v>
      </c>
      <c r="B16" s="65">
        <v>6073</v>
      </c>
      <c r="C16" s="65">
        <v>6317</v>
      </c>
      <c r="D16" s="22">
        <f>(C16/B16)-1</f>
        <v>4.0177836324716054E-2</v>
      </c>
      <c r="E16" s="21"/>
      <c r="I16" s="29"/>
      <c r="J16" s="40"/>
      <c r="K16" s="40"/>
      <c r="L16" s="40"/>
      <c r="M16" s="40"/>
      <c r="N16" s="40"/>
      <c r="O16" s="40"/>
      <c r="P16" s="40"/>
      <c r="Q16" s="40"/>
      <c r="R16" s="40"/>
      <c r="S16" s="40"/>
      <c r="T16" s="40"/>
      <c r="U16" s="40"/>
      <c r="V16" s="40"/>
      <c r="W16" s="40"/>
      <c r="X16" s="40"/>
      <c r="Y16" s="40"/>
      <c r="Z16" s="40"/>
      <c r="AA16" s="40"/>
      <c r="AB16" s="40"/>
      <c r="AC16" s="40"/>
      <c r="AD16" s="40"/>
      <c r="AE16" s="40"/>
      <c r="AF16" s="40"/>
      <c r="AG16" s="40"/>
      <c r="AH16" s="40"/>
      <c r="AI16" s="40"/>
      <c r="AJ16" s="40"/>
      <c r="AK16" s="40"/>
      <c r="AL16" s="40"/>
      <c r="AM16" s="40"/>
      <c r="AN16" s="29"/>
      <c r="AO16" s="29"/>
      <c r="AP16" s="29"/>
      <c r="AQ16" s="29"/>
      <c r="AR16" s="29"/>
      <c r="AS16" s="29"/>
      <c r="AT16" s="29"/>
      <c r="AU16" s="29"/>
      <c r="AV16" s="29"/>
      <c r="AW16" s="29"/>
      <c r="AX16" s="29"/>
      <c r="AY16" s="29"/>
      <c r="AZ16" s="29"/>
      <c r="BA16" s="29"/>
      <c r="BB16" s="29"/>
      <c r="BC16" s="29"/>
      <c r="BD16" s="29"/>
      <c r="BE16" s="29"/>
      <c r="BF16" s="29"/>
      <c r="BG16" s="29"/>
      <c r="BH16" s="29"/>
      <c r="BI16" s="29"/>
      <c r="BJ16" s="29"/>
      <c r="BK16" s="29"/>
      <c r="BL16" s="29"/>
      <c r="BM16" s="29"/>
      <c r="BN16" s="29"/>
      <c r="BO16" s="29"/>
      <c r="BP16" s="29"/>
      <c r="BQ16" s="29"/>
      <c r="BR16" s="29"/>
      <c r="BS16" s="29"/>
      <c r="BT16" s="29"/>
      <c r="BU16" s="29"/>
      <c r="BV16" s="29"/>
      <c r="BW16" s="29"/>
      <c r="BX16" s="29"/>
      <c r="BY16" s="29"/>
      <c r="BZ16" s="29"/>
      <c r="CA16" s="29"/>
      <c r="CB16" s="29"/>
      <c r="CC16" s="29"/>
      <c r="CD16" s="29"/>
      <c r="CE16" s="29"/>
      <c r="CF16" s="29"/>
      <c r="CG16" s="29"/>
      <c r="CH16" s="29"/>
      <c r="CI16" s="29"/>
      <c r="CJ16" s="29"/>
      <c r="CK16" s="29"/>
      <c r="CL16" s="29"/>
      <c r="CM16" s="29"/>
      <c r="CN16" s="29"/>
      <c r="CO16" s="29"/>
      <c r="CP16" s="29"/>
      <c r="CQ16" s="29"/>
      <c r="CR16" s="29"/>
      <c r="CS16" s="29"/>
      <c r="CT16" s="29"/>
      <c r="CU16" s="29"/>
      <c r="CV16" s="29"/>
      <c r="CW16" s="29"/>
      <c r="CX16" s="29"/>
      <c r="CY16" s="29"/>
      <c r="CZ16" s="29"/>
      <c r="DA16" s="29"/>
      <c r="DB16" s="29"/>
      <c r="DC16" s="29"/>
      <c r="DD16" s="29"/>
      <c r="DE16" s="29"/>
      <c r="DF16" s="29"/>
      <c r="DG16" s="29"/>
      <c r="DH16" s="29"/>
      <c r="DI16" s="29"/>
      <c r="DJ16" s="29"/>
      <c r="DK16" s="29"/>
      <c r="DL16" s="29"/>
      <c r="DM16" s="29"/>
      <c r="DN16" s="29"/>
      <c r="DO16" s="29"/>
      <c r="DP16" s="29"/>
      <c r="DQ16" s="29"/>
      <c r="DR16" s="29"/>
      <c r="DS16" s="29"/>
      <c r="DT16" s="29"/>
      <c r="DU16" s="29"/>
      <c r="DV16" s="29"/>
      <c r="DW16" s="29"/>
      <c r="DX16" s="29"/>
      <c r="DY16" s="29"/>
      <c r="DZ16" s="29"/>
      <c r="EA16" s="29"/>
      <c r="EB16" s="29"/>
      <c r="EC16" s="29"/>
      <c r="ED16" s="29"/>
      <c r="EE16" s="29"/>
      <c r="EF16" s="29"/>
      <c r="EG16" s="29"/>
      <c r="EH16" s="29"/>
      <c r="EI16" s="29"/>
      <c r="EJ16" s="29"/>
      <c r="EK16" s="29"/>
      <c r="EL16" s="29"/>
      <c r="EM16" s="29"/>
      <c r="EN16" s="29"/>
      <c r="EO16" s="29"/>
      <c r="EP16" s="29"/>
      <c r="EQ16" s="29"/>
      <c r="ER16" s="29"/>
      <c r="ES16" s="29"/>
      <c r="ET16" s="29"/>
      <c r="EU16" s="29"/>
      <c r="EV16" s="29"/>
      <c r="EW16" s="29"/>
      <c r="EX16" s="29"/>
      <c r="EY16" s="29"/>
      <c r="EZ16" s="29"/>
      <c r="FA16" s="29"/>
      <c r="FB16" s="29"/>
      <c r="FC16" s="29"/>
      <c r="FD16" s="29"/>
      <c r="FE16" s="29"/>
      <c r="FF16" s="29"/>
      <c r="FG16" s="29"/>
      <c r="FH16" s="29"/>
      <c r="FI16" s="29"/>
      <c r="FJ16" s="29"/>
      <c r="FK16" s="29"/>
      <c r="FL16" s="29"/>
      <c r="FM16" s="29"/>
      <c r="FN16" s="29"/>
      <c r="FO16" s="29"/>
      <c r="FP16" s="29"/>
      <c r="FQ16" s="29"/>
      <c r="FR16" s="29"/>
      <c r="FS16" s="29"/>
      <c r="FT16" s="29"/>
      <c r="FU16" s="29"/>
      <c r="FV16" s="29"/>
      <c r="FW16" s="29"/>
      <c r="FX16" s="29"/>
      <c r="FY16" s="29"/>
      <c r="FZ16" s="29"/>
      <c r="GA16" s="29"/>
      <c r="GB16" s="29"/>
      <c r="GC16" s="29"/>
      <c r="GD16" s="29"/>
      <c r="GE16" s="29"/>
      <c r="GF16" s="29"/>
      <c r="GG16" s="29"/>
      <c r="GH16" s="29"/>
      <c r="GI16" s="29"/>
      <c r="GJ16" s="29"/>
      <c r="GK16" s="29"/>
      <c r="GL16" s="29"/>
      <c r="GM16" s="29"/>
      <c r="GN16" s="29"/>
      <c r="GO16" s="29"/>
      <c r="GP16" s="29"/>
      <c r="GQ16" s="29"/>
      <c r="GR16" s="29"/>
      <c r="GS16" s="29"/>
      <c r="GT16" s="29"/>
      <c r="GU16" s="29"/>
      <c r="GV16" s="29"/>
      <c r="GW16" s="29"/>
      <c r="GX16" s="29"/>
      <c r="GY16" s="29"/>
      <c r="GZ16" s="29"/>
      <c r="HA16" s="29"/>
      <c r="HB16" s="29"/>
      <c r="HC16" s="29"/>
      <c r="HD16" s="29"/>
      <c r="HE16" s="29"/>
      <c r="HF16" s="29"/>
      <c r="HG16" s="29"/>
      <c r="HH16" s="29"/>
      <c r="HI16" s="29"/>
      <c r="HJ16" s="29"/>
      <c r="HK16" s="29"/>
      <c r="HL16" s="29"/>
      <c r="HM16" s="29"/>
      <c r="HN16" s="29"/>
      <c r="HO16" s="29"/>
      <c r="HP16" s="29"/>
      <c r="HQ16" s="29"/>
      <c r="HR16" s="29"/>
      <c r="HS16" s="29"/>
      <c r="HT16" s="29"/>
      <c r="HU16" s="29"/>
      <c r="HV16" s="29"/>
      <c r="HW16" s="29"/>
      <c r="HX16" s="29"/>
      <c r="HY16" s="29"/>
      <c r="HZ16" s="29"/>
      <c r="IA16" s="29"/>
      <c r="IB16" s="29"/>
      <c r="IC16" s="29"/>
      <c r="ID16" s="29"/>
      <c r="IE16" s="29"/>
      <c r="IF16" s="29"/>
      <c r="IG16" s="29"/>
      <c r="IH16" s="29"/>
      <c r="II16" s="29"/>
      <c r="IJ16" s="29"/>
      <c r="IK16" s="29"/>
      <c r="IL16" s="29"/>
      <c r="IM16" s="29"/>
      <c r="IN16" s="29"/>
      <c r="IO16" s="29"/>
      <c r="IP16" s="29"/>
      <c r="IQ16" s="29"/>
      <c r="IR16" s="29"/>
      <c r="IS16" s="29"/>
      <c r="IT16" s="29"/>
    </row>
    <row r="17" spans="1:254" s="28" customFormat="1" ht="14.25" x14ac:dyDescent="0.2">
      <c r="A17" s="18" t="s">
        <v>27</v>
      </c>
      <c r="B17" s="71">
        <v>397241778</v>
      </c>
      <c r="C17" s="71">
        <v>409414007</v>
      </c>
      <c r="D17" s="22">
        <f>(C17/B17)-1</f>
        <v>3.0641865166558535E-2</v>
      </c>
      <c r="E17" s="25"/>
      <c r="I17" s="29"/>
      <c r="J17" s="40"/>
      <c r="K17" s="40"/>
      <c r="L17" s="40"/>
      <c r="M17" s="40"/>
      <c r="N17" s="40"/>
      <c r="O17" s="40"/>
      <c r="P17" s="40"/>
      <c r="Q17" s="40"/>
      <c r="R17" s="40"/>
      <c r="S17" s="40"/>
      <c r="T17" s="40"/>
      <c r="U17" s="40"/>
      <c r="V17" s="40"/>
      <c r="W17" s="40"/>
      <c r="X17" s="40"/>
      <c r="Y17" s="40"/>
      <c r="Z17" s="40"/>
      <c r="AA17" s="40"/>
      <c r="AB17" s="40"/>
      <c r="AC17" s="40"/>
      <c r="AD17" s="40"/>
      <c r="AE17" s="40"/>
      <c r="AF17" s="40"/>
      <c r="AG17" s="40"/>
      <c r="AH17" s="40"/>
      <c r="AI17" s="40"/>
      <c r="AJ17" s="40"/>
      <c r="AK17" s="40"/>
      <c r="AL17" s="40"/>
      <c r="AM17" s="40"/>
      <c r="AN17" s="29"/>
      <c r="AO17" s="29"/>
      <c r="AP17" s="29"/>
      <c r="AQ17" s="29"/>
      <c r="AR17" s="29"/>
      <c r="AS17" s="29"/>
      <c r="AT17" s="29"/>
      <c r="AU17" s="29"/>
      <c r="AV17" s="29"/>
      <c r="AW17" s="29"/>
      <c r="AX17" s="29"/>
      <c r="AY17" s="29"/>
      <c r="AZ17" s="29"/>
      <c r="BA17" s="29"/>
      <c r="BB17" s="29"/>
      <c r="BC17" s="29"/>
      <c r="BD17" s="29"/>
      <c r="BE17" s="29"/>
      <c r="BF17" s="29"/>
      <c r="BG17" s="29"/>
      <c r="BH17" s="29"/>
      <c r="BI17" s="29"/>
      <c r="BJ17" s="29"/>
      <c r="BK17" s="29"/>
      <c r="BL17" s="29"/>
      <c r="BM17" s="29"/>
      <c r="BN17" s="29"/>
      <c r="BO17" s="29"/>
      <c r="BP17" s="29"/>
      <c r="BQ17" s="29"/>
      <c r="BR17" s="29"/>
      <c r="BS17" s="29"/>
      <c r="BT17" s="29"/>
      <c r="BU17" s="29"/>
      <c r="BV17" s="29"/>
      <c r="BW17" s="29"/>
      <c r="BX17" s="29"/>
      <c r="BY17" s="29"/>
      <c r="BZ17" s="29"/>
      <c r="CA17" s="29"/>
      <c r="CB17" s="29"/>
      <c r="CC17" s="29"/>
      <c r="CD17" s="29"/>
      <c r="CE17" s="29"/>
      <c r="CF17" s="29"/>
      <c r="CG17" s="29"/>
      <c r="CH17" s="29"/>
      <c r="CI17" s="29"/>
      <c r="CJ17" s="29"/>
      <c r="CK17" s="29"/>
      <c r="CL17" s="29"/>
      <c r="CM17" s="29"/>
      <c r="CN17" s="29"/>
      <c r="CO17" s="29"/>
      <c r="CP17" s="29"/>
      <c r="CQ17" s="29"/>
      <c r="CR17" s="29"/>
      <c r="CS17" s="29"/>
      <c r="CT17" s="29"/>
      <c r="CU17" s="29"/>
      <c r="CV17" s="29"/>
      <c r="CW17" s="29"/>
      <c r="CX17" s="29"/>
      <c r="CY17" s="29"/>
      <c r="CZ17" s="29"/>
      <c r="DA17" s="29"/>
      <c r="DB17" s="29"/>
      <c r="DC17" s="29"/>
      <c r="DD17" s="29"/>
      <c r="DE17" s="29"/>
      <c r="DF17" s="29"/>
      <c r="DG17" s="29"/>
      <c r="DH17" s="29"/>
      <c r="DI17" s="29"/>
      <c r="DJ17" s="29"/>
      <c r="DK17" s="29"/>
      <c r="DL17" s="29"/>
      <c r="DM17" s="29"/>
      <c r="DN17" s="29"/>
      <c r="DO17" s="29"/>
      <c r="DP17" s="29"/>
      <c r="DQ17" s="29"/>
      <c r="DR17" s="29"/>
      <c r="DS17" s="29"/>
      <c r="DT17" s="29"/>
      <c r="DU17" s="29"/>
      <c r="DV17" s="29"/>
      <c r="DW17" s="29"/>
      <c r="DX17" s="29"/>
      <c r="DY17" s="29"/>
      <c r="DZ17" s="29"/>
      <c r="EA17" s="29"/>
      <c r="EB17" s="29"/>
      <c r="EC17" s="29"/>
      <c r="ED17" s="29"/>
      <c r="EE17" s="29"/>
      <c r="EF17" s="29"/>
      <c r="EG17" s="29"/>
      <c r="EH17" s="29"/>
      <c r="EI17" s="29"/>
      <c r="EJ17" s="29"/>
      <c r="EK17" s="29"/>
      <c r="EL17" s="29"/>
      <c r="EM17" s="29"/>
      <c r="EN17" s="29"/>
      <c r="EO17" s="29"/>
      <c r="EP17" s="29"/>
      <c r="EQ17" s="29"/>
      <c r="ER17" s="29"/>
      <c r="ES17" s="29"/>
      <c r="ET17" s="29"/>
      <c r="EU17" s="29"/>
      <c r="EV17" s="29"/>
      <c r="EW17" s="29"/>
      <c r="EX17" s="29"/>
      <c r="EY17" s="29"/>
      <c r="EZ17" s="29"/>
      <c r="FA17" s="29"/>
      <c r="FB17" s="29"/>
      <c r="FC17" s="29"/>
      <c r="FD17" s="29"/>
      <c r="FE17" s="29"/>
      <c r="FF17" s="29"/>
      <c r="FG17" s="29"/>
      <c r="FH17" s="29"/>
      <c r="FI17" s="29"/>
      <c r="FJ17" s="29"/>
      <c r="FK17" s="29"/>
      <c r="FL17" s="29"/>
      <c r="FM17" s="29"/>
      <c r="FN17" s="29"/>
      <c r="FO17" s="29"/>
      <c r="FP17" s="29"/>
      <c r="FQ17" s="29"/>
      <c r="FR17" s="29"/>
      <c r="FS17" s="29"/>
      <c r="FT17" s="29"/>
      <c r="FU17" s="29"/>
      <c r="FV17" s="29"/>
      <c r="FW17" s="29"/>
      <c r="FX17" s="29"/>
      <c r="FY17" s="29"/>
      <c r="FZ17" s="29"/>
      <c r="GA17" s="29"/>
      <c r="GB17" s="29"/>
      <c r="GC17" s="29"/>
      <c r="GD17" s="29"/>
      <c r="GE17" s="29"/>
      <c r="GF17" s="29"/>
      <c r="GG17" s="29"/>
      <c r="GH17" s="29"/>
      <c r="GI17" s="29"/>
      <c r="GJ17" s="29"/>
      <c r="GK17" s="29"/>
      <c r="GL17" s="29"/>
      <c r="GM17" s="29"/>
      <c r="GN17" s="29"/>
      <c r="GO17" s="29"/>
      <c r="GP17" s="29"/>
      <c r="GQ17" s="29"/>
      <c r="GR17" s="29"/>
      <c r="GS17" s="29"/>
      <c r="GT17" s="29"/>
      <c r="GU17" s="29"/>
      <c r="GV17" s="29"/>
      <c r="GW17" s="29"/>
      <c r="GX17" s="29"/>
      <c r="GY17" s="29"/>
      <c r="GZ17" s="29"/>
      <c r="HA17" s="29"/>
      <c r="HB17" s="29"/>
      <c r="HC17" s="29"/>
      <c r="HD17" s="29"/>
      <c r="HE17" s="29"/>
      <c r="HF17" s="29"/>
      <c r="HG17" s="29"/>
      <c r="HH17" s="29"/>
      <c r="HI17" s="29"/>
      <c r="HJ17" s="29"/>
      <c r="HK17" s="29"/>
      <c r="HL17" s="29"/>
      <c r="HM17" s="29"/>
      <c r="HN17" s="29"/>
      <c r="HO17" s="29"/>
      <c r="HP17" s="29"/>
      <c r="HQ17" s="29"/>
      <c r="HR17" s="29"/>
      <c r="HS17" s="29"/>
      <c r="HT17" s="29"/>
      <c r="HU17" s="29"/>
      <c r="HV17" s="29"/>
      <c r="HW17" s="29"/>
      <c r="HX17" s="29"/>
      <c r="HY17" s="29"/>
      <c r="HZ17" s="29"/>
      <c r="IA17" s="29"/>
      <c r="IB17" s="29"/>
      <c r="IC17" s="29"/>
      <c r="ID17" s="29"/>
      <c r="IE17" s="29"/>
      <c r="IF17" s="29"/>
      <c r="IG17" s="29"/>
      <c r="IH17" s="29"/>
      <c r="II17" s="29"/>
      <c r="IJ17" s="29"/>
      <c r="IK17" s="29"/>
      <c r="IL17" s="29"/>
      <c r="IM17" s="29"/>
      <c r="IN17" s="29"/>
      <c r="IO17" s="29"/>
      <c r="IP17" s="29"/>
      <c r="IQ17" s="29"/>
      <c r="IR17" s="29"/>
      <c r="IS17" s="29"/>
      <c r="IT17" s="29"/>
    </row>
    <row r="18" spans="1:254" s="28" customFormat="1" ht="14.25" x14ac:dyDescent="0.2">
      <c r="A18" s="18" t="s">
        <v>11</v>
      </c>
      <c r="B18" s="71">
        <v>23834507</v>
      </c>
      <c r="C18" s="71">
        <v>24564840</v>
      </c>
      <c r="D18" s="22">
        <f>(C18/B18)-1</f>
        <v>3.0641833707741428E-2</v>
      </c>
      <c r="E18" s="25"/>
      <c r="I18" s="29"/>
      <c r="J18" s="40"/>
      <c r="K18" s="40"/>
      <c r="L18" s="40"/>
      <c r="M18" s="40"/>
      <c r="N18" s="40"/>
      <c r="O18" s="40"/>
      <c r="P18" s="40"/>
      <c r="Q18" s="40"/>
      <c r="R18" s="40"/>
      <c r="S18" s="40"/>
      <c r="T18" s="40"/>
      <c r="U18" s="40"/>
      <c r="V18" s="40"/>
      <c r="W18" s="40"/>
      <c r="X18" s="40"/>
      <c r="Y18" s="40"/>
      <c r="Z18" s="40"/>
      <c r="AA18" s="40"/>
      <c r="AB18" s="40"/>
      <c r="AC18" s="40"/>
      <c r="AD18" s="40"/>
      <c r="AE18" s="40"/>
      <c r="AF18" s="40"/>
      <c r="AG18" s="40"/>
      <c r="AH18" s="40"/>
      <c r="AI18" s="40"/>
      <c r="AJ18" s="40"/>
      <c r="AK18" s="40"/>
      <c r="AL18" s="40"/>
      <c r="AM18" s="40"/>
      <c r="AN18" s="29"/>
      <c r="AO18" s="29"/>
      <c r="AP18" s="29"/>
      <c r="AQ18" s="29"/>
      <c r="AR18" s="29"/>
      <c r="AS18" s="29"/>
      <c r="AT18" s="29"/>
      <c r="AU18" s="29"/>
      <c r="AV18" s="29"/>
      <c r="AW18" s="29"/>
      <c r="AX18" s="29"/>
      <c r="AY18" s="29"/>
      <c r="AZ18" s="29"/>
      <c r="BA18" s="29"/>
      <c r="BB18" s="29"/>
      <c r="BC18" s="29"/>
      <c r="BD18" s="29"/>
      <c r="BE18" s="29"/>
      <c r="BF18" s="29"/>
      <c r="BG18" s="29"/>
      <c r="BH18" s="29"/>
      <c r="BI18" s="29"/>
      <c r="BJ18" s="29"/>
      <c r="BK18" s="29"/>
      <c r="BL18" s="29"/>
      <c r="BM18" s="29"/>
      <c r="BN18" s="29"/>
      <c r="BO18" s="29"/>
      <c r="BP18" s="29"/>
      <c r="BQ18" s="29"/>
      <c r="BR18" s="29"/>
      <c r="BS18" s="29"/>
      <c r="BT18" s="29"/>
      <c r="BU18" s="29"/>
      <c r="BV18" s="29"/>
      <c r="BW18" s="29"/>
      <c r="BX18" s="29"/>
      <c r="BY18" s="29"/>
      <c r="BZ18" s="29"/>
      <c r="CA18" s="29"/>
      <c r="CB18" s="29"/>
      <c r="CC18" s="29"/>
      <c r="CD18" s="29"/>
      <c r="CE18" s="29"/>
      <c r="CF18" s="29"/>
      <c r="CG18" s="29"/>
      <c r="CH18" s="29"/>
      <c r="CI18" s="29"/>
      <c r="CJ18" s="29"/>
      <c r="CK18" s="29"/>
      <c r="CL18" s="29"/>
      <c r="CM18" s="29"/>
      <c r="CN18" s="29"/>
      <c r="CO18" s="29"/>
      <c r="CP18" s="29"/>
      <c r="CQ18" s="29"/>
      <c r="CR18" s="29"/>
      <c r="CS18" s="29"/>
      <c r="CT18" s="29"/>
      <c r="CU18" s="29"/>
      <c r="CV18" s="29"/>
      <c r="CW18" s="29"/>
      <c r="CX18" s="29"/>
      <c r="CY18" s="29"/>
      <c r="CZ18" s="29"/>
      <c r="DA18" s="29"/>
      <c r="DB18" s="29"/>
      <c r="DC18" s="29"/>
      <c r="DD18" s="29"/>
      <c r="DE18" s="29"/>
      <c r="DF18" s="29"/>
      <c r="DG18" s="29"/>
      <c r="DH18" s="29"/>
      <c r="DI18" s="29"/>
      <c r="DJ18" s="29"/>
      <c r="DK18" s="29"/>
      <c r="DL18" s="29"/>
      <c r="DM18" s="29"/>
      <c r="DN18" s="29"/>
      <c r="DO18" s="29"/>
      <c r="DP18" s="29"/>
      <c r="DQ18" s="29"/>
      <c r="DR18" s="29"/>
      <c r="DS18" s="29"/>
      <c r="DT18" s="29"/>
      <c r="DU18" s="29"/>
      <c r="DV18" s="29"/>
      <c r="DW18" s="29"/>
      <c r="DX18" s="29"/>
      <c r="DY18" s="29"/>
      <c r="DZ18" s="29"/>
      <c r="EA18" s="29"/>
      <c r="EB18" s="29"/>
      <c r="EC18" s="29"/>
      <c r="ED18" s="29"/>
      <c r="EE18" s="29"/>
      <c r="EF18" s="29"/>
      <c r="EG18" s="29"/>
      <c r="EH18" s="29"/>
      <c r="EI18" s="29"/>
      <c r="EJ18" s="29"/>
      <c r="EK18" s="29"/>
      <c r="EL18" s="29"/>
      <c r="EM18" s="29"/>
      <c r="EN18" s="29"/>
      <c r="EO18" s="29"/>
      <c r="EP18" s="29"/>
      <c r="EQ18" s="29"/>
      <c r="ER18" s="29"/>
      <c r="ES18" s="29"/>
      <c r="ET18" s="29"/>
      <c r="EU18" s="29"/>
      <c r="EV18" s="29"/>
      <c r="EW18" s="29"/>
      <c r="EX18" s="29"/>
      <c r="EY18" s="29"/>
      <c r="EZ18" s="29"/>
      <c r="FA18" s="29"/>
      <c r="FB18" s="29"/>
      <c r="FC18" s="29"/>
      <c r="FD18" s="29"/>
      <c r="FE18" s="29"/>
      <c r="FF18" s="29"/>
      <c r="FG18" s="29"/>
      <c r="FH18" s="29"/>
      <c r="FI18" s="29"/>
      <c r="FJ18" s="29"/>
      <c r="FK18" s="29"/>
      <c r="FL18" s="29"/>
      <c r="FM18" s="29"/>
      <c r="FN18" s="29"/>
      <c r="FO18" s="29"/>
      <c r="FP18" s="29"/>
      <c r="FQ18" s="29"/>
      <c r="FR18" s="29"/>
      <c r="FS18" s="29"/>
      <c r="FT18" s="29"/>
      <c r="FU18" s="29"/>
      <c r="FV18" s="29"/>
      <c r="FW18" s="29"/>
      <c r="FX18" s="29"/>
      <c r="FY18" s="29"/>
      <c r="FZ18" s="29"/>
      <c r="GA18" s="29"/>
      <c r="GB18" s="29"/>
      <c r="GC18" s="29"/>
      <c r="GD18" s="29"/>
      <c r="GE18" s="29"/>
      <c r="GF18" s="29"/>
      <c r="GG18" s="29"/>
      <c r="GH18" s="29"/>
      <c r="GI18" s="29"/>
      <c r="GJ18" s="29"/>
      <c r="GK18" s="29"/>
      <c r="GL18" s="29"/>
      <c r="GM18" s="29"/>
      <c r="GN18" s="29"/>
      <c r="GO18" s="29"/>
      <c r="GP18" s="29"/>
      <c r="GQ18" s="29"/>
      <c r="GR18" s="29"/>
      <c r="GS18" s="29"/>
      <c r="GT18" s="29"/>
      <c r="GU18" s="29"/>
      <c r="GV18" s="29"/>
      <c r="GW18" s="29"/>
      <c r="GX18" s="29"/>
      <c r="GY18" s="29"/>
      <c r="GZ18" s="29"/>
      <c r="HA18" s="29"/>
      <c r="HB18" s="29"/>
      <c r="HC18" s="29"/>
      <c r="HD18" s="29"/>
      <c r="HE18" s="29"/>
      <c r="HF18" s="29"/>
      <c r="HG18" s="29"/>
      <c r="HH18" s="29"/>
      <c r="HI18" s="29"/>
      <c r="HJ18" s="29"/>
      <c r="HK18" s="29"/>
      <c r="HL18" s="29"/>
      <c r="HM18" s="29"/>
      <c r="HN18" s="29"/>
      <c r="HO18" s="29"/>
      <c r="HP18" s="29"/>
      <c r="HQ18" s="29"/>
      <c r="HR18" s="29"/>
      <c r="HS18" s="29"/>
      <c r="HT18" s="29"/>
      <c r="HU18" s="29"/>
      <c r="HV18" s="29"/>
      <c r="HW18" s="29"/>
      <c r="HX18" s="29"/>
      <c r="HY18" s="29"/>
      <c r="HZ18" s="29"/>
      <c r="IA18" s="29"/>
      <c r="IB18" s="29"/>
      <c r="IC18" s="29"/>
      <c r="ID18" s="29"/>
      <c r="IE18" s="29"/>
      <c r="IF18" s="29"/>
      <c r="IG18" s="29"/>
      <c r="IH18" s="29"/>
      <c r="II18" s="29"/>
      <c r="IJ18" s="29"/>
      <c r="IK18" s="29"/>
      <c r="IL18" s="29"/>
      <c r="IM18" s="29"/>
      <c r="IN18" s="29"/>
      <c r="IO18" s="29"/>
      <c r="IP18" s="29"/>
      <c r="IQ18" s="29"/>
      <c r="IR18" s="29"/>
      <c r="IS18" s="29"/>
      <c r="IT18" s="29"/>
    </row>
    <row r="19" spans="1:254" s="28" customFormat="1" ht="14.25" x14ac:dyDescent="0.2">
      <c r="A19" s="5"/>
      <c r="B19" s="5"/>
      <c r="C19" s="5"/>
      <c r="D19" s="5"/>
      <c r="E19" s="5"/>
      <c r="F19" s="5"/>
      <c r="G19" s="5"/>
      <c r="H19" s="5"/>
      <c r="I19" s="29"/>
      <c r="J19" s="40"/>
      <c r="K19" s="40"/>
      <c r="L19" s="40"/>
      <c r="M19" s="40"/>
      <c r="N19" s="40"/>
      <c r="O19" s="40"/>
      <c r="P19" s="40"/>
      <c r="Q19" s="40"/>
      <c r="R19" s="40"/>
      <c r="S19" s="40"/>
      <c r="T19" s="40"/>
      <c r="U19" s="40"/>
      <c r="V19" s="40"/>
      <c r="W19" s="40"/>
      <c r="X19" s="40"/>
      <c r="Y19" s="40"/>
      <c r="Z19" s="40"/>
      <c r="AA19" s="40"/>
      <c r="AB19" s="40"/>
      <c r="AC19" s="40"/>
      <c r="AD19" s="40"/>
      <c r="AE19" s="40"/>
      <c r="AF19" s="40"/>
      <c r="AG19" s="40"/>
      <c r="AH19" s="40"/>
      <c r="AI19" s="40"/>
      <c r="AJ19" s="40"/>
      <c r="AK19" s="40"/>
      <c r="AL19" s="40"/>
      <c r="AM19" s="40"/>
      <c r="AN19" s="29"/>
      <c r="AO19" s="29"/>
      <c r="AP19" s="29"/>
      <c r="AQ19" s="29"/>
      <c r="AR19" s="29"/>
      <c r="AS19" s="29"/>
      <c r="AT19" s="29"/>
      <c r="AU19" s="29"/>
      <c r="AV19" s="29"/>
      <c r="AW19" s="29"/>
      <c r="AX19" s="29"/>
      <c r="AY19" s="29"/>
      <c r="AZ19" s="29"/>
      <c r="BA19" s="29"/>
      <c r="BB19" s="29"/>
      <c r="BC19" s="29"/>
      <c r="BD19" s="29"/>
      <c r="BE19" s="29"/>
      <c r="BF19" s="29"/>
      <c r="BG19" s="29"/>
      <c r="BH19" s="29"/>
      <c r="BI19" s="29"/>
      <c r="BJ19" s="29"/>
      <c r="BK19" s="29"/>
      <c r="BL19" s="29"/>
      <c r="BM19" s="29"/>
      <c r="BN19" s="29"/>
      <c r="BO19" s="29"/>
      <c r="BP19" s="29"/>
      <c r="BQ19" s="29"/>
      <c r="BR19" s="29"/>
      <c r="BS19" s="29"/>
      <c r="BT19" s="29"/>
      <c r="BU19" s="29"/>
      <c r="BV19" s="29"/>
      <c r="BW19" s="29"/>
      <c r="BX19" s="29"/>
      <c r="BY19" s="29"/>
      <c r="BZ19" s="29"/>
      <c r="CA19" s="29"/>
      <c r="CB19" s="29"/>
      <c r="CC19" s="29"/>
      <c r="CD19" s="29"/>
      <c r="CE19" s="29"/>
      <c r="CF19" s="29"/>
      <c r="CG19" s="29"/>
      <c r="CH19" s="29"/>
      <c r="CI19" s="29"/>
      <c r="CJ19" s="29"/>
      <c r="CK19" s="29"/>
      <c r="CL19" s="29"/>
      <c r="CM19" s="29"/>
      <c r="CN19" s="29"/>
      <c r="CO19" s="29"/>
      <c r="CP19" s="29"/>
      <c r="CQ19" s="29"/>
      <c r="CR19" s="29"/>
      <c r="CS19" s="29"/>
      <c r="CT19" s="29"/>
      <c r="CU19" s="29"/>
      <c r="CV19" s="29"/>
      <c r="CW19" s="29"/>
      <c r="CX19" s="29"/>
      <c r="CY19" s="29"/>
      <c r="CZ19" s="29"/>
      <c r="DA19" s="29"/>
      <c r="DB19" s="29"/>
      <c r="DC19" s="29"/>
      <c r="DD19" s="29"/>
      <c r="DE19" s="29"/>
      <c r="DF19" s="29"/>
      <c r="DG19" s="29"/>
      <c r="DH19" s="29"/>
      <c r="DI19" s="29"/>
      <c r="DJ19" s="29"/>
      <c r="DK19" s="29"/>
      <c r="DL19" s="29"/>
      <c r="DM19" s="29"/>
      <c r="DN19" s="29"/>
      <c r="DO19" s="29"/>
      <c r="DP19" s="29"/>
      <c r="DQ19" s="29"/>
      <c r="DR19" s="29"/>
      <c r="DS19" s="29"/>
      <c r="DT19" s="29"/>
      <c r="DU19" s="29"/>
      <c r="DV19" s="29"/>
      <c r="DW19" s="29"/>
      <c r="DX19" s="29"/>
      <c r="DY19" s="29"/>
      <c r="DZ19" s="29"/>
      <c r="EA19" s="29"/>
      <c r="EB19" s="29"/>
      <c r="EC19" s="29"/>
      <c r="ED19" s="29"/>
      <c r="EE19" s="29"/>
      <c r="EF19" s="29"/>
      <c r="EG19" s="29"/>
      <c r="EH19" s="29"/>
      <c r="EI19" s="29"/>
      <c r="EJ19" s="29"/>
      <c r="EK19" s="29"/>
      <c r="EL19" s="29"/>
      <c r="EM19" s="29"/>
      <c r="EN19" s="29"/>
      <c r="EO19" s="29"/>
      <c r="EP19" s="29"/>
      <c r="EQ19" s="29"/>
      <c r="ER19" s="29"/>
      <c r="ES19" s="29"/>
      <c r="ET19" s="29"/>
      <c r="EU19" s="29"/>
      <c r="EV19" s="29"/>
      <c r="EW19" s="29"/>
      <c r="EX19" s="29"/>
      <c r="EY19" s="29"/>
      <c r="EZ19" s="29"/>
      <c r="FA19" s="29"/>
      <c r="FB19" s="29"/>
      <c r="FC19" s="29"/>
      <c r="FD19" s="29"/>
      <c r="FE19" s="29"/>
      <c r="FF19" s="29"/>
      <c r="FG19" s="29"/>
      <c r="FH19" s="29"/>
      <c r="FI19" s="29"/>
      <c r="FJ19" s="29"/>
      <c r="FK19" s="29"/>
      <c r="FL19" s="29"/>
      <c r="FM19" s="29"/>
      <c r="FN19" s="29"/>
      <c r="FO19" s="29"/>
      <c r="FP19" s="29"/>
      <c r="FQ19" s="29"/>
      <c r="FR19" s="29"/>
      <c r="FS19" s="29"/>
      <c r="FT19" s="29"/>
      <c r="FU19" s="29"/>
      <c r="FV19" s="29"/>
      <c r="FW19" s="29"/>
      <c r="FX19" s="29"/>
      <c r="FY19" s="29"/>
      <c r="FZ19" s="29"/>
      <c r="GA19" s="29"/>
      <c r="GB19" s="29"/>
      <c r="GC19" s="29"/>
      <c r="GD19" s="29"/>
      <c r="GE19" s="29"/>
      <c r="GF19" s="29"/>
      <c r="GG19" s="29"/>
      <c r="GH19" s="29"/>
      <c r="GI19" s="29"/>
      <c r="GJ19" s="29"/>
      <c r="GK19" s="29"/>
      <c r="GL19" s="29"/>
      <c r="GM19" s="29"/>
      <c r="GN19" s="29"/>
      <c r="GO19" s="29"/>
      <c r="GP19" s="29"/>
      <c r="GQ19" s="29"/>
      <c r="GR19" s="29"/>
      <c r="GS19" s="29"/>
      <c r="GT19" s="29"/>
      <c r="GU19" s="29"/>
      <c r="GV19" s="29"/>
      <c r="GW19" s="29"/>
      <c r="GX19" s="29"/>
      <c r="GY19" s="29"/>
      <c r="GZ19" s="29"/>
      <c r="HA19" s="29"/>
      <c r="HB19" s="29"/>
      <c r="HC19" s="29"/>
      <c r="HD19" s="29"/>
      <c r="HE19" s="29"/>
      <c r="HF19" s="29"/>
      <c r="HG19" s="29"/>
      <c r="HH19" s="29"/>
      <c r="HI19" s="29"/>
      <c r="HJ19" s="29"/>
      <c r="HK19" s="29"/>
      <c r="HL19" s="29"/>
      <c r="HM19" s="29"/>
      <c r="HN19" s="29"/>
      <c r="HO19" s="29"/>
      <c r="HP19" s="29"/>
      <c r="HQ19" s="29"/>
      <c r="HR19" s="29"/>
      <c r="HS19" s="29"/>
      <c r="HT19" s="29"/>
      <c r="HU19" s="29"/>
      <c r="HV19" s="29"/>
      <c r="HW19" s="29"/>
      <c r="HX19" s="29"/>
      <c r="HY19" s="29"/>
      <c r="HZ19" s="29"/>
      <c r="IA19" s="29"/>
      <c r="IB19" s="29"/>
      <c r="IC19" s="29"/>
      <c r="ID19" s="29"/>
      <c r="IE19" s="29"/>
      <c r="IF19" s="29"/>
      <c r="IG19" s="29"/>
      <c r="IH19" s="29"/>
      <c r="II19" s="29"/>
      <c r="IJ19" s="29"/>
      <c r="IK19" s="29"/>
      <c r="IL19" s="29"/>
      <c r="IM19" s="29"/>
      <c r="IN19" s="29"/>
      <c r="IO19" s="29"/>
      <c r="IP19" s="29"/>
      <c r="IQ19" s="29"/>
      <c r="IR19" s="29"/>
      <c r="IS19" s="29"/>
      <c r="IT19" s="29"/>
    </row>
    <row r="20" spans="1:254" s="28" customFormat="1" ht="14.25" x14ac:dyDescent="0.2">
      <c r="A20" s="30" t="s">
        <v>26</v>
      </c>
      <c r="B20" s="5"/>
      <c r="C20" s="5"/>
      <c r="D20" s="5"/>
      <c r="E20" s="5"/>
      <c r="F20" s="5"/>
      <c r="G20" s="5"/>
      <c r="H20" s="5"/>
      <c r="I20" s="29"/>
      <c r="J20" s="40"/>
      <c r="K20" s="40"/>
      <c r="L20" s="40"/>
      <c r="M20" s="40"/>
      <c r="N20" s="40"/>
      <c r="O20" s="40"/>
      <c r="P20" s="40"/>
      <c r="Q20" s="40"/>
      <c r="R20" s="40"/>
      <c r="S20" s="40"/>
      <c r="T20" s="40"/>
      <c r="U20" s="40"/>
      <c r="V20" s="40"/>
      <c r="W20" s="40"/>
      <c r="X20" s="40"/>
      <c r="Y20" s="40"/>
      <c r="Z20" s="40"/>
      <c r="AA20" s="40"/>
      <c r="AB20" s="40"/>
      <c r="AC20" s="40"/>
      <c r="AD20" s="40"/>
      <c r="AE20" s="40"/>
      <c r="AF20" s="40"/>
      <c r="AG20" s="40"/>
      <c r="AH20" s="40"/>
      <c r="AI20" s="40"/>
      <c r="AJ20" s="40"/>
      <c r="AK20" s="40"/>
      <c r="AL20" s="40"/>
      <c r="AM20" s="40"/>
      <c r="AN20" s="29"/>
      <c r="AO20" s="29"/>
      <c r="AP20" s="29"/>
      <c r="AQ20" s="29"/>
      <c r="AR20" s="29"/>
      <c r="AS20" s="29"/>
      <c r="AT20" s="29"/>
      <c r="AU20" s="29"/>
      <c r="AV20" s="29"/>
      <c r="AW20" s="29"/>
      <c r="AX20" s="29"/>
      <c r="AY20" s="29"/>
      <c r="AZ20" s="29"/>
      <c r="BA20" s="29"/>
      <c r="BB20" s="29"/>
      <c r="BC20" s="29"/>
      <c r="BD20" s="29"/>
      <c r="BE20" s="29"/>
      <c r="BF20" s="29"/>
      <c r="BG20" s="29"/>
      <c r="BH20" s="29"/>
      <c r="BI20" s="29"/>
      <c r="BJ20" s="29"/>
      <c r="BK20" s="29"/>
      <c r="BL20" s="29"/>
      <c r="BM20" s="29"/>
      <c r="BN20" s="29"/>
      <c r="BO20" s="29"/>
      <c r="BP20" s="29"/>
      <c r="BQ20" s="29"/>
      <c r="BR20" s="29"/>
      <c r="BS20" s="29"/>
      <c r="BT20" s="29"/>
      <c r="BU20" s="29"/>
      <c r="BV20" s="29"/>
      <c r="BW20" s="29"/>
      <c r="BX20" s="29"/>
      <c r="BY20" s="29"/>
      <c r="BZ20" s="29"/>
      <c r="CA20" s="29"/>
      <c r="CB20" s="29"/>
      <c r="CC20" s="29"/>
      <c r="CD20" s="29"/>
      <c r="CE20" s="29"/>
      <c r="CF20" s="29"/>
      <c r="CG20" s="29"/>
      <c r="CH20" s="29"/>
      <c r="CI20" s="29"/>
      <c r="CJ20" s="29"/>
      <c r="CK20" s="29"/>
      <c r="CL20" s="29"/>
      <c r="CM20" s="29"/>
      <c r="CN20" s="29"/>
      <c r="CO20" s="29"/>
      <c r="CP20" s="29"/>
      <c r="CQ20" s="29"/>
      <c r="CR20" s="29"/>
      <c r="CS20" s="29"/>
      <c r="CT20" s="29"/>
      <c r="CU20" s="29"/>
      <c r="CV20" s="29"/>
      <c r="CW20" s="29"/>
      <c r="CX20" s="29"/>
      <c r="CY20" s="29"/>
      <c r="CZ20" s="29"/>
      <c r="DA20" s="29"/>
      <c r="DB20" s="29"/>
      <c r="DC20" s="29"/>
      <c r="DD20" s="29"/>
      <c r="DE20" s="29"/>
      <c r="DF20" s="29"/>
      <c r="DG20" s="29"/>
      <c r="DH20" s="29"/>
      <c r="DI20" s="29"/>
      <c r="DJ20" s="29"/>
      <c r="DK20" s="29"/>
      <c r="DL20" s="29"/>
      <c r="DM20" s="29"/>
      <c r="DN20" s="29"/>
      <c r="DO20" s="29"/>
      <c r="DP20" s="29"/>
      <c r="DQ20" s="29"/>
      <c r="DR20" s="29"/>
      <c r="DS20" s="29"/>
      <c r="DT20" s="29"/>
      <c r="DU20" s="29"/>
      <c r="DV20" s="29"/>
      <c r="DW20" s="29"/>
      <c r="DX20" s="29"/>
      <c r="DY20" s="29"/>
      <c r="DZ20" s="29"/>
      <c r="EA20" s="29"/>
      <c r="EB20" s="29"/>
      <c r="EC20" s="29"/>
      <c r="ED20" s="29"/>
      <c r="EE20" s="29"/>
      <c r="EF20" s="29"/>
      <c r="EG20" s="29"/>
      <c r="EH20" s="29"/>
      <c r="EI20" s="29"/>
      <c r="EJ20" s="29"/>
      <c r="EK20" s="29"/>
      <c r="EL20" s="29"/>
      <c r="EM20" s="29"/>
      <c r="EN20" s="29"/>
      <c r="EO20" s="29"/>
      <c r="EP20" s="29"/>
      <c r="EQ20" s="29"/>
      <c r="ER20" s="29"/>
      <c r="ES20" s="29"/>
      <c r="ET20" s="29"/>
      <c r="EU20" s="29"/>
      <c r="EV20" s="29"/>
      <c r="EW20" s="29"/>
      <c r="EX20" s="29"/>
      <c r="EY20" s="29"/>
      <c r="EZ20" s="29"/>
      <c r="FA20" s="29"/>
      <c r="FB20" s="29"/>
      <c r="FC20" s="29"/>
      <c r="FD20" s="29"/>
      <c r="FE20" s="29"/>
      <c r="FF20" s="29"/>
      <c r="FG20" s="29"/>
      <c r="FH20" s="29"/>
      <c r="FI20" s="29"/>
      <c r="FJ20" s="29"/>
      <c r="FK20" s="29"/>
      <c r="FL20" s="29"/>
      <c r="FM20" s="29"/>
      <c r="FN20" s="29"/>
      <c r="FO20" s="29"/>
      <c r="FP20" s="29"/>
      <c r="FQ20" s="29"/>
      <c r="FR20" s="29"/>
      <c r="FS20" s="29"/>
      <c r="FT20" s="29"/>
      <c r="FU20" s="29"/>
      <c r="FV20" s="29"/>
      <c r="FW20" s="29"/>
      <c r="FX20" s="29"/>
      <c r="FY20" s="29"/>
      <c r="FZ20" s="29"/>
      <c r="GA20" s="29"/>
      <c r="GB20" s="29"/>
      <c r="GC20" s="29"/>
      <c r="GD20" s="29"/>
      <c r="GE20" s="29"/>
      <c r="GF20" s="29"/>
      <c r="GG20" s="29"/>
      <c r="GH20" s="29"/>
      <c r="GI20" s="29"/>
      <c r="GJ20" s="29"/>
      <c r="GK20" s="29"/>
      <c r="GL20" s="29"/>
      <c r="GM20" s="29"/>
      <c r="GN20" s="29"/>
      <c r="GO20" s="29"/>
      <c r="GP20" s="29"/>
      <c r="GQ20" s="29"/>
      <c r="GR20" s="29"/>
      <c r="GS20" s="29"/>
      <c r="GT20" s="29"/>
      <c r="GU20" s="29"/>
      <c r="GV20" s="29"/>
      <c r="GW20" s="29"/>
      <c r="GX20" s="29"/>
      <c r="GY20" s="29"/>
      <c r="GZ20" s="29"/>
      <c r="HA20" s="29"/>
      <c r="HB20" s="29"/>
      <c r="HC20" s="29"/>
      <c r="HD20" s="29"/>
      <c r="HE20" s="29"/>
      <c r="HF20" s="29"/>
      <c r="HG20" s="29"/>
      <c r="HH20" s="29"/>
      <c r="HI20" s="29"/>
      <c r="HJ20" s="29"/>
      <c r="HK20" s="29"/>
      <c r="HL20" s="29"/>
      <c r="HM20" s="29"/>
      <c r="HN20" s="29"/>
      <c r="HO20" s="29"/>
      <c r="HP20" s="29"/>
      <c r="HQ20" s="29"/>
      <c r="HR20" s="29"/>
      <c r="HS20" s="29"/>
      <c r="HT20" s="29"/>
      <c r="HU20" s="29"/>
      <c r="HV20" s="29"/>
      <c r="HW20" s="29"/>
      <c r="HX20" s="29"/>
      <c r="HY20" s="29"/>
      <c r="HZ20" s="29"/>
      <c r="IA20" s="29"/>
      <c r="IB20" s="29"/>
      <c r="IC20" s="29"/>
      <c r="ID20" s="29"/>
      <c r="IE20" s="29"/>
      <c r="IF20" s="29"/>
      <c r="IG20" s="29"/>
      <c r="IH20" s="29"/>
      <c r="II20" s="29"/>
      <c r="IJ20" s="29"/>
      <c r="IK20" s="29"/>
      <c r="IL20" s="29"/>
      <c r="IM20" s="29"/>
      <c r="IN20" s="29"/>
      <c r="IO20" s="29"/>
      <c r="IP20" s="29"/>
      <c r="IQ20" s="29"/>
      <c r="IR20" s="29"/>
      <c r="IS20" s="29"/>
      <c r="IT20" s="29"/>
    </row>
  </sheetData>
  <mergeCells count="2">
    <mergeCell ref="A1:D1"/>
    <mergeCell ref="A2:D2"/>
  </mergeCells>
  <printOptions horizontalCentered="1"/>
  <pageMargins left="0.5" right="0.5" top="1" bottom="1" header="0.5" footer="0.5"/>
  <pageSetup scale="54"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08652C-14D5-4900-B805-B1DE591E0248}">
  <sheetPr codeName="Sheet6"/>
  <dimension ref="A1:F1001"/>
  <sheetViews>
    <sheetView workbookViewId="0">
      <pane xSplit="2" ySplit="7" topLeftCell="C852" activePane="bottomRight" state="frozen"/>
      <selection pane="topRight" activeCell="C1" sqref="C1"/>
      <selection pane="bottomLeft" activeCell="A3" sqref="A3"/>
      <selection pane="bottomRight" activeCell="B895" sqref="B895"/>
    </sheetView>
  </sheetViews>
  <sheetFormatPr defaultRowHeight="12.75" x14ac:dyDescent="0.2"/>
  <cols>
    <col min="1" max="1" width="10" style="66" bestFit="1" customWidth="1"/>
    <col min="2" max="2" width="13.109375" style="66" bestFit="1" customWidth="1"/>
    <col min="3" max="3" width="9" style="66" customWidth="1"/>
    <col min="4" max="4" width="12.6640625" style="66" bestFit="1" customWidth="1"/>
    <col min="5" max="5" width="9.44140625" style="66" bestFit="1" customWidth="1"/>
    <col min="6" max="6" width="8.88671875" style="70"/>
    <col min="7" max="16384" width="8.88671875" style="66"/>
  </cols>
  <sheetData>
    <row r="1" spans="1:6" x14ac:dyDescent="0.2">
      <c r="A1" s="76" t="s">
        <v>40</v>
      </c>
      <c r="B1" s="76"/>
      <c r="C1" s="76"/>
      <c r="D1" s="76"/>
      <c r="E1" s="76"/>
      <c r="F1" s="76"/>
    </row>
    <row r="2" spans="1:6" x14ac:dyDescent="0.2">
      <c r="A2" s="77" t="s">
        <v>41</v>
      </c>
      <c r="B2" s="77"/>
      <c r="C2" s="77"/>
      <c r="D2" s="77"/>
      <c r="E2" s="77"/>
      <c r="F2" s="77"/>
    </row>
    <row r="3" spans="1:6" x14ac:dyDescent="0.2">
      <c r="A3" s="77" t="str">
        <f>'Table 2. Retail Use Tax'!A3:I3</f>
        <v>Quarter Ending March 31, 2022</v>
      </c>
      <c r="B3" s="77"/>
      <c r="C3" s="77"/>
      <c r="D3" s="77"/>
      <c r="E3" s="77"/>
      <c r="F3" s="77"/>
    </row>
    <row r="4" spans="1:6" x14ac:dyDescent="0.2">
      <c r="A4" s="76"/>
      <c r="B4" s="76"/>
      <c r="C4" s="76"/>
      <c r="D4" s="76"/>
      <c r="E4" s="76"/>
      <c r="F4" s="76"/>
    </row>
    <row r="5" spans="1:6" ht="63.75" customHeight="1" x14ac:dyDescent="0.2">
      <c r="A5" s="78" t="s">
        <v>42</v>
      </c>
      <c r="B5" s="78"/>
      <c r="C5" s="78"/>
      <c r="D5" s="78"/>
      <c r="E5" s="78"/>
      <c r="F5" s="78"/>
    </row>
    <row r="7" spans="1:6" ht="25.5" x14ac:dyDescent="0.2">
      <c r="A7" s="50" t="s">
        <v>43</v>
      </c>
      <c r="B7" s="50" t="s">
        <v>44</v>
      </c>
      <c r="C7" s="51" t="s">
        <v>13</v>
      </c>
      <c r="D7" s="52" t="s">
        <v>27</v>
      </c>
      <c r="E7" s="52" t="s">
        <v>11</v>
      </c>
      <c r="F7" s="53" t="s">
        <v>45</v>
      </c>
    </row>
    <row r="8" spans="1:6" x14ac:dyDescent="0.2">
      <c r="A8" s="66" t="s">
        <v>46</v>
      </c>
      <c r="B8" s="66" t="s">
        <v>47</v>
      </c>
      <c r="C8" s="67">
        <v>105</v>
      </c>
      <c r="D8" s="68">
        <v>7990693.0199999996</v>
      </c>
      <c r="E8" s="68">
        <v>480264.59</v>
      </c>
      <c r="F8" s="69">
        <v>7.5821063310211538E-4</v>
      </c>
    </row>
    <row r="9" spans="1:6" x14ac:dyDescent="0.2">
      <c r="A9" s="66" t="s">
        <v>46</v>
      </c>
      <c r="B9" s="66" t="s">
        <v>46</v>
      </c>
      <c r="C9" s="67">
        <v>42</v>
      </c>
      <c r="D9" s="68">
        <v>2683946.88</v>
      </c>
      <c r="E9" s="68">
        <v>160044.32999999999</v>
      </c>
      <c r="F9" s="69">
        <v>2.7467328568676165E-4</v>
      </c>
    </row>
    <row r="10" spans="1:6" x14ac:dyDescent="0.2">
      <c r="A10" s="66" t="s">
        <v>46</v>
      </c>
      <c r="B10" s="66" t="s">
        <v>49</v>
      </c>
      <c r="C10" s="67">
        <v>25</v>
      </c>
      <c r="D10" s="68">
        <v>745373.68</v>
      </c>
      <c r="E10" s="68">
        <v>44722.42</v>
      </c>
      <c r="F10" s="69">
        <v>9.1827527624146834E-5</v>
      </c>
    </row>
    <row r="11" spans="1:6" x14ac:dyDescent="0.2">
      <c r="A11" s="66" t="s">
        <v>46</v>
      </c>
      <c r="B11" s="66" t="s">
        <v>48</v>
      </c>
      <c r="C11" s="67">
        <v>21</v>
      </c>
      <c r="D11" s="68">
        <v>2370742.5299999998</v>
      </c>
      <c r="E11" s="68">
        <v>142244.54999999999</v>
      </c>
      <c r="F11" s="69">
        <v>2.2921443311691534E-4</v>
      </c>
    </row>
    <row r="12" spans="1:6" x14ac:dyDescent="0.2">
      <c r="A12" s="66" t="s">
        <v>46</v>
      </c>
      <c r="B12" s="66" t="s">
        <v>50</v>
      </c>
      <c r="C12" s="67">
        <v>15</v>
      </c>
      <c r="D12" s="68">
        <v>373844.21</v>
      </c>
      <c r="E12" s="68">
        <v>22430.67</v>
      </c>
      <c r="F12" s="69">
        <v>2.9301885505538161E-5</v>
      </c>
    </row>
    <row r="13" spans="1:6" x14ac:dyDescent="0.2">
      <c r="A13" s="66" t="s">
        <v>46</v>
      </c>
      <c r="B13" s="66" t="s">
        <v>51</v>
      </c>
      <c r="C13" s="67">
        <v>10</v>
      </c>
      <c r="D13" s="68">
        <v>132918.26999999999</v>
      </c>
      <c r="E13" s="68">
        <v>7975.09</v>
      </c>
      <c r="F13" s="69">
        <v>1.2666243023910229E-5</v>
      </c>
    </row>
    <row r="14" spans="1:6" x14ac:dyDescent="0.2">
      <c r="A14" s="66" t="s">
        <v>46</v>
      </c>
      <c r="B14" s="66" t="s">
        <v>52</v>
      </c>
      <c r="C14" s="67">
        <v>13</v>
      </c>
      <c r="D14" s="68">
        <v>603352.97</v>
      </c>
      <c r="E14" s="68">
        <v>36201.18</v>
      </c>
      <c r="F14" s="69">
        <v>8.5894527536225235E-5</v>
      </c>
    </row>
    <row r="15" spans="1:6" x14ac:dyDescent="0.2">
      <c r="A15" s="66" t="s">
        <v>46</v>
      </c>
      <c r="B15" s="66" t="s">
        <v>53</v>
      </c>
      <c r="C15" s="67">
        <v>231</v>
      </c>
      <c r="D15" s="68">
        <v>14900871.560000001</v>
      </c>
      <c r="E15" s="68">
        <v>893882.83</v>
      </c>
      <c r="F15" s="69">
        <v>1.4817885355956129E-3</v>
      </c>
    </row>
    <row r="16" spans="1:6" x14ac:dyDescent="0.2">
      <c r="A16" s="66" t="s">
        <v>54</v>
      </c>
      <c r="B16" s="66" t="s">
        <v>55</v>
      </c>
      <c r="C16" s="67">
        <v>105</v>
      </c>
      <c r="D16" s="68">
        <v>4749657.8</v>
      </c>
      <c r="E16" s="68">
        <v>286180.84000000003</v>
      </c>
      <c r="F16" s="69">
        <v>6.9325943915591432E-4</v>
      </c>
    </row>
    <row r="17" spans="1:6" x14ac:dyDescent="0.2">
      <c r="A17" s="66" t="s">
        <v>54</v>
      </c>
      <c r="B17" s="66" t="s">
        <v>52</v>
      </c>
      <c r="C17" s="67">
        <v>16</v>
      </c>
      <c r="D17" s="68">
        <v>197781.78</v>
      </c>
      <c r="E17" s="68">
        <v>11866.91</v>
      </c>
      <c r="F17" s="69">
        <v>4.9996280189450162E-6</v>
      </c>
    </row>
    <row r="18" spans="1:6" x14ac:dyDescent="0.2">
      <c r="A18" s="66" t="s">
        <v>54</v>
      </c>
      <c r="B18" s="66" t="s">
        <v>53</v>
      </c>
      <c r="C18" s="67">
        <v>121</v>
      </c>
      <c r="D18" s="68">
        <v>4947439.58</v>
      </c>
      <c r="E18" s="68">
        <v>298047.75</v>
      </c>
      <c r="F18" s="69">
        <v>7.042810185153124E-4</v>
      </c>
    </row>
    <row r="19" spans="1:6" x14ac:dyDescent="0.2">
      <c r="A19" s="66" t="s">
        <v>56</v>
      </c>
      <c r="B19" s="66" t="s">
        <v>57</v>
      </c>
      <c r="C19" s="67">
        <v>223</v>
      </c>
      <c r="D19" s="68">
        <v>16010841.539999999</v>
      </c>
      <c r="E19" s="68">
        <v>968976.4</v>
      </c>
      <c r="F19" s="69">
        <v>1.5730704632336092E-3</v>
      </c>
    </row>
    <row r="20" spans="1:6" x14ac:dyDescent="0.2">
      <c r="A20" s="66" t="s">
        <v>56</v>
      </c>
      <c r="B20" s="66" t="s">
        <v>58</v>
      </c>
      <c r="C20" s="67">
        <v>75</v>
      </c>
      <c r="D20" s="68">
        <v>3301603.42</v>
      </c>
      <c r="E20" s="68">
        <v>197928.5</v>
      </c>
      <c r="F20" s="69">
        <v>3.7669124878011507E-4</v>
      </c>
    </row>
    <row r="21" spans="1:6" x14ac:dyDescent="0.2">
      <c r="A21" s="66" t="s">
        <v>56</v>
      </c>
      <c r="B21" s="66" t="s">
        <v>59</v>
      </c>
      <c r="C21" s="67">
        <v>63</v>
      </c>
      <c r="D21" s="68">
        <v>3872248.77</v>
      </c>
      <c r="E21" s="68">
        <v>232272.26</v>
      </c>
      <c r="F21" s="69">
        <v>4.5037985083257371E-4</v>
      </c>
    </row>
    <row r="22" spans="1:6" x14ac:dyDescent="0.2">
      <c r="A22" s="66" t="s">
        <v>56</v>
      </c>
      <c r="B22" s="66" t="s">
        <v>60</v>
      </c>
      <c r="C22" s="67">
        <v>23</v>
      </c>
      <c r="D22" s="68">
        <v>414214.71</v>
      </c>
      <c r="E22" s="68">
        <v>24845.38</v>
      </c>
      <c r="F22" s="69">
        <v>4.5547845356036673E-5</v>
      </c>
    </row>
    <row r="23" spans="1:6" x14ac:dyDescent="0.2">
      <c r="A23" s="66" t="s">
        <v>56</v>
      </c>
      <c r="B23" s="66" t="s">
        <v>61</v>
      </c>
      <c r="C23" s="67">
        <v>20</v>
      </c>
      <c r="D23" s="68">
        <v>237641.14</v>
      </c>
      <c r="E23" s="68">
        <v>14258.47</v>
      </c>
      <c r="F23" s="69">
        <v>2.9963309021444238E-5</v>
      </c>
    </row>
    <row r="24" spans="1:6" x14ac:dyDescent="0.2">
      <c r="A24" s="66" t="s">
        <v>56</v>
      </c>
      <c r="B24" s="66" t="s">
        <v>761</v>
      </c>
      <c r="C24" s="67">
        <v>12</v>
      </c>
      <c r="D24" s="68">
        <v>228544.88</v>
      </c>
      <c r="E24" s="68">
        <v>13553.19</v>
      </c>
      <c r="F24" s="69">
        <v>1.9017860858570742E-5</v>
      </c>
    </row>
    <row r="25" spans="1:6" x14ac:dyDescent="0.2">
      <c r="A25" s="66" t="s">
        <v>56</v>
      </c>
      <c r="B25" s="66" t="s">
        <v>52</v>
      </c>
      <c r="C25" s="67">
        <v>15</v>
      </c>
      <c r="D25" s="68">
        <v>134027.79</v>
      </c>
      <c r="E25" s="68">
        <v>8041.67</v>
      </c>
      <c r="F25" s="69">
        <v>2.3964782664537126E-5</v>
      </c>
    </row>
    <row r="26" spans="1:6" x14ac:dyDescent="0.2">
      <c r="A26" s="66" t="s">
        <v>56</v>
      </c>
      <c r="B26" s="66" t="s">
        <v>53</v>
      </c>
      <c r="C26" s="67">
        <v>431</v>
      </c>
      <c r="D26" s="68">
        <v>24199122.260000002</v>
      </c>
      <c r="E26" s="68">
        <v>1459875.87</v>
      </c>
      <c r="F26" s="69">
        <v>2.5297437869867723E-3</v>
      </c>
    </row>
    <row r="27" spans="1:6" x14ac:dyDescent="0.2">
      <c r="A27" s="66" t="s">
        <v>62</v>
      </c>
      <c r="B27" s="66" t="s">
        <v>63</v>
      </c>
      <c r="C27" s="67">
        <v>225</v>
      </c>
      <c r="D27" s="68">
        <v>24737462.07</v>
      </c>
      <c r="E27" s="68">
        <v>1489301.5</v>
      </c>
      <c r="F27" s="69">
        <v>2.5953545769678934E-3</v>
      </c>
    </row>
    <row r="28" spans="1:6" x14ac:dyDescent="0.2">
      <c r="A28" s="66" t="s">
        <v>62</v>
      </c>
      <c r="B28" s="66" t="s">
        <v>64</v>
      </c>
      <c r="C28" s="67">
        <v>38</v>
      </c>
      <c r="D28" s="68">
        <v>1704361.68</v>
      </c>
      <c r="E28" s="68">
        <v>101033.68</v>
      </c>
      <c r="F28" s="69">
        <v>1.3605388271455783E-4</v>
      </c>
    </row>
    <row r="29" spans="1:6" x14ac:dyDescent="0.2">
      <c r="A29" s="66" t="s">
        <v>62</v>
      </c>
      <c r="B29" s="66" t="s">
        <v>65</v>
      </c>
      <c r="C29" s="67">
        <v>26</v>
      </c>
      <c r="D29" s="68">
        <v>225662.53</v>
      </c>
      <c r="E29" s="68">
        <v>13539.75</v>
      </c>
      <c r="F29" s="69">
        <v>2.4938442382520225E-5</v>
      </c>
    </row>
    <row r="30" spans="1:6" x14ac:dyDescent="0.2">
      <c r="A30" s="66" t="s">
        <v>62</v>
      </c>
      <c r="B30" s="66" t="s">
        <v>66</v>
      </c>
      <c r="C30" s="67">
        <v>13</v>
      </c>
      <c r="D30" s="68">
        <v>355340.58</v>
      </c>
      <c r="E30" s="68">
        <v>21320.44</v>
      </c>
      <c r="F30" s="69">
        <v>4.2835199034475742E-5</v>
      </c>
    </row>
    <row r="31" spans="1:6" x14ac:dyDescent="0.2">
      <c r="A31" s="66" t="s">
        <v>62</v>
      </c>
      <c r="B31" s="66" t="s">
        <v>52</v>
      </c>
      <c r="C31" s="67">
        <v>37</v>
      </c>
      <c r="D31" s="68">
        <v>323885.32</v>
      </c>
      <c r="E31" s="68">
        <v>19328.12</v>
      </c>
      <c r="F31" s="69">
        <v>1.5819962957051516E-5</v>
      </c>
    </row>
    <row r="32" spans="1:6" x14ac:dyDescent="0.2">
      <c r="A32" s="66" t="s">
        <v>62</v>
      </c>
      <c r="B32" s="66" t="s">
        <v>53</v>
      </c>
      <c r="C32" s="67">
        <v>339</v>
      </c>
      <c r="D32" s="68">
        <v>27346712.18</v>
      </c>
      <c r="E32" s="68">
        <v>1644523.49</v>
      </c>
      <c r="F32" s="69">
        <v>2.8224075292596733E-3</v>
      </c>
    </row>
    <row r="33" spans="1:6" x14ac:dyDescent="0.2">
      <c r="A33" s="66" t="s">
        <v>67</v>
      </c>
      <c r="B33" s="66" t="s">
        <v>67</v>
      </c>
      <c r="C33" s="67">
        <v>103</v>
      </c>
      <c r="D33" s="68">
        <v>7638745.8700000001</v>
      </c>
      <c r="E33" s="68">
        <v>456589.57</v>
      </c>
      <c r="F33" s="69">
        <v>7.0147971167683137E-4</v>
      </c>
    </row>
    <row r="34" spans="1:6" x14ac:dyDescent="0.2">
      <c r="A34" s="66" t="s">
        <v>67</v>
      </c>
      <c r="B34" s="66" t="s">
        <v>68</v>
      </c>
      <c r="C34" s="67">
        <v>35</v>
      </c>
      <c r="D34" s="68">
        <v>1441219.74</v>
      </c>
      <c r="E34" s="68">
        <v>86473.18</v>
      </c>
      <c r="F34" s="69">
        <v>1.4011374248107576E-4</v>
      </c>
    </row>
    <row r="35" spans="1:6" x14ac:dyDescent="0.2">
      <c r="A35" s="66" t="s">
        <v>67</v>
      </c>
      <c r="B35" s="66" t="s">
        <v>762</v>
      </c>
      <c r="C35" s="67">
        <v>10</v>
      </c>
      <c r="D35" s="68">
        <v>260724.91</v>
      </c>
      <c r="E35" s="68">
        <v>15643.5</v>
      </c>
      <c r="F35" s="69">
        <v>1.5625571589456807E-5</v>
      </c>
    </row>
    <row r="36" spans="1:6" x14ac:dyDescent="0.2">
      <c r="A36" s="66" t="s">
        <v>67</v>
      </c>
      <c r="B36" s="66" t="s">
        <v>52</v>
      </c>
      <c r="C36" s="67">
        <v>18</v>
      </c>
      <c r="D36" s="68">
        <v>513301.62</v>
      </c>
      <c r="E36" s="68">
        <v>30798.09</v>
      </c>
      <c r="F36" s="69">
        <v>3.9881975916768303E-5</v>
      </c>
    </row>
    <row r="37" spans="1:6" x14ac:dyDescent="0.2">
      <c r="A37" s="66" t="s">
        <v>67</v>
      </c>
      <c r="B37" s="66" t="s">
        <v>53</v>
      </c>
      <c r="C37" s="67">
        <v>166</v>
      </c>
      <c r="D37" s="68">
        <v>9853992.1400000006</v>
      </c>
      <c r="E37" s="68">
        <v>589504.34</v>
      </c>
      <c r="F37" s="69">
        <v>9.0103747877499864E-4</v>
      </c>
    </row>
    <row r="38" spans="1:6" x14ac:dyDescent="0.2">
      <c r="A38" s="66" t="s">
        <v>69</v>
      </c>
      <c r="B38" s="66" t="s">
        <v>70</v>
      </c>
      <c r="C38" s="67">
        <v>180</v>
      </c>
      <c r="D38" s="68">
        <v>11490363.1</v>
      </c>
      <c r="E38" s="68">
        <v>695386.94</v>
      </c>
      <c r="F38" s="69">
        <v>1.2170111425146167E-3</v>
      </c>
    </row>
    <row r="39" spans="1:6" x14ac:dyDescent="0.2">
      <c r="A39" s="66" t="s">
        <v>69</v>
      </c>
      <c r="B39" s="66" t="s">
        <v>71</v>
      </c>
      <c r="C39" s="67">
        <v>80</v>
      </c>
      <c r="D39" s="68">
        <v>3890836.01</v>
      </c>
      <c r="E39" s="68">
        <v>233450.18</v>
      </c>
      <c r="F39" s="69">
        <v>3.7652386813527349E-4</v>
      </c>
    </row>
    <row r="40" spans="1:6" x14ac:dyDescent="0.2">
      <c r="A40" s="66" t="s">
        <v>69</v>
      </c>
      <c r="B40" s="66" t="s">
        <v>74</v>
      </c>
      <c r="C40" s="67">
        <v>46</v>
      </c>
      <c r="D40" s="68">
        <v>1933507.44</v>
      </c>
      <c r="E40" s="68">
        <v>116010.45</v>
      </c>
      <c r="F40" s="69">
        <v>1.6558601697976179E-4</v>
      </c>
    </row>
    <row r="41" spans="1:6" x14ac:dyDescent="0.2">
      <c r="A41" s="66" t="s">
        <v>69</v>
      </c>
      <c r="B41" s="66" t="s">
        <v>72</v>
      </c>
      <c r="C41" s="67">
        <v>44</v>
      </c>
      <c r="D41" s="68">
        <v>3124753.73</v>
      </c>
      <c r="E41" s="68">
        <v>187485.23</v>
      </c>
      <c r="F41" s="69">
        <v>4.1356312815576739E-4</v>
      </c>
    </row>
    <row r="42" spans="1:6" x14ac:dyDescent="0.2">
      <c r="A42" s="66" t="s">
        <v>69</v>
      </c>
      <c r="B42" s="66" t="s">
        <v>73</v>
      </c>
      <c r="C42" s="67">
        <v>41</v>
      </c>
      <c r="D42" s="68">
        <v>2731139.2</v>
      </c>
      <c r="E42" s="68">
        <v>163868.35999999999</v>
      </c>
      <c r="F42" s="69">
        <v>2.4769194107489344E-4</v>
      </c>
    </row>
    <row r="43" spans="1:6" x14ac:dyDescent="0.2">
      <c r="A43" s="66" t="s">
        <v>69</v>
      </c>
      <c r="B43" s="66" t="s">
        <v>75</v>
      </c>
      <c r="C43" s="67">
        <v>31</v>
      </c>
      <c r="D43" s="68">
        <v>5116942.0599999996</v>
      </c>
      <c r="E43" s="68">
        <v>307016.53000000003</v>
      </c>
      <c r="F43" s="69">
        <v>5.0736502747229231E-4</v>
      </c>
    </row>
    <row r="44" spans="1:6" x14ac:dyDescent="0.2">
      <c r="A44" s="66" t="s">
        <v>69</v>
      </c>
      <c r="B44" s="66" t="s">
        <v>80</v>
      </c>
      <c r="C44" s="67">
        <v>29</v>
      </c>
      <c r="D44" s="68">
        <v>578978.18000000005</v>
      </c>
      <c r="E44" s="68">
        <v>34738.68</v>
      </c>
      <c r="F44" s="69">
        <v>9.316920324793453E-5</v>
      </c>
    </row>
    <row r="45" spans="1:6" x14ac:dyDescent="0.2">
      <c r="A45" s="66" t="s">
        <v>69</v>
      </c>
      <c r="B45" s="66" t="s">
        <v>78</v>
      </c>
      <c r="C45" s="67">
        <v>27</v>
      </c>
      <c r="D45" s="68">
        <v>1345259.68</v>
      </c>
      <c r="E45" s="68">
        <v>80715.59</v>
      </c>
      <c r="F45" s="69">
        <v>1.1018480948453981E-4</v>
      </c>
    </row>
    <row r="46" spans="1:6" x14ac:dyDescent="0.2">
      <c r="A46" s="66" t="s">
        <v>69</v>
      </c>
      <c r="B46" s="66" t="s">
        <v>77</v>
      </c>
      <c r="C46" s="67">
        <v>26</v>
      </c>
      <c r="D46" s="68">
        <v>1199798.73</v>
      </c>
      <c r="E46" s="68">
        <v>71987.91</v>
      </c>
      <c r="F46" s="69">
        <v>8.4308910889930669E-5</v>
      </c>
    </row>
    <row r="47" spans="1:6" x14ac:dyDescent="0.2">
      <c r="A47" s="66" t="s">
        <v>69</v>
      </c>
      <c r="B47" s="66" t="s">
        <v>76</v>
      </c>
      <c r="C47" s="67">
        <v>23</v>
      </c>
      <c r="D47" s="68">
        <v>696615.16</v>
      </c>
      <c r="E47" s="68">
        <v>41796.92</v>
      </c>
      <c r="F47" s="69">
        <v>8.9396382597173408E-5</v>
      </c>
    </row>
    <row r="48" spans="1:6" x14ac:dyDescent="0.2">
      <c r="A48" s="66" t="s">
        <v>69</v>
      </c>
      <c r="B48" s="66" t="s">
        <v>79</v>
      </c>
      <c r="C48" s="67">
        <v>19</v>
      </c>
      <c r="D48" s="68">
        <v>445246.84</v>
      </c>
      <c r="E48" s="68">
        <v>26714.799999999999</v>
      </c>
      <c r="F48" s="69">
        <v>4.7692671184005303E-5</v>
      </c>
    </row>
    <row r="49" spans="1:6" x14ac:dyDescent="0.2">
      <c r="A49" s="66" t="s">
        <v>69</v>
      </c>
      <c r="B49" s="66" t="s">
        <v>81</v>
      </c>
      <c r="C49" s="67">
        <v>14</v>
      </c>
      <c r="D49" s="68">
        <v>222725.41</v>
      </c>
      <c r="E49" s="68">
        <v>13363.52</v>
      </c>
      <c r="F49" s="69">
        <v>2.7264590320124057E-5</v>
      </c>
    </row>
    <row r="50" spans="1:6" x14ac:dyDescent="0.2">
      <c r="A50" s="66" t="s">
        <v>69</v>
      </c>
      <c r="B50" s="66" t="s">
        <v>52</v>
      </c>
      <c r="C50" s="67">
        <v>32</v>
      </c>
      <c r="D50" s="68">
        <v>338993.83</v>
      </c>
      <c r="E50" s="68">
        <v>20339.63</v>
      </c>
      <c r="F50" s="69">
        <v>2.2567202736045511E-5</v>
      </c>
    </row>
    <row r="51" spans="1:6" x14ac:dyDescent="0.2">
      <c r="A51" s="66" t="s">
        <v>69</v>
      </c>
      <c r="B51" s="66" t="s">
        <v>53</v>
      </c>
      <c r="C51" s="67">
        <v>592</v>
      </c>
      <c r="D51" s="68">
        <v>33115159.379999999</v>
      </c>
      <c r="E51" s="68">
        <v>1992874.74</v>
      </c>
      <c r="F51" s="69">
        <v>3.4108419253051844E-3</v>
      </c>
    </row>
    <row r="52" spans="1:6" x14ac:dyDescent="0.2">
      <c r="A52" s="66" t="s">
        <v>82</v>
      </c>
      <c r="B52" s="66" t="s">
        <v>83</v>
      </c>
      <c r="C52" s="67">
        <v>1339</v>
      </c>
      <c r="D52" s="68">
        <v>294104051.43000001</v>
      </c>
      <c r="E52" s="68">
        <v>17647549.800000001</v>
      </c>
      <c r="F52" s="69">
        <v>2.7052928412695215E-2</v>
      </c>
    </row>
    <row r="53" spans="1:6" x14ac:dyDescent="0.2">
      <c r="A53" s="66" t="s">
        <v>82</v>
      </c>
      <c r="B53" s="66" t="s">
        <v>84</v>
      </c>
      <c r="C53" s="67">
        <v>945</v>
      </c>
      <c r="D53" s="68">
        <v>206368346.05000001</v>
      </c>
      <c r="E53" s="68">
        <v>12361945.560000001</v>
      </c>
      <c r="F53" s="69">
        <v>2.7608278549842911E-2</v>
      </c>
    </row>
    <row r="54" spans="1:6" x14ac:dyDescent="0.2">
      <c r="A54" s="66" t="s">
        <v>82</v>
      </c>
      <c r="B54" s="66" t="s">
        <v>85</v>
      </c>
      <c r="C54" s="67">
        <v>80</v>
      </c>
      <c r="D54" s="68">
        <v>6829395.8499999996</v>
      </c>
      <c r="E54" s="68">
        <v>409763.75</v>
      </c>
      <c r="F54" s="69">
        <v>6.0908847539131044E-4</v>
      </c>
    </row>
    <row r="55" spans="1:6" x14ac:dyDescent="0.2">
      <c r="A55" s="66" t="s">
        <v>82</v>
      </c>
      <c r="B55" s="66" t="s">
        <v>86</v>
      </c>
      <c r="C55" s="67">
        <v>72</v>
      </c>
      <c r="D55" s="68">
        <v>4424237.6100000003</v>
      </c>
      <c r="E55" s="68">
        <v>263076.19</v>
      </c>
      <c r="F55" s="69">
        <v>4.7538584078880619E-4</v>
      </c>
    </row>
    <row r="56" spans="1:6" x14ac:dyDescent="0.2">
      <c r="A56" s="66" t="s">
        <v>82</v>
      </c>
      <c r="B56" s="66" t="s">
        <v>87</v>
      </c>
      <c r="C56" s="67">
        <v>67</v>
      </c>
      <c r="D56" s="68">
        <v>2522086.34</v>
      </c>
      <c r="E56" s="68">
        <v>151325.20000000001</v>
      </c>
      <c r="F56" s="69">
        <v>2.2712632842227309E-4</v>
      </c>
    </row>
    <row r="57" spans="1:6" x14ac:dyDescent="0.2">
      <c r="A57" s="66" t="s">
        <v>82</v>
      </c>
      <c r="B57" s="66" t="s">
        <v>88</v>
      </c>
      <c r="C57" s="67">
        <v>41</v>
      </c>
      <c r="D57" s="68">
        <v>1739656.25</v>
      </c>
      <c r="E57" s="68">
        <v>104379.36</v>
      </c>
      <c r="F57" s="69">
        <v>2.179626880651689E-4</v>
      </c>
    </row>
    <row r="58" spans="1:6" x14ac:dyDescent="0.2">
      <c r="A58" s="66" t="s">
        <v>82</v>
      </c>
      <c r="B58" s="66" t="s">
        <v>90</v>
      </c>
      <c r="C58" s="67">
        <v>18</v>
      </c>
      <c r="D58" s="68">
        <v>382156.81</v>
      </c>
      <c r="E58" s="68">
        <v>22929.43</v>
      </c>
      <c r="F58" s="69">
        <v>3.8976846735755059E-5</v>
      </c>
    </row>
    <row r="59" spans="1:6" x14ac:dyDescent="0.2">
      <c r="A59" s="66" t="s">
        <v>82</v>
      </c>
      <c r="B59" s="66" t="s">
        <v>89</v>
      </c>
      <c r="C59" s="67">
        <v>21</v>
      </c>
      <c r="D59" s="68">
        <v>747474.76</v>
      </c>
      <c r="E59" s="68">
        <v>44848.49</v>
      </c>
      <c r="F59" s="69">
        <v>3.9717045757794166E-5</v>
      </c>
    </row>
    <row r="60" spans="1:6" x14ac:dyDescent="0.2">
      <c r="A60" s="66" t="s">
        <v>82</v>
      </c>
      <c r="B60" s="66" t="s">
        <v>92</v>
      </c>
      <c r="C60" s="67">
        <v>20</v>
      </c>
      <c r="D60" s="68">
        <v>5084740.8099999996</v>
      </c>
      <c r="E60" s="68">
        <v>302901.07</v>
      </c>
      <c r="F60" s="69">
        <v>4.5824768256972476E-4</v>
      </c>
    </row>
    <row r="61" spans="1:6" x14ac:dyDescent="0.2">
      <c r="A61" s="66" t="s">
        <v>82</v>
      </c>
      <c r="B61" s="66" t="s">
        <v>91</v>
      </c>
      <c r="C61" s="67">
        <v>13</v>
      </c>
      <c r="D61" s="68">
        <v>839319.73</v>
      </c>
      <c r="E61" s="68">
        <v>50359.19</v>
      </c>
      <c r="F61" s="69">
        <v>1.2688104957431261E-4</v>
      </c>
    </row>
    <row r="62" spans="1:6" x14ac:dyDescent="0.2">
      <c r="A62" s="66" t="s">
        <v>82</v>
      </c>
      <c r="B62" s="66" t="s">
        <v>52</v>
      </c>
      <c r="C62" s="67">
        <v>29</v>
      </c>
      <c r="D62" s="68">
        <v>1035054.09</v>
      </c>
      <c r="E62" s="68">
        <v>62103.26</v>
      </c>
      <c r="F62" s="69">
        <v>9.1563082818760697E-5</v>
      </c>
    </row>
    <row r="63" spans="1:6" x14ac:dyDescent="0.2">
      <c r="A63" s="66" t="s">
        <v>82</v>
      </c>
      <c r="B63" s="66" t="s">
        <v>53</v>
      </c>
      <c r="C63" s="67">
        <v>2645</v>
      </c>
      <c r="D63" s="68">
        <v>524076519.74000001</v>
      </c>
      <c r="E63" s="68">
        <v>31421181.300000001</v>
      </c>
      <c r="F63" s="69">
        <v>5.6946156002662035E-2</v>
      </c>
    </row>
    <row r="64" spans="1:6" x14ac:dyDescent="0.2">
      <c r="A64" s="66" t="s">
        <v>93</v>
      </c>
      <c r="B64" s="66" t="s">
        <v>93</v>
      </c>
      <c r="C64" s="67">
        <v>339</v>
      </c>
      <c r="D64" s="68">
        <v>49343091.409999996</v>
      </c>
      <c r="E64" s="68">
        <v>2963767.65</v>
      </c>
      <c r="F64" s="69">
        <v>5.0750602732153871E-3</v>
      </c>
    </row>
    <row r="65" spans="1:6" x14ac:dyDescent="0.2">
      <c r="A65" s="66" t="s">
        <v>93</v>
      </c>
      <c r="B65" s="66" t="s">
        <v>94</v>
      </c>
      <c r="C65" s="67">
        <v>61</v>
      </c>
      <c r="D65" s="68">
        <v>1937141.55</v>
      </c>
      <c r="E65" s="68">
        <v>116115.49</v>
      </c>
      <c r="F65" s="69">
        <v>1.9350268574256876E-4</v>
      </c>
    </row>
    <row r="66" spans="1:6" x14ac:dyDescent="0.2">
      <c r="A66" s="66" t="s">
        <v>93</v>
      </c>
      <c r="B66" s="66" t="s">
        <v>95</v>
      </c>
      <c r="C66" s="67">
        <v>70</v>
      </c>
      <c r="D66" s="68">
        <v>2745693.99</v>
      </c>
      <c r="E66" s="68">
        <v>164672.85999999999</v>
      </c>
      <c r="F66" s="69">
        <v>2.570673754026168E-4</v>
      </c>
    </row>
    <row r="67" spans="1:6" x14ac:dyDescent="0.2">
      <c r="A67" s="66" t="s">
        <v>93</v>
      </c>
      <c r="B67" s="66" t="s">
        <v>52</v>
      </c>
      <c r="C67" s="67">
        <v>56</v>
      </c>
      <c r="D67" s="68">
        <v>1442772.5</v>
      </c>
      <c r="E67" s="68">
        <v>86566.35</v>
      </c>
      <c r="F67" s="69">
        <v>1.307621900071449E-4</v>
      </c>
    </row>
    <row r="68" spans="1:6" x14ac:dyDescent="0.2">
      <c r="A68" s="66" t="s">
        <v>93</v>
      </c>
      <c r="B68" s="66" t="s">
        <v>53</v>
      </c>
      <c r="C68" s="67">
        <v>526</v>
      </c>
      <c r="D68" s="68">
        <v>55468699.439999998</v>
      </c>
      <c r="E68" s="68">
        <v>3331122.35</v>
      </c>
      <c r="F68" s="69">
        <v>5.6593843184098687E-3</v>
      </c>
    </row>
    <row r="69" spans="1:6" x14ac:dyDescent="0.2">
      <c r="A69" s="66" t="s">
        <v>96</v>
      </c>
      <c r="B69" s="66" t="s">
        <v>97</v>
      </c>
      <c r="C69" s="67">
        <v>306</v>
      </c>
      <c r="D69" s="68">
        <v>36743528.18</v>
      </c>
      <c r="E69" s="68">
        <v>2210617.6800000002</v>
      </c>
      <c r="F69" s="69">
        <v>3.6860872263850745E-3</v>
      </c>
    </row>
    <row r="70" spans="1:6" x14ac:dyDescent="0.2">
      <c r="A70" s="66" t="s">
        <v>96</v>
      </c>
      <c r="B70" s="66" t="s">
        <v>98</v>
      </c>
      <c r="C70" s="67">
        <v>102</v>
      </c>
      <c r="D70" s="68">
        <v>4660005.7</v>
      </c>
      <c r="E70" s="68">
        <v>279581.65999999997</v>
      </c>
      <c r="F70" s="69">
        <v>5.3939600662826427E-4</v>
      </c>
    </row>
    <row r="71" spans="1:6" x14ac:dyDescent="0.2">
      <c r="A71" s="66" t="s">
        <v>96</v>
      </c>
      <c r="B71" s="66" t="s">
        <v>99</v>
      </c>
      <c r="C71" s="67">
        <v>62</v>
      </c>
      <c r="D71" s="68">
        <v>4366593.1100000003</v>
      </c>
      <c r="E71" s="68">
        <v>261995.59</v>
      </c>
      <c r="F71" s="69">
        <v>4.0654687486892262E-4</v>
      </c>
    </row>
    <row r="72" spans="1:6" x14ac:dyDescent="0.2">
      <c r="A72" s="66" t="s">
        <v>96</v>
      </c>
      <c r="B72" s="66" t="s">
        <v>89</v>
      </c>
      <c r="C72" s="67">
        <v>36</v>
      </c>
      <c r="D72" s="68">
        <v>1821647.03</v>
      </c>
      <c r="E72" s="68">
        <v>109298.83</v>
      </c>
      <c r="F72" s="69">
        <v>1.8789625096899971E-4</v>
      </c>
    </row>
    <row r="73" spans="1:6" x14ac:dyDescent="0.2">
      <c r="A73" s="66" t="s">
        <v>96</v>
      </c>
      <c r="B73" s="66" t="s">
        <v>100</v>
      </c>
      <c r="C73" s="67">
        <v>32</v>
      </c>
      <c r="D73" s="68">
        <v>1132735.8700000001</v>
      </c>
      <c r="E73" s="68">
        <v>67964.149999999994</v>
      </c>
      <c r="F73" s="69">
        <v>1.3777301622924378E-4</v>
      </c>
    </row>
    <row r="74" spans="1:6" x14ac:dyDescent="0.2">
      <c r="A74" s="66" t="s">
        <v>96</v>
      </c>
      <c r="B74" s="66" t="s">
        <v>101</v>
      </c>
      <c r="C74" s="67">
        <v>32</v>
      </c>
      <c r="D74" s="68">
        <v>1106146.49</v>
      </c>
      <c r="E74" s="68">
        <v>66368.81</v>
      </c>
      <c r="F74" s="69">
        <v>1.2771262264564485E-4</v>
      </c>
    </row>
    <row r="75" spans="1:6" x14ac:dyDescent="0.2">
      <c r="A75" s="66" t="s">
        <v>96</v>
      </c>
      <c r="B75" s="66" t="s">
        <v>102</v>
      </c>
      <c r="C75" s="67">
        <v>23</v>
      </c>
      <c r="D75" s="68">
        <v>1027335.85</v>
      </c>
      <c r="E75" s="68">
        <v>61640.15</v>
      </c>
      <c r="F75" s="69">
        <v>1.0698256439340269E-4</v>
      </c>
    </row>
    <row r="76" spans="1:6" x14ac:dyDescent="0.2">
      <c r="A76" s="66" t="s">
        <v>96</v>
      </c>
      <c r="B76" s="66" t="s">
        <v>52</v>
      </c>
      <c r="C76" s="67">
        <v>11</v>
      </c>
      <c r="D76" s="68">
        <v>65198.76</v>
      </c>
      <c r="E76" s="68">
        <v>3911.92</v>
      </c>
      <c r="F76" s="69">
        <v>1.624438157146526E-5</v>
      </c>
    </row>
    <row r="77" spans="1:6" x14ac:dyDescent="0.2">
      <c r="A77" s="66" t="s">
        <v>96</v>
      </c>
      <c r="B77" s="66" t="s">
        <v>53</v>
      </c>
      <c r="C77" s="67">
        <v>604</v>
      </c>
      <c r="D77" s="68">
        <v>50923191</v>
      </c>
      <c r="E77" s="68">
        <v>3061378.79</v>
      </c>
      <c r="F77" s="69">
        <v>5.2086389436910175E-3</v>
      </c>
    </row>
    <row r="78" spans="1:6" x14ac:dyDescent="0.2">
      <c r="A78" s="66" t="s">
        <v>103</v>
      </c>
      <c r="B78" s="66" t="s">
        <v>104</v>
      </c>
      <c r="C78" s="67">
        <v>248</v>
      </c>
      <c r="D78" s="68">
        <v>30225498.98</v>
      </c>
      <c r="E78" s="68">
        <v>1806857.3</v>
      </c>
      <c r="F78" s="69">
        <v>2.8885851983047883E-3</v>
      </c>
    </row>
    <row r="79" spans="1:6" x14ac:dyDescent="0.2">
      <c r="A79" s="66" t="s">
        <v>103</v>
      </c>
      <c r="B79" s="66" t="s">
        <v>105</v>
      </c>
      <c r="C79" s="67">
        <v>69</v>
      </c>
      <c r="D79" s="68">
        <v>6284069.7300000004</v>
      </c>
      <c r="E79" s="68">
        <v>377044.2</v>
      </c>
      <c r="F79" s="69">
        <v>7.1047388086160261E-4</v>
      </c>
    </row>
    <row r="80" spans="1:6" x14ac:dyDescent="0.2">
      <c r="A80" s="66" t="s">
        <v>103</v>
      </c>
      <c r="B80" s="66" t="s">
        <v>106</v>
      </c>
      <c r="C80" s="67">
        <v>53</v>
      </c>
      <c r="D80" s="68">
        <v>2295263.87</v>
      </c>
      <c r="E80" s="68">
        <v>137644.56</v>
      </c>
      <c r="F80" s="69">
        <v>2.2339314472653109E-4</v>
      </c>
    </row>
    <row r="81" spans="1:6" x14ac:dyDescent="0.2">
      <c r="A81" s="66" t="s">
        <v>103</v>
      </c>
      <c r="B81" s="66" t="s">
        <v>108</v>
      </c>
      <c r="C81" s="67">
        <v>42</v>
      </c>
      <c r="D81" s="68">
        <v>1540487.83</v>
      </c>
      <c r="E81" s="68">
        <v>92429.27</v>
      </c>
      <c r="F81" s="69">
        <v>1.6881721103106131E-4</v>
      </c>
    </row>
    <row r="82" spans="1:6" x14ac:dyDescent="0.2">
      <c r="A82" s="66" t="s">
        <v>103</v>
      </c>
      <c r="B82" s="66" t="s">
        <v>107</v>
      </c>
      <c r="C82" s="67">
        <v>34</v>
      </c>
      <c r="D82" s="68">
        <v>3408328.16</v>
      </c>
      <c r="E82" s="68">
        <v>204499.7</v>
      </c>
      <c r="F82" s="69">
        <v>3.0464051271668319E-4</v>
      </c>
    </row>
    <row r="83" spans="1:6" x14ac:dyDescent="0.2">
      <c r="A83" s="66" t="s">
        <v>103</v>
      </c>
      <c r="B83" s="66" t="s">
        <v>109</v>
      </c>
      <c r="C83" s="67">
        <v>16</v>
      </c>
      <c r="D83" s="68">
        <v>77819.61</v>
      </c>
      <c r="E83" s="68">
        <v>4669.18</v>
      </c>
      <c r="F83" s="69">
        <v>1.3229564037802483E-5</v>
      </c>
    </row>
    <row r="84" spans="1:6" x14ac:dyDescent="0.2">
      <c r="A84" s="66" t="s">
        <v>103</v>
      </c>
      <c r="B84" s="66" t="s">
        <v>110</v>
      </c>
      <c r="C84" s="67">
        <v>15</v>
      </c>
      <c r="D84" s="68">
        <v>330849.01</v>
      </c>
      <c r="E84" s="68">
        <v>19850.939999999999</v>
      </c>
      <c r="F84" s="69">
        <v>3.9060855482893064E-5</v>
      </c>
    </row>
    <row r="85" spans="1:6" x14ac:dyDescent="0.2">
      <c r="A85" s="66" t="s">
        <v>103</v>
      </c>
      <c r="B85" s="66" t="s">
        <v>111</v>
      </c>
      <c r="C85" s="67">
        <v>11</v>
      </c>
      <c r="D85" s="68">
        <v>231151.35</v>
      </c>
      <c r="E85" s="68">
        <v>13869.08</v>
      </c>
      <c r="F85" s="69">
        <v>2.9656749086065735E-5</v>
      </c>
    </row>
    <row r="86" spans="1:6" x14ac:dyDescent="0.2">
      <c r="A86" s="66" t="s">
        <v>103</v>
      </c>
      <c r="B86" s="66" t="s">
        <v>52</v>
      </c>
      <c r="C86" s="67">
        <v>23</v>
      </c>
      <c r="D86" s="68">
        <v>661184.42000000004</v>
      </c>
      <c r="E86" s="68">
        <v>39671.06</v>
      </c>
      <c r="F86" s="69">
        <v>1.495701812879528E-5</v>
      </c>
    </row>
    <row r="87" spans="1:6" x14ac:dyDescent="0.2">
      <c r="A87" s="66" t="s">
        <v>103</v>
      </c>
      <c r="B87" s="66" t="s">
        <v>53</v>
      </c>
      <c r="C87" s="67">
        <v>511</v>
      </c>
      <c r="D87" s="68">
        <v>45054652.950000003</v>
      </c>
      <c r="E87" s="68">
        <v>2696535.29</v>
      </c>
      <c r="F87" s="69">
        <v>4.4606016341906954E-3</v>
      </c>
    </row>
    <row r="88" spans="1:6" x14ac:dyDescent="0.2">
      <c r="A88" s="66" t="s">
        <v>112</v>
      </c>
      <c r="B88" s="66" t="s">
        <v>113</v>
      </c>
      <c r="C88" s="67">
        <v>301</v>
      </c>
      <c r="D88" s="68">
        <v>42278330.799999997</v>
      </c>
      <c r="E88" s="68">
        <v>2535251.12</v>
      </c>
      <c r="F88" s="69">
        <v>4.0896182453788654E-3</v>
      </c>
    </row>
    <row r="89" spans="1:6" x14ac:dyDescent="0.2">
      <c r="A89" s="66" t="s">
        <v>112</v>
      </c>
      <c r="B89" s="66" t="s">
        <v>114</v>
      </c>
      <c r="C89" s="67">
        <v>66</v>
      </c>
      <c r="D89" s="68">
        <v>2502139.5</v>
      </c>
      <c r="E89" s="68">
        <v>150128.37</v>
      </c>
      <c r="F89" s="69">
        <v>2.1607012383601396E-4</v>
      </c>
    </row>
    <row r="90" spans="1:6" x14ac:dyDescent="0.2">
      <c r="A90" s="66" t="s">
        <v>112</v>
      </c>
      <c r="B90" s="66" t="s">
        <v>115</v>
      </c>
      <c r="C90" s="67">
        <v>39</v>
      </c>
      <c r="D90" s="68">
        <v>1958371.19</v>
      </c>
      <c r="E90" s="68">
        <v>117456.56</v>
      </c>
      <c r="F90" s="69">
        <v>2.0049339582927023E-4</v>
      </c>
    </row>
    <row r="91" spans="1:6" x14ac:dyDescent="0.2">
      <c r="A91" s="66" t="s">
        <v>112</v>
      </c>
      <c r="B91" s="66" t="s">
        <v>116</v>
      </c>
      <c r="C91" s="67">
        <v>26</v>
      </c>
      <c r="D91" s="68">
        <v>650805.18000000005</v>
      </c>
      <c r="E91" s="68">
        <v>39048.31</v>
      </c>
      <c r="F91" s="69">
        <v>6.5308895660077929E-5</v>
      </c>
    </row>
    <row r="92" spans="1:6" x14ac:dyDescent="0.2">
      <c r="A92" s="66" t="s">
        <v>112</v>
      </c>
      <c r="B92" s="66" t="s">
        <v>117</v>
      </c>
      <c r="C92" s="67">
        <v>26</v>
      </c>
      <c r="D92" s="68">
        <v>639849.63</v>
      </c>
      <c r="E92" s="68">
        <v>38390.97</v>
      </c>
      <c r="F92" s="69">
        <v>5.370303463366176E-5</v>
      </c>
    </row>
    <row r="93" spans="1:6" x14ac:dyDescent="0.2">
      <c r="A93" s="66" t="s">
        <v>112</v>
      </c>
      <c r="B93" s="66" t="s">
        <v>118</v>
      </c>
      <c r="C93" s="67">
        <v>10</v>
      </c>
      <c r="D93" s="68">
        <v>243795.7</v>
      </c>
      <c r="E93" s="68">
        <v>14627.74</v>
      </c>
      <c r="F93" s="69">
        <v>1.3315414110479271E-5</v>
      </c>
    </row>
    <row r="94" spans="1:6" x14ac:dyDescent="0.2">
      <c r="A94" s="66" t="s">
        <v>112</v>
      </c>
      <c r="B94" s="66" t="s">
        <v>119</v>
      </c>
      <c r="C94" s="67">
        <v>10</v>
      </c>
      <c r="D94" s="68">
        <v>365979.69</v>
      </c>
      <c r="E94" s="68">
        <v>21958.78</v>
      </c>
      <c r="F94" s="69">
        <v>1.8250249621743692E-5</v>
      </c>
    </row>
    <row r="95" spans="1:6" x14ac:dyDescent="0.2">
      <c r="A95" s="66" t="s">
        <v>112</v>
      </c>
      <c r="B95" s="66" t="s">
        <v>52</v>
      </c>
      <c r="C95" s="67">
        <v>16</v>
      </c>
      <c r="D95" s="68">
        <v>232595.39</v>
      </c>
      <c r="E95" s="68">
        <v>13929.98</v>
      </c>
      <c r="F95" s="69">
        <v>1.1146083423836569E-5</v>
      </c>
    </row>
    <row r="96" spans="1:6" x14ac:dyDescent="0.2">
      <c r="A96" s="66" t="s">
        <v>112</v>
      </c>
      <c r="B96" s="66" t="s">
        <v>53</v>
      </c>
      <c r="C96" s="67">
        <v>494</v>
      </c>
      <c r="D96" s="68">
        <v>48871867.079999998</v>
      </c>
      <c r="E96" s="68">
        <v>2930791.83</v>
      </c>
      <c r="F96" s="69">
        <v>4.6878373207365088E-3</v>
      </c>
    </row>
    <row r="97" spans="1:6" x14ac:dyDescent="0.2">
      <c r="A97" s="66" t="s">
        <v>120</v>
      </c>
      <c r="B97" s="66" t="s">
        <v>121</v>
      </c>
      <c r="C97" s="67">
        <v>60</v>
      </c>
      <c r="D97" s="68">
        <v>3607401.49</v>
      </c>
      <c r="E97" s="68">
        <v>216134.01</v>
      </c>
      <c r="F97" s="69">
        <v>3.1205882566497073E-4</v>
      </c>
    </row>
    <row r="98" spans="1:6" x14ac:dyDescent="0.2">
      <c r="A98" s="66" t="s">
        <v>120</v>
      </c>
      <c r="B98" s="66" t="s">
        <v>124</v>
      </c>
      <c r="C98" s="67">
        <v>50</v>
      </c>
      <c r="D98" s="68">
        <v>1440446.12</v>
      </c>
      <c r="E98" s="68">
        <v>86426.75</v>
      </c>
      <c r="F98" s="69">
        <v>1.3223573499752614E-4</v>
      </c>
    </row>
    <row r="99" spans="1:6" x14ac:dyDescent="0.2">
      <c r="A99" s="66" t="s">
        <v>120</v>
      </c>
      <c r="B99" s="66" t="s">
        <v>123</v>
      </c>
      <c r="C99" s="67">
        <v>51</v>
      </c>
      <c r="D99" s="68">
        <v>2617133.4700000002</v>
      </c>
      <c r="E99" s="68">
        <v>166277.29</v>
      </c>
      <c r="F99" s="69">
        <v>2.2416600304891608E-4</v>
      </c>
    </row>
    <row r="100" spans="1:6" x14ac:dyDescent="0.2">
      <c r="A100" s="66" t="s">
        <v>120</v>
      </c>
      <c r="B100" s="66" t="s">
        <v>122</v>
      </c>
      <c r="C100" s="67">
        <v>45</v>
      </c>
      <c r="D100" s="68">
        <v>1758880.62</v>
      </c>
      <c r="E100" s="68">
        <v>105532.84</v>
      </c>
      <c r="F100" s="69">
        <v>1.6689360731425259E-4</v>
      </c>
    </row>
    <row r="101" spans="1:6" x14ac:dyDescent="0.2">
      <c r="A101" s="66" t="s">
        <v>120</v>
      </c>
      <c r="B101" s="66" t="s">
        <v>126</v>
      </c>
      <c r="C101" s="67">
        <v>34</v>
      </c>
      <c r="D101" s="68">
        <v>1979483.79</v>
      </c>
      <c r="E101" s="68">
        <v>118769.02</v>
      </c>
      <c r="F101" s="69">
        <v>2.2441289296119555E-4</v>
      </c>
    </row>
    <row r="102" spans="1:6" x14ac:dyDescent="0.2">
      <c r="A102" s="66" t="s">
        <v>120</v>
      </c>
      <c r="B102" s="66" t="s">
        <v>125</v>
      </c>
      <c r="C102" s="67">
        <v>38</v>
      </c>
      <c r="D102" s="68">
        <v>1043357.88</v>
      </c>
      <c r="E102" s="68">
        <v>62601.48</v>
      </c>
      <c r="F102" s="69">
        <v>1.0261995194356014E-4</v>
      </c>
    </row>
    <row r="103" spans="1:6" x14ac:dyDescent="0.2">
      <c r="A103" s="66" t="s">
        <v>120</v>
      </c>
      <c r="B103" s="66" t="s">
        <v>127</v>
      </c>
      <c r="C103" s="67">
        <v>26</v>
      </c>
      <c r="D103" s="68">
        <v>1459618.5</v>
      </c>
      <c r="E103" s="68">
        <v>87577.11</v>
      </c>
      <c r="F103" s="69">
        <v>1.3717541610231367E-4</v>
      </c>
    </row>
    <row r="104" spans="1:6" x14ac:dyDescent="0.2">
      <c r="A104" s="66" t="s">
        <v>120</v>
      </c>
      <c r="B104" s="66" t="s">
        <v>128</v>
      </c>
      <c r="C104" s="67">
        <v>19</v>
      </c>
      <c r="D104" s="68">
        <v>611067.04</v>
      </c>
      <c r="E104" s="68">
        <v>36664.019999999997</v>
      </c>
      <c r="F104" s="69">
        <v>6.9388123956135416E-5</v>
      </c>
    </row>
    <row r="105" spans="1:6" x14ac:dyDescent="0.2">
      <c r="A105" s="66" t="s">
        <v>120</v>
      </c>
      <c r="B105" s="66" t="s">
        <v>763</v>
      </c>
      <c r="C105" s="67">
        <v>11</v>
      </c>
      <c r="D105" s="68">
        <v>50383.91</v>
      </c>
      <c r="E105" s="68">
        <v>3023.04</v>
      </c>
      <c r="F105" s="69">
        <v>7.7540987348869408E-6</v>
      </c>
    </row>
    <row r="106" spans="1:6" x14ac:dyDescent="0.2">
      <c r="A106" s="66" t="s">
        <v>120</v>
      </c>
      <c r="B106" s="66" t="s">
        <v>52</v>
      </c>
      <c r="C106" s="67">
        <v>15</v>
      </c>
      <c r="D106" s="68">
        <v>378847.22</v>
      </c>
      <c r="E106" s="68">
        <v>22730.85</v>
      </c>
      <c r="F106" s="69">
        <v>3.3506960787667573E-5</v>
      </c>
    </row>
    <row r="107" spans="1:6" x14ac:dyDescent="0.2">
      <c r="A107" s="66" t="s">
        <v>120</v>
      </c>
      <c r="B107" s="66" t="s">
        <v>53</v>
      </c>
      <c r="C107" s="67">
        <v>349</v>
      </c>
      <c r="D107" s="68">
        <v>14946620.039999999</v>
      </c>
      <c r="E107" s="68">
        <v>905736.41</v>
      </c>
      <c r="F107" s="69">
        <v>1.4102116155114246E-3</v>
      </c>
    </row>
    <row r="108" spans="1:6" x14ac:dyDescent="0.2">
      <c r="A108" s="66" t="s">
        <v>129</v>
      </c>
      <c r="B108" s="66" t="s">
        <v>131</v>
      </c>
      <c r="C108" s="67">
        <v>68</v>
      </c>
      <c r="D108" s="68">
        <v>5266069.8099999996</v>
      </c>
      <c r="E108" s="68">
        <v>315964.19</v>
      </c>
      <c r="F108" s="69">
        <v>4.4836351630028526E-4</v>
      </c>
    </row>
    <row r="109" spans="1:6" x14ac:dyDescent="0.2">
      <c r="A109" s="66" t="s">
        <v>129</v>
      </c>
      <c r="B109" s="66" t="s">
        <v>130</v>
      </c>
      <c r="C109" s="67">
        <v>67</v>
      </c>
      <c r="D109" s="68">
        <v>3955818.12</v>
      </c>
      <c r="E109" s="68">
        <v>240910.29</v>
      </c>
      <c r="F109" s="69">
        <v>3.9487993167500922E-4</v>
      </c>
    </row>
    <row r="110" spans="1:6" x14ac:dyDescent="0.2">
      <c r="A110" s="66" t="s">
        <v>129</v>
      </c>
      <c r="B110" s="66" t="s">
        <v>132</v>
      </c>
      <c r="C110" s="67">
        <v>64</v>
      </c>
      <c r="D110" s="68">
        <v>2910419.23</v>
      </c>
      <c r="E110" s="68">
        <v>174625.15</v>
      </c>
      <c r="F110" s="69">
        <v>2.9587630155596633E-4</v>
      </c>
    </row>
    <row r="111" spans="1:6" x14ac:dyDescent="0.2">
      <c r="A111" s="66" t="s">
        <v>129</v>
      </c>
      <c r="B111" s="66" t="s">
        <v>133</v>
      </c>
      <c r="C111" s="67">
        <v>21</v>
      </c>
      <c r="D111" s="68">
        <v>624379.80000000005</v>
      </c>
      <c r="E111" s="68">
        <v>37462.79</v>
      </c>
      <c r="F111" s="69">
        <v>6.0018795076251168E-5</v>
      </c>
    </row>
    <row r="112" spans="1:6" x14ac:dyDescent="0.2">
      <c r="A112" s="66" t="s">
        <v>129</v>
      </c>
      <c r="B112" s="66" t="s">
        <v>135</v>
      </c>
      <c r="C112" s="67">
        <v>17</v>
      </c>
      <c r="D112" s="68">
        <v>293347.05</v>
      </c>
      <c r="E112" s="68">
        <v>17600.810000000001</v>
      </c>
      <c r="F112" s="69">
        <v>2.5449610965550768E-5</v>
      </c>
    </row>
    <row r="113" spans="1:6" x14ac:dyDescent="0.2">
      <c r="A113" s="66" t="s">
        <v>129</v>
      </c>
      <c r="B113" s="66" t="s">
        <v>134</v>
      </c>
      <c r="C113" s="67">
        <v>12</v>
      </c>
      <c r="D113" s="68">
        <v>487985.33</v>
      </c>
      <c r="E113" s="68">
        <v>29279.119999999999</v>
      </c>
      <c r="F113" s="69">
        <v>4.761101601086424E-5</v>
      </c>
    </row>
    <row r="114" spans="1:6" x14ac:dyDescent="0.2">
      <c r="A114" s="66" t="s">
        <v>129</v>
      </c>
      <c r="B114" s="66" t="s">
        <v>52</v>
      </c>
      <c r="C114" s="67">
        <v>27</v>
      </c>
      <c r="D114" s="68">
        <v>629681.57999999996</v>
      </c>
      <c r="E114" s="68">
        <v>37780.89</v>
      </c>
      <c r="F114" s="69">
        <v>1.2377777919202349E-5</v>
      </c>
    </row>
    <row r="115" spans="1:6" x14ac:dyDescent="0.2">
      <c r="A115" s="66" t="s">
        <v>129</v>
      </c>
      <c r="B115" s="66" t="s">
        <v>53</v>
      </c>
      <c r="C115" s="67">
        <v>276</v>
      </c>
      <c r="D115" s="68">
        <v>14167700.92</v>
      </c>
      <c r="E115" s="68">
        <v>853623.24</v>
      </c>
      <c r="F115" s="69">
        <v>1.3241834741949377E-3</v>
      </c>
    </row>
    <row r="116" spans="1:6" x14ac:dyDescent="0.2">
      <c r="A116" s="66" t="s">
        <v>136</v>
      </c>
      <c r="B116" s="66" t="s">
        <v>136</v>
      </c>
      <c r="C116" s="67">
        <v>466</v>
      </c>
      <c r="D116" s="68">
        <v>61012841.200000003</v>
      </c>
      <c r="E116" s="68">
        <v>3657525.01</v>
      </c>
      <c r="F116" s="69">
        <v>6.5344561858873169E-3</v>
      </c>
    </row>
    <row r="117" spans="1:6" x14ac:dyDescent="0.2">
      <c r="A117" s="66" t="s">
        <v>136</v>
      </c>
      <c r="B117" s="66" t="s">
        <v>137</v>
      </c>
      <c r="C117" s="67">
        <v>82</v>
      </c>
      <c r="D117" s="68">
        <v>4696293.6500000004</v>
      </c>
      <c r="E117" s="68">
        <v>281777.61</v>
      </c>
      <c r="F117" s="69">
        <v>5.1035931353397011E-4</v>
      </c>
    </row>
    <row r="118" spans="1:6" x14ac:dyDescent="0.2">
      <c r="A118" s="66" t="s">
        <v>136</v>
      </c>
      <c r="B118" s="66" t="s">
        <v>138</v>
      </c>
      <c r="C118" s="67">
        <v>58</v>
      </c>
      <c r="D118" s="68">
        <v>3183505.47</v>
      </c>
      <c r="E118" s="68">
        <v>191010.32</v>
      </c>
      <c r="F118" s="69">
        <v>2.8813225396650161E-4</v>
      </c>
    </row>
    <row r="119" spans="1:6" x14ac:dyDescent="0.2">
      <c r="A119" s="66" t="s">
        <v>136</v>
      </c>
      <c r="B119" s="66" t="s">
        <v>139</v>
      </c>
      <c r="C119" s="67">
        <v>43</v>
      </c>
      <c r="D119" s="68">
        <v>1691654.85</v>
      </c>
      <c r="E119" s="68">
        <v>101499.29</v>
      </c>
      <c r="F119" s="69">
        <v>1.8990094223227967E-4</v>
      </c>
    </row>
    <row r="120" spans="1:6" x14ac:dyDescent="0.2">
      <c r="A120" s="66" t="s">
        <v>136</v>
      </c>
      <c r="B120" s="66" t="s">
        <v>140</v>
      </c>
      <c r="C120" s="67">
        <v>32</v>
      </c>
      <c r="D120" s="68">
        <v>3250828.06</v>
      </c>
      <c r="E120" s="68">
        <v>195049.67</v>
      </c>
      <c r="F120" s="69">
        <v>2.8155023508209316E-4</v>
      </c>
    </row>
    <row r="121" spans="1:6" x14ac:dyDescent="0.2">
      <c r="A121" s="66" t="s">
        <v>136</v>
      </c>
      <c r="B121" s="66" t="s">
        <v>141</v>
      </c>
      <c r="C121" s="67">
        <v>30</v>
      </c>
      <c r="D121" s="68">
        <v>1600111.81</v>
      </c>
      <c r="E121" s="68">
        <v>96006.71</v>
      </c>
      <c r="F121" s="69">
        <v>1.4792342709594935E-4</v>
      </c>
    </row>
    <row r="122" spans="1:6" x14ac:dyDescent="0.2">
      <c r="A122" s="66" t="s">
        <v>136</v>
      </c>
      <c r="B122" s="66" t="s">
        <v>142</v>
      </c>
      <c r="C122" s="67">
        <v>30</v>
      </c>
      <c r="D122" s="68">
        <v>1509537.26</v>
      </c>
      <c r="E122" s="68">
        <v>90565.28</v>
      </c>
      <c r="F122" s="69">
        <v>1.4685732729809801E-4</v>
      </c>
    </row>
    <row r="123" spans="1:6" x14ac:dyDescent="0.2">
      <c r="A123" s="66" t="s">
        <v>136</v>
      </c>
      <c r="B123" s="66" t="s">
        <v>143</v>
      </c>
      <c r="C123" s="67">
        <v>21</v>
      </c>
      <c r="D123" s="68">
        <v>491886.03</v>
      </c>
      <c r="E123" s="68">
        <v>29513.16</v>
      </c>
      <c r="F123" s="69">
        <v>4.7078955997472583E-5</v>
      </c>
    </row>
    <row r="124" spans="1:6" x14ac:dyDescent="0.2">
      <c r="A124" s="66" t="s">
        <v>136</v>
      </c>
      <c r="B124" s="66" t="s">
        <v>144</v>
      </c>
      <c r="C124" s="67">
        <v>17</v>
      </c>
      <c r="D124" s="68">
        <v>268668.06</v>
      </c>
      <c r="E124" s="68">
        <v>16120.09</v>
      </c>
      <c r="F124" s="69">
        <v>6.5332556001023695E-5</v>
      </c>
    </row>
    <row r="125" spans="1:6" x14ac:dyDescent="0.2">
      <c r="A125" s="66" t="s">
        <v>136</v>
      </c>
      <c r="B125" s="66" t="s">
        <v>52</v>
      </c>
      <c r="C125" s="67">
        <v>14</v>
      </c>
      <c r="D125" s="68">
        <v>1365326.76</v>
      </c>
      <c r="E125" s="68">
        <v>81919.61</v>
      </c>
      <c r="F125" s="69">
        <v>1.4753918537411873E-5</v>
      </c>
    </row>
    <row r="126" spans="1:6" x14ac:dyDescent="0.2">
      <c r="A126" s="66" t="s">
        <v>136</v>
      </c>
      <c r="B126" s="66" t="s">
        <v>53</v>
      </c>
      <c r="C126" s="67">
        <v>793</v>
      </c>
      <c r="D126" s="68">
        <v>79070653.159999996</v>
      </c>
      <c r="E126" s="68">
        <v>4740986.75</v>
      </c>
      <c r="F126" s="69">
        <v>8.3795198231854957E-3</v>
      </c>
    </row>
    <row r="127" spans="1:6" x14ac:dyDescent="0.2">
      <c r="A127" s="66" t="s">
        <v>145</v>
      </c>
      <c r="B127" s="66" t="s">
        <v>146</v>
      </c>
      <c r="C127" s="67">
        <v>261</v>
      </c>
      <c r="D127" s="68">
        <v>32183292.489999998</v>
      </c>
      <c r="E127" s="68">
        <v>1924329.69</v>
      </c>
      <c r="F127" s="69">
        <v>3.5572078678863788E-3</v>
      </c>
    </row>
    <row r="128" spans="1:6" x14ac:dyDescent="0.2">
      <c r="A128" s="66" t="s">
        <v>145</v>
      </c>
      <c r="B128" s="66" t="s">
        <v>147</v>
      </c>
      <c r="C128" s="67">
        <v>47</v>
      </c>
      <c r="D128" s="68">
        <v>2603723.88</v>
      </c>
      <c r="E128" s="68">
        <v>156223.43</v>
      </c>
      <c r="F128" s="69">
        <v>2.4762965443129195E-4</v>
      </c>
    </row>
    <row r="129" spans="1:6" x14ac:dyDescent="0.2">
      <c r="A129" s="66" t="s">
        <v>145</v>
      </c>
      <c r="B129" s="66" t="s">
        <v>148</v>
      </c>
      <c r="C129" s="67">
        <v>46</v>
      </c>
      <c r="D129" s="68">
        <v>2628975.83</v>
      </c>
      <c r="E129" s="68">
        <v>157738.54</v>
      </c>
      <c r="F129" s="69">
        <v>2.2110886271696706E-4</v>
      </c>
    </row>
    <row r="130" spans="1:6" x14ac:dyDescent="0.2">
      <c r="A130" s="66" t="s">
        <v>145</v>
      </c>
      <c r="B130" s="66" t="s">
        <v>149</v>
      </c>
      <c r="C130" s="67">
        <v>22</v>
      </c>
      <c r="D130" s="68">
        <v>1656264.41</v>
      </c>
      <c r="E130" s="68">
        <v>99375.88</v>
      </c>
      <c r="F130" s="69">
        <v>1.9713739313336802E-4</v>
      </c>
    </row>
    <row r="131" spans="1:6" x14ac:dyDescent="0.2">
      <c r="A131" s="66" t="s">
        <v>145</v>
      </c>
      <c r="B131" s="66" t="s">
        <v>150</v>
      </c>
      <c r="C131" s="67">
        <v>16</v>
      </c>
      <c r="D131" s="68">
        <v>208314.92</v>
      </c>
      <c r="E131" s="68">
        <v>12498.9</v>
      </c>
      <c r="F131" s="69">
        <v>1.3885020551398658E-5</v>
      </c>
    </row>
    <row r="132" spans="1:6" x14ac:dyDescent="0.2">
      <c r="A132" s="66" t="s">
        <v>145</v>
      </c>
      <c r="B132" s="66" t="s">
        <v>151</v>
      </c>
      <c r="C132" s="67">
        <v>13</v>
      </c>
      <c r="D132" s="68">
        <v>147898.32</v>
      </c>
      <c r="E132" s="68">
        <v>8873.9</v>
      </c>
      <c r="F132" s="69">
        <v>2.7353721551843645E-5</v>
      </c>
    </row>
    <row r="133" spans="1:6" x14ac:dyDescent="0.2">
      <c r="A133" s="66" t="s">
        <v>145</v>
      </c>
      <c r="B133" s="66" t="s">
        <v>152</v>
      </c>
      <c r="C133" s="67">
        <v>10</v>
      </c>
      <c r="D133" s="68">
        <v>186041.12</v>
      </c>
      <c r="E133" s="68">
        <v>11162.46</v>
      </c>
      <c r="F133" s="69">
        <v>1.4467627027512934E-5</v>
      </c>
    </row>
    <row r="134" spans="1:6" x14ac:dyDescent="0.2">
      <c r="A134" s="66" t="s">
        <v>145</v>
      </c>
      <c r="B134" s="66" t="s">
        <v>52</v>
      </c>
      <c r="C134" s="67">
        <v>11</v>
      </c>
      <c r="D134" s="68">
        <v>316999.83</v>
      </c>
      <c r="E134" s="68">
        <v>19020</v>
      </c>
      <c r="F134" s="69">
        <v>7.872372750509873E-6</v>
      </c>
    </row>
    <row r="135" spans="1:6" x14ac:dyDescent="0.2">
      <c r="A135" s="66" t="s">
        <v>145</v>
      </c>
      <c r="B135" s="66" t="s">
        <v>53</v>
      </c>
      <c r="C135" s="67">
        <v>426</v>
      </c>
      <c r="D135" s="68">
        <v>39931510.810000002</v>
      </c>
      <c r="E135" s="68">
        <v>2389222.7999999998</v>
      </c>
      <c r="F135" s="69">
        <v>4.307621442605887E-3</v>
      </c>
    </row>
    <row r="136" spans="1:6" x14ac:dyDescent="0.2">
      <c r="A136" s="66" t="s">
        <v>153</v>
      </c>
      <c r="B136" s="66" t="s">
        <v>154</v>
      </c>
      <c r="C136" s="67">
        <v>160</v>
      </c>
      <c r="D136" s="68">
        <v>12805551.49</v>
      </c>
      <c r="E136" s="68">
        <v>778983.08</v>
      </c>
      <c r="F136" s="69">
        <v>1.2805143485151327E-3</v>
      </c>
    </row>
    <row r="137" spans="1:6" x14ac:dyDescent="0.2">
      <c r="A137" s="66" t="s">
        <v>153</v>
      </c>
      <c r="B137" s="66" t="s">
        <v>155</v>
      </c>
      <c r="C137" s="67">
        <v>73</v>
      </c>
      <c r="D137" s="68">
        <v>3706343.84</v>
      </c>
      <c r="E137" s="68">
        <v>222380.64</v>
      </c>
      <c r="F137" s="69">
        <v>4.2131553785519773E-4</v>
      </c>
    </row>
    <row r="138" spans="1:6" x14ac:dyDescent="0.2">
      <c r="A138" s="66" t="s">
        <v>153</v>
      </c>
      <c r="B138" s="66" t="s">
        <v>156</v>
      </c>
      <c r="C138" s="67">
        <v>62</v>
      </c>
      <c r="D138" s="68">
        <v>3924367.23</v>
      </c>
      <c r="E138" s="68">
        <v>235462.02</v>
      </c>
      <c r="F138" s="69">
        <v>3.8738303704432961E-4</v>
      </c>
    </row>
    <row r="139" spans="1:6" x14ac:dyDescent="0.2">
      <c r="A139" s="66" t="s">
        <v>153</v>
      </c>
      <c r="B139" s="66" t="s">
        <v>157</v>
      </c>
      <c r="C139" s="67">
        <v>39</v>
      </c>
      <c r="D139" s="68">
        <v>1158929.3700000001</v>
      </c>
      <c r="E139" s="68">
        <v>69535.75</v>
      </c>
      <c r="F139" s="69">
        <v>1.062563899034748E-4</v>
      </c>
    </row>
    <row r="140" spans="1:6" x14ac:dyDescent="0.2">
      <c r="A140" s="66" t="s">
        <v>153</v>
      </c>
      <c r="B140" s="66" t="s">
        <v>159</v>
      </c>
      <c r="C140" s="67">
        <v>32</v>
      </c>
      <c r="D140" s="68">
        <v>1009390.13</v>
      </c>
      <c r="E140" s="68">
        <v>60563.41</v>
      </c>
      <c r="F140" s="69">
        <v>9.6600077286045446E-5</v>
      </c>
    </row>
    <row r="141" spans="1:6" x14ac:dyDescent="0.2">
      <c r="A141" s="66" t="s">
        <v>153</v>
      </c>
      <c r="B141" s="66" t="s">
        <v>158</v>
      </c>
      <c r="C141" s="67">
        <v>27</v>
      </c>
      <c r="D141" s="68">
        <v>620760.76</v>
      </c>
      <c r="E141" s="68">
        <v>37245.65</v>
      </c>
      <c r="F141" s="69">
        <v>5.887987293002378E-5</v>
      </c>
    </row>
    <row r="142" spans="1:6" x14ac:dyDescent="0.2">
      <c r="A142" s="66" t="s">
        <v>153</v>
      </c>
      <c r="B142" s="66" t="s">
        <v>162</v>
      </c>
      <c r="C142" s="67">
        <v>23</v>
      </c>
      <c r="D142" s="68">
        <v>751544.56</v>
      </c>
      <c r="E142" s="68">
        <v>45092.67</v>
      </c>
      <c r="F142" s="69">
        <v>7.4689604762465057E-5</v>
      </c>
    </row>
    <row r="143" spans="1:6" x14ac:dyDescent="0.2">
      <c r="A143" s="66" t="s">
        <v>153</v>
      </c>
      <c r="B143" s="66" t="s">
        <v>160</v>
      </c>
      <c r="C143" s="67">
        <v>18</v>
      </c>
      <c r="D143" s="68">
        <v>509356.86</v>
      </c>
      <c r="E143" s="68">
        <v>30561.42</v>
      </c>
      <c r="F143" s="69">
        <v>6.4488772034013172E-5</v>
      </c>
    </row>
    <row r="144" spans="1:6" x14ac:dyDescent="0.2">
      <c r="A144" s="66" t="s">
        <v>153</v>
      </c>
      <c r="B144" s="66" t="s">
        <v>161</v>
      </c>
      <c r="C144" s="67">
        <v>11</v>
      </c>
      <c r="D144" s="68">
        <v>215678.34</v>
      </c>
      <c r="E144" s="68">
        <v>12940.7</v>
      </c>
      <c r="F144" s="69">
        <v>1.9320198205307677E-5</v>
      </c>
    </row>
    <row r="145" spans="1:6" x14ac:dyDescent="0.2">
      <c r="A145" s="66" t="s">
        <v>153</v>
      </c>
      <c r="B145" s="66" t="s">
        <v>52</v>
      </c>
      <c r="C145" s="67">
        <v>23</v>
      </c>
      <c r="D145" s="68">
        <v>1328548.6100000001</v>
      </c>
      <c r="E145" s="68">
        <v>79712.929999999993</v>
      </c>
      <c r="F145" s="69">
        <v>1.732993435062899E-4</v>
      </c>
    </row>
    <row r="146" spans="1:6" x14ac:dyDescent="0.2">
      <c r="A146" s="66" t="s">
        <v>153</v>
      </c>
      <c r="B146" s="66" t="s">
        <v>53</v>
      </c>
      <c r="C146" s="67">
        <v>468</v>
      </c>
      <c r="D146" s="68">
        <v>26030471.190000001</v>
      </c>
      <c r="E146" s="68">
        <v>1572478.27</v>
      </c>
      <c r="F146" s="69">
        <v>2.6827471820422798E-3</v>
      </c>
    </row>
    <row r="147" spans="1:6" x14ac:dyDescent="0.2">
      <c r="A147" s="66" t="s">
        <v>163</v>
      </c>
      <c r="B147" s="66" t="s">
        <v>164</v>
      </c>
      <c r="C147" s="67">
        <v>741</v>
      </c>
      <c r="D147" s="68">
        <v>135547066.88</v>
      </c>
      <c r="E147" s="68">
        <v>8118518.7599999998</v>
      </c>
      <c r="F147" s="69">
        <v>1.3973082194493058E-2</v>
      </c>
    </row>
    <row r="148" spans="1:6" x14ac:dyDescent="0.2">
      <c r="A148" s="66" t="s">
        <v>163</v>
      </c>
      <c r="B148" s="66" t="s">
        <v>165</v>
      </c>
      <c r="C148" s="67">
        <v>317</v>
      </c>
      <c r="D148" s="68">
        <v>28586324.469999999</v>
      </c>
      <c r="E148" s="68">
        <v>1709826.89</v>
      </c>
      <c r="F148" s="69">
        <v>2.6759345267507238E-3</v>
      </c>
    </row>
    <row r="149" spans="1:6" x14ac:dyDescent="0.2">
      <c r="A149" s="66" t="s">
        <v>163</v>
      </c>
      <c r="B149" s="66" t="s">
        <v>166</v>
      </c>
      <c r="C149" s="67">
        <v>38</v>
      </c>
      <c r="D149" s="68">
        <v>1233077</v>
      </c>
      <c r="E149" s="68">
        <v>73984.61</v>
      </c>
      <c r="F149" s="69">
        <v>1.2885074180780273E-4</v>
      </c>
    </row>
    <row r="150" spans="1:6" x14ac:dyDescent="0.2">
      <c r="A150" s="66" t="s">
        <v>163</v>
      </c>
      <c r="B150" s="66" t="s">
        <v>167</v>
      </c>
      <c r="C150" s="67">
        <v>21</v>
      </c>
      <c r="D150" s="68">
        <v>483759.28</v>
      </c>
      <c r="E150" s="68">
        <v>29005.15</v>
      </c>
      <c r="F150" s="69">
        <v>4.0616263314709201E-5</v>
      </c>
    </row>
    <row r="151" spans="1:6" x14ac:dyDescent="0.2">
      <c r="A151" s="66" t="s">
        <v>163</v>
      </c>
      <c r="B151" s="66" t="s">
        <v>168</v>
      </c>
      <c r="C151" s="67">
        <v>15</v>
      </c>
      <c r="D151" s="68">
        <v>289296.87</v>
      </c>
      <c r="E151" s="68">
        <v>17357.82</v>
      </c>
      <c r="F151" s="69">
        <v>4.8286007188635061E-5</v>
      </c>
    </row>
    <row r="152" spans="1:6" x14ac:dyDescent="0.2">
      <c r="A152" s="66" t="s">
        <v>163</v>
      </c>
      <c r="B152" s="66" t="s">
        <v>169</v>
      </c>
      <c r="C152" s="67">
        <v>14</v>
      </c>
      <c r="D152" s="68">
        <v>143186.72</v>
      </c>
      <c r="E152" s="68">
        <v>8591.2000000000007</v>
      </c>
      <c r="F152" s="69">
        <v>1.7415519992344944E-5</v>
      </c>
    </row>
    <row r="153" spans="1:6" x14ac:dyDescent="0.2">
      <c r="A153" s="66" t="s">
        <v>163</v>
      </c>
      <c r="B153" s="66" t="s">
        <v>52</v>
      </c>
      <c r="C153" s="67">
        <v>31</v>
      </c>
      <c r="D153" s="68">
        <v>876292.59</v>
      </c>
      <c r="E153" s="68">
        <v>52577.56</v>
      </c>
      <c r="F153" s="69">
        <v>1.1173592550494975E-5</v>
      </c>
    </row>
    <row r="154" spans="1:6" x14ac:dyDescent="0.2">
      <c r="A154" s="66" t="s">
        <v>163</v>
      </c>
      <c r="B154" s="66" t="s">
        <v>53</v>
      </c>
      <c r="C154" s="67">
        <v>1177</v>
      </c>
      <c r="D154" s="68">
        <v>167159003.80000001</v>
      </c>
      <c r="E154" s="68">
        <v>10009861.99</v>
      </c>
      <c r="F154" s="69">
        <v>1.6968955354184183E-2</v>
      </c>
    </row>
    <row r="155" spans="1:6" x14ac:dyDescent="0.2">
      <c r="A155" s="66" t="s">
        <v>170</v>
      </c>
      <c r="B155" s="66" t="s">
        <v>170</v>
      </c>
      <c r="C155" s="67">
        <v>210</v>
      </c>
      <c r="D155" s="68">
        <v>16946132.420000002</v>
      </c>
      <c r="E155" s="68">
        <v>1025823.27</v>
      </c>
      <c r="F155" s="69">
        <v>1.7179562154390194E-3</v>
      </c>
    </row>
    <row r="156" spans="1:6" x14ac:dyDescent="0.2">
      <c r="A156" s="66" t="s">
        <v>170</v>
      </c>
      <c r="B156" s="66" t="s">
        <v>171</v>
      </c>
      <c r="C156" s="67">
        <v>52</v>
      </c>
      <c r="D156" s="68">
        <v>7552029.3399999999</v>
      </c>
      <c r="E156" s="68">
        <v>452978.63</v>
      </c>
      <c r="F156" s="69">
        <v>6.7757876624582316E-4</v>
      </c>
    </row>
    <row r="157" spans="1:6" x14ac:dyDescent="0.2">
      <c r="A157" s="66" t="s">
        <v>170</v>
      </c>
      <c r="B157" s="66" t="s">
        <v>172</v>
      </c>
      <c r="C157" s="67">
        <v>34</v>
      </c>
      <c r="D157" s="68">
        <v>1971298.72</v>
      </c>
      <c r="E157" s="68">
        <v>118277.93</v>
      </c>
      <c r="F157" s="69">
        <v>1.8035884717646677E-4</v>
      </c>
    </row>
    <row r="158" spans="1:6" x14ac:dyDescent="0.2">
      <c r="A158" s="66" t="s">
        <v>170</v>
      </c>
      <c r="B158" s="66" t="s">
        <v>174</v>
      </c>
      <c r="C158" s="67">
        <v>12</v>
      </c>
      <c r="D158" s="68">
        <v>293443.84999999998</v>
      </c>
      <c r="E158" s="68">
        <v>17606.63</v>
      </c>
      <c r="F158" s="69">
        <v>2.0614843882815263E-5</v>
      </c>
    </row>
    <row r="159" spans="1:6" x14ac:dyDescent="0.2">
      <c r="A159" s="66" t="s">
        <v>170</v>
      </c>
      <c r="B159" s="66" t="s">
        <v>173</v>
      </c>
      <c r="C159" s="67">
        <v>10</v>
      </c>
      <c r="D159" s="68">
        <v>242115.7</v>
      </c>
      <c r="E159" s="68">
        <v>14526.94</v>
      </c>
      <c r="F159" s="69">
        <v>1.1325564207932989E-5</v>
      </c>
    </row>
    <row r="160" spans="1:6" x14ac:dyDescent="0.2">
      <c r="A160" s="66" t="s">
        <v>170</v>
      </c>
      <c r="B160" s="66" t="s">
        <v>764</v>
      </c>
      <c r="C160" s="67">
        <v>12</v>
      </c>
      <c r="D160" s="68">
        <v>426322.93</v>
      </c>
      <c r="E160" s="68">
        <v>25579.38</v>
      </c>
      <c r="F160" s="69">
        <v>3.2767564749698009E-5</v>
      </c>
    </row>
    <row r="161" spans="1:6" x14ac:dyDescent="0.2">
      <c r="A161" s="66" t="s">
        <v>170</v>
      </c>
      <c r="B161" s="66" t="s">
        <v>52</v>
      </c>
      <c r="C161" s="67">
        <v>16</v>
      </c>
      <c r="D161" s="68">
        <v>294559.71000000002</v>
      </c>
      <c r="E161" s="68">
        <v>17673.580000000002</v>
      </c>
      <c r="F161" s="69">
        <v>1.5308475949303739E-6</v>
      </c>
    </row>
    <row r="162" spans="1:6" x14ac:dyDescent="0.2">
      <c r="A162" s="66" t="s">
        <v>170</v>
      </c>
      <c r="B162" s="66" t="s">
        <v>53</v>
      </c>
      <c r="C162" s="67">
        <v>346</v>
      </c>
      <c r="D162" s="68">
        <v>27725902.670000002</v>
      </c>
      <c r="E162" s="68">
        <v>1672466.36</v>
      </c>
      <c r="F162" s="69">
        <v>2.6559686739752895E-3</v>
      </c>
    </row>
    <row r="163" spans="1:6" x14ac:dyDescent="0.2">
      <c r="A163" s="66" t="s">
        <v>175</v>
      </c>
      <c r="B163" s="66" t="s">
        <v>176</v>
      </c>
      <c r="C163" s="67">
        <v>170</v>
      </c>
      <c r="D163" s="68">
        <v>15976014.92</v>
      </c>
      <c r="E163" s="68">
        <v>965444.39</v>
      </c>
      <c r="F163" s="69">
        <v>1.7093900367633162E-3</v>
      </c>
    </row>
    <row r="164" spans="1:6" x14ac:dyDescent="0.2">
      <c r="A164" s="66" t="s">
        <v>175</v>
      </c>
      <c r="B164" s="66" t="s">
        <v>177</v>
      </c>
      <c r="C164" s="67">
        <v>58</v>
      </c>
      <c r="D164" s="68">
        <v>2722003.7</v>
      </c>
      <c r="E164" s="68">
        <v>163320.23000000001</v>
      </c>
      <c r="F164" s="69">
        <v>2.5890723341879309E-4</v>
      </c>
    </row>
    <row r="165" spans="1:6" x14ac:dyDescent="0.2">
      <c r="A165" s="66" t="s">
        <v>175</v>
      </c>
      <c r="B165" s="66" t="s">
        <v>178</v>
      </c>
      <c r="C165" s="67">
        <v>34</v>
      </c>
      <c r="D165" s="68">
        <v>2592191.0699999998</v>
      </c>
      <c r="E165" s="68">
        <v>155523.45000000001</v>
      </c>
      <c r="F165" s="69">
        <v>2.9578341845040457E-4</v>
      </c>
    </row>
    <row r="166" spans="1:6" x14ac:dyDescent="0.2">
      <c r="A166" s="66" t="s">
        <v>175</v>
      </c>
      <c r="B166" s="66" t="s">
        <v>179</v>
      </c>
      <c r="C166" s="67">
        <v>32</v>
      </c>
      <c r="D166" s="68">
        <v>1245176.9099999999</v>
      </c>
      <c r="E166" s="68">
        <v>74710.59</v>
      </c>
      <c r="F166" s="69">
        <v>1.1714021596128711E-4</v>
      </c>
    </row>
    <row r="167" spans="1:6" x14ac:dyDescent="0.2">
      <c r="A167" s="66" t="s">
        <v>175</v>
      </c>
      <c r="B167" s="66" t="s">
        <v>180</v>
      </c>
      <c r="C167" s="67">
        <v>36</v>
      </c>
      <c r="D167" s="68">
        <v>527406.88</v>
      </c>
      <c r="E167" s="68">
        <v>31643.16</v>
      </c>
      <c r="F167" s="69">
        <v>5.2107754489426794E-5</v>
      </c>
    </row>
    <row r="168" spans="1:6" x14ac:dyDescent="0.2">
      <c r="A168" s="66" t="s">
        <v>175</v>
      </c>
      <c r="B168" s="66" t="s">
        <v>181</v>
      </c>
      <c r="C168" s="67">
        <v>13</v>
      </c>
      <c r="D168" s="68">
        <v>170928.31</v>
      </c>
      <c r="E168" s="68">
        <v>10255.700000000001</v>
      </c>
      <c r="F168" s="69">
        <v>1.6963869142331256E-5</v>
      </c>
    </row>
    <row r="169" spans="1:6" x14ac:dyDescent="0.2">
      <c r="A169" s="66" t="s">
        <v>175</v>
      </c>
      <c r="B169" s="66" t="s">
        <v>52</v>
      </c>
      <c r="C169" s="67">
        <v>9</v>
      </c>
      <c r="D169" s="68">
        <v>496357.37</v>
      </c>
      <c r="E169" s="68">
        <v>29781.439999999999</v>
      </c>
      <c r="F169" s="69">
        <v>4.917499362093984E-5</v>
      </c>
    </row>
    <row r="170" spans="1:6" x14ac:dyDescent="0.2">
      <c r="A170" s="66" t="s">
        <v>175</v>
      </c>
      <c r="B170" s="66" t="s">
        <v>53</v>
      </c>
      <c r="C170" s="67">
        <v>352</v>
      </c>
      <c r="D170" s="68">
        <v>23730079.149999999</v>
      </c>
      <c r="E170" s="68">
        <v>1430678.96</v>
      </c>
      <c r="F170" s="69">
        <v>2.4994675218464987E-3</v>
      </c>
    </row>
    <row r="171" spans="1:6" x14ac:dyDescent="0.2">
      <c r="A171" s="66" t="s">
        <v>182</v>
      </c>
      <c r="B171" s="66" t="s">
        <v>183</v>
      </c>
      <c r="C171" s="67">
        <v>170</v>
      </c>
      <c r="D171" s="68">
        <v>19512486.5</v>
      </c>
      <c r="E171" s="68">
        <v>1161093.24</v>
      </c>
      <c r="F171" s="69">
        <v>2.0155359369421039E-3</v>
      </c>
    </row>
    <row r="172" spans="1:6" x14ac:dyDescent="0.2">
      <c r="A172" s="66" t="s">
        <v>182</v>
      </c>
      <c r="B172" s="66" t="s">
        <v>184</v>
      </c>
      <c r="C172" s="67">
        <v>18</v>
      </c>
      <c r="D172" s="68">
        <v>637484.44999999995</v>
      </c>
      <c r="E172" s="68">
        <v>38249.07</v>
      </c>
      <c r="F172" s="69">
        <v>6.3112540406129136E-5</v>
      </c>
    </row>
    <row r="173" spans="1:6" x14ac:dyDescent="0.2">
      <c r="A173" s="66" t="s">
        <v>182</v>
      </c>
      <c r="B173" s="66" t="s">
        <v>52</v>
      </c>
      <c r="C173" s="67">
        <v>12</v>
      </c>
      <c r="D173" s="68">
        <v>489511.5</v>
      </c>
      <c r="E173" s="68">
        <v>29370.69</v>
      </c>
      <c r="F173" s="69">
        <v>4.5040954739859399E-5</v>
      </c>
    </row>
    <row r="174" spans="1:6" x14ac:dyDescent="0.2">
      <c r="A174" s="66" t="s">
        <v>182</v>
      </c>
      <c r="B174" s="66" t="s">
        <v>53</v>
      </c>
      <c r="C174" s="67">
        <v>200</v>
      </c>
      <c r="D174" s="68">
        <v>20639482.460000001</v>
      </c>
      <c r="E174" s="68">
        <v>1228713</v>
      </c>
      <c r="F174" s="69">
        <v>2.1236894320880925E-3</v>
      </c>
    </row>
    <row r="175" spans="1:6" x14ac:dyDescent="0.2">
      <c r="A175" s="66" t="s">
        <v>185</v>
      </c>
      <c r="B175" s="66" t="s">
        <v>186</v>
      </c>
      <c r="C175" s="67">
        <v>465</v>
      </c>
      <c r="D175" s="68">
        <v>80113882.159999996</v>
      </c>
      <c r="E175" s="68">
        <v>4810827.1500000004</v>
      </c>
      <c r="F175" s="69">
        <v>7.6219619469091561E-3</v>
      </c>
    </row>
    <row r="176" spans="1:6" x14ac:dyDescent="0.2">
      <c r="A176" s="66" t="s">
        <v>185</v>
      </c>
      <c r="B176" s="66" t="s">
        <v>187</v>
      </c>
      <c r="C176" s="67">
        <v>21</v>
      </c>
      <c r="D176" s="68">
        <v>738269.92</v>
      </c>
      <c r="E176" s="68">
        <v>44296.18</v>
      </c>
      <c r="F176" s="69">
        <v>5.2288010568486907E-5</v>
      </c>
    </row>
    <row r="177" spans="1:6" x14ac:dyDescent="0.2">
      <c r="A177" s="66" t="s">
        <v>185</v>
      </c>
      <c r="B177" s="66" t="s">
        <v>189</v>
      </c>
      <c r="C177" s="67">
        <v>13</v>
      </c>
      <c r="D177" s="68">
        <v>185855.17</v>
      </c>
      <c r="E177" s="68">
        <v>11151.31</v>
      </c>
      <c r="F177" s="69">
        <v>2.4233283923929743E-5</v>
      </c>
    </row>
    <row r="178" spans="1:6" x14ac:dyDescent="0.2">
      <c r="A178" s="66" t="s">
        <v>185</v>
      </c>
      <c r="B178" s="66" t="s">
        <v>188</v>
      </c>
      <c r="C178" s="67">
        <v>15</v>
      </c>
      <c r="D178" s="68">
        <v>123395.44</v>
      </c>
      <c r="E178" s="68">
        <v>7403.73</v>
      </c>
      <c r="F178" s="69">
        <v>1.1780053191295932E-5</v>
      </c>
    </row>
    <row r="179" spans="1:6" x14ac:dyDescent="0.2">
      <c r="A179" s="66" t="s">
        <v>185</v>
      </c>
      <c r="B179" s="66" t="s">
        <v>52</v>
      </c>
      <c r="C179" s="67">
        <v>38</v>
      </c>
      <c r="D179" s="68">
        <v>1104309.05</v>
      </c>
      <c r="E179" s="68">
        <v>66258.55</v>
      </c>
      <c r="F179" s="69">
        <v>2.96434860043653E-5</v>
      </c>
    </row>
    <row r="180" spans="1:6" x14ac:dyDescent="0.2">
      <c r="A180" s="66" t="s">
        <v>185</v>
      </c>
      <c r="B180" s="66" t="s">
        <v>53</v>
      </c>
      <c r="C180" s="67">
        <v>552</v>
      </c>
      <c r="D180" s="68">
        <v>82265711.730000004</v>
      </c>
      <c r="E180" s="68">
        <v>4939936.92</v>
      </c>
      <c r="F180" s="69">
        <v>7.8064552206141852E-3</v>
      </c>
    </row>
    <row r="181" spans="1:6" x14ac:dyDescent="0.2">
      <c r="A181" s="66" t="s">
        <v>190</v>
      </c>
      <c r="B181" s="66" t="s">
        <v>191</v>
      </c>
      <c r="C181" s="67">
        <v>106</v>
      </c>
      <c r="D181" s="68">
        <v>13056481.42</v>
      </c>
      <c r="E181" s="68">
        <v>792670.89</v>
      </c>
      <c r="F181" s="69">
        <v>1.2643628362046765E-3</v>
      </c>
    </row>
    <row r="182" spans="1:6" x14ac:dyDescent="0.2">
      <c r="A182" s="66" t="s">
        <v>190</v>
      </c>
      <c r="B182" s="66" t="s">
        <v>192</v>
      </c>
      <c r="C182" s="67">
        <v>92</v>
      </c>
      <c r="D182" s="68">
        <v>6110526.3300000001</v>
      </c>
      <c r="E182" s="68">
        <v>366009.46</v>
      </c>
      <c r="F182" s="69">
        <v>6.0877373332515435E-4</v>
      </c>
    </row>
    <row r="183" spans="1:6" x14ac:dyDescent="0.2">
      <c r="A183" s="66" t="s">
        <v>190</v>
      </c>
      <c r="B183" s="66" t="s">
        <v>193</v>
      </c>
      <c r="C183" s="67">
        <v>75</v>
      </c>
      <c r="D183" s="68">
        <v>2448149.1800000002</v>
      </c>
      <c r="E183" s="68">
        <v>146801.92000000001</v>
      </c>
      <c r="F183" s="69">
        <v>3.6851911376971195E-4</v>
      </c>
    </row>
    <row r="184" spans="1:6" x14ac:dyDescent="0.2">
      <c r="A184" s="66" t="s">
        <v>190</v>
      </c>
      <c r="B184" s="66" t="s">
        <v>194</v>
      </c>
      <c r="C184" s="67">
        <v>67</v>
      </c>
      <c r="D184" s="68">
        <v>6118108.0599999996</v>
      </c>
      <c r="E184" s="68">
        <v>367086.5</v>
      </c>
      <c r="F184" s="69">
        <v>6.1068785352321072E-4</v>
      </c>
    </row>
    <row r="185" spans="1:6" x14ac:dyDescent="0.2">
      <c r="A185" s="66" t="s">
        <v>190</v>
      </c>
      <c r="B185" s="66" t="s">
        <v>195</v>
      </c>
      <c r="C185" s="67">
        <v>55</v>
      </c>
      <c r="D185" s="68">
        <v>4989260.34</v>
      </c>
      <c r="E185" s="68">
        <v>299340.57</v>
      </c>
      <c r="F185" s="69">
        <v>5.1339662846613303E-4</v>
      </c>
    </row>
    <row r="186" spans="1:6" x14ac:dyDescent="0.2">
      <c r="A186" s="66" t="s">
        <v>190</v>
      </c>
      <c r="B186" s="66" t="s">
        <v>196</v>
      </c>
      <c r="C186" s="67">
        <v>37</v>
      </c>
      <c r="D186" s="68">
        <v>1377871.77</v>
      </c>
      <c r="E186" s="68">
        <v>82672.31</v>
      </c>
      <c r="F186" s="69">
        <v>1.3289870910335961E-4</v>
      </c>
    </row>
    <row r="187" spans="1:6" x14ac:dyDescent="0.2">
      <c r="A187" s="66" t="s">
        <v>190</v>
      </c>
      <c r="B187" s="66" t="s">
        <v>197</v>
      </c>
      <c r="C187" s="67">
        <v>19</v>
      </c>
      <c r="D187" s="68">
        <v>1057841.32</v>
      </c>
      <c r="E187" s="68">
        <v>62525.55</v>
      </c>
      <c r="F187" s="69">
        <v>1.2178003789431097E-4</v>
      </c>
    </row>
    <row r="188" spans="1:6" x14ac:dyDescent="0.2">
      <c r="A188" s="66" t="s">
        <v>190</v>
      </c>
      <c r="B188" s="66" t="s">
        <v>198</v>
      </c>
      <c r="C188" s="67">
        <v>13</v>
      </c>
      <c r="D188" s="68">
        <v>338831.35</v>
      </c>
      <c r="E188" s="68">
        <v>20329.88</v>
      </c>
      <c r="F188" s="69">
        <v>2.242279020450357E-5</v>
      </c>
    </row>
    <row r="189" spans="1:6" x14ac:dyDescent="0.2">
      <c r="A189" s="66" t="s">
        <v>190</v>
      </c>
      <c r="B189" s="66" t="s">
        <v>765</v>
      </c>
      <c r="C189" s="67">
        <v>12</v>
      </c>
      <c r="D189" s="68">
        <v>194245.85</v>
      </c>
      <c r="E189" s="68">
        <v>11654.75</v>
      </c>
      <c r="F189" s="69">
        <v>3.6756941897283894E-5</v>
      </c>
    </row>
    <row r="190" spans="1:6" x14ac:dyDescent="0.2">
      <c r="A190" s="66" t="s">
        <v>190</v>
      </c>
      <c r="B190" s="66" t="s">
        <v>52</v>
      </c>
      <c r="C190" s="67">
        <v>98</v>
      </c>
      <c r="D190" s="68">
        <v>2181374.39</v>
      </c>
      <c r="E190" s="68">
        <v>130495.41</v>
      </c>
      <c r="F190" s="69">
        <v>2.0088779945294646E-4</v>
      </c>
    </row>
    <row r="191" spans="1:6" x14ac:dyDescent="0.2">
      <c r="A191" s="66" t="s">
        <v>190</v>
      </c>
      <c r="B191" s="66" t="s">
        <v>53</v>
      </c>
      <c r="C191" s="67">
        <v>574</v>
      </c>
      <c r="D191" s="68">
        <v>37872690</v>
      </c>
      <c r="E191" s="68">
        <v>2279587.2400000002</v>
      </c>
      <c r="F191" s="69">
        <v>3.922009719196211E-3</v>
      </c>
    </row>
    <row r="192" spans="1:6" x14ac:dyDescent="0.2">
      <c r="A192" s="66" t="s">
        <v>199</v>
      </c>
      <c r="B192" s="66" t="s">
        <v>199</v>
      </c>
      <c r="C192" s="67">
        <v>543</v>
      </c>
      <c r="D192" s="68">
        <v>75207733.659999996</v>
      </c>
      <c r="E192" s="68">
        <v>4528524.67</v>
      </c>
      <c r="F192" s="69">
        <v>7.5488225167375019E-3</v>
      </c>
    </row>
    <row r="193" spans="1:6" x14ac:dyDescent="0.2">
      <c r="A193" s="66" t="s">
        <v>199</v>
      </c>
      <c r="B193" s="66" t="s">
        <v>200</v>
      </c>
      <c r="C193" s="67">
        <v>214</v>
      </c>
      <c r="D193" s="68">
        <v>19324556.609999999</v>
      </c>
      <c r="E193" s="68">
        <v>1157816.1399999999</v>
      </c>
      <c r="F193" s="69">
        <v>1.9281609975172476E-3</v>
      </c>
    </row>
    <row r="194" spans="1:6" x14ac:dyDescent="0.2">
      <c r="A194" s="66" t="s">
        <v>199</v>
      </c>
      <c r="B194" s="66" t="s">
        <v>201</v>
      </c>
      <c r="C194" s="67">
        <v>68</v>
      </c>
      <c r="D194" s="68">
        <v>3249036.48</v>
      </c>
      <c r="E194" s="68">
        <v>194942.17</v>
      </c>
      <c r="F194" s="69">
        <v>2.988404341813773E-4</v>
      </c>
    </row>
    <row r="195" spans="1:6" x14ac:dyDescent="0.2">
      <c r="A195" s="66" t="s">
        <v>199</v>
      </c>
      <c r="B195" s="66" t="s">
        <v>203</v>
      </c>
      <c r="C195" s="67">
        <v>33</v>
      </c>
      <c r="D195" s="68">
        <v>951839.46</v>
      </c>
      <c r="E195" s="68">
        <v>57110.39</v>
      </c>
      <c r="F195" s="69">
        <v>1.0809400510207752E-4</v>
      </c>
    </row>
    <row r="196" spans="1:6" x14ac:dyDescent="0.2">
      <c r="A196" s="66" t="s">
        <v>199</v>
      </c>
      <c r="B196" s="66" t="s">
        <v>202</v>
      </c>
      <c r="C196" s="67">
        <v>34</v>
      </c>
      <c r="D196" s="68">
        <v>1731553.08</v>
      </c>
      <c r="E196" s="68">
        <v>103893.19</v>
      </c>
      <c r="F196" s="69">
        <v>1.6589228617952892E-4</v>
      </c>
    </row>
    <row r="197" spans="1:6" x14ac:dyDescent="0.2">
      <c r="A197" s="66" t="s">
        <v>199</v>
      </c>
      <c r="B197" s="66" t="s">
        <v>205</v>
      </c>
      <c r="C197" s="67">
        <v>25</v>
      </c>
      <c r="D197" s="68">
        <v>557008.1</v>
      </c>
      <c r="E197" s="68">
        <v>33420.47</v>
      </c>
      <c r="F197" s="69">
        <v>6.9383264518059376E-5</v>
      </c>
    </row>
    <row r="198" spans="1:6" x14ac:dyDescent="0.2">
      <c r="A198" s="66" t="s">
        <v>199</v>
      </c>
      <c r="B198" s="66" t="s">
        <v>204</v>
      </c>
      <c r="C198" s="67">
        <v>22</v>
      </c>
      <c r="D198" s="68">
        <v>1085952.06</v>
      </c>
      <c r="E198" s="68">
        <v>65018.25</v>
      </c>
      <c r="F198" s="69">
        <v>9.60700524219335E-5</v>
      </c>
    </row>
    <row r="199" spans="1:6" x14ac:dyDescent="0.2">
      <c r="A199" s="66" t="s">
        <v>199</v>
      </c>
      <c r="B199" s="66" t="s">
        <v>207</v>
      </c>
      <c r="C199" s="67">
        <v>13</v>
      </c>
      <c r="D199" s="68">
        <v>539712.92000000004</v>
      </c>
      <c r="E199" s="68">
        <v>32382.78</v>
      </c>
      <c r="F199" s="69">
        <v>6.5954259494593089E-5</v>
      </c>
    </row>
    <row r="200" spans="1:6" x14ac:dyDescent="0.2">
      <c r="A200" s="66" t="s">
        <v>199</v>
      </c>
      <c r="B200" s="66" t="s">
        <v>206</v>
      </c>
      <c r="C200" s="67">
        <v>13</v>
      </c>
      <c r="D200" s="68">
        <v>382242.04</v>
      </c>
      <c r="E200" s="68">
        <v>22934.54</v>
      </c>
      <c r="F200" s="69">
        <v>1.9330595464553005E-5</v>
      </c>
    </row>
    <row r="201" spans="1:6" x14ac:dyDescent="0.2">
      <c r="A201" s="66" t="s">
        <v>199</v>
      </c>
      <c r="B201" s="66" t="s">
        <v>209</v>
      </c>
      <c r="C201" s="67">
        <v>13</v>
      </c>
      <c r="D201" s="68">
        <v>391638.81</v>
      </c>
      <c r="E201" s="68">
        <v>23498.32</v>
      </c>
      <c r="F201" s="69">
        <v>3.7672205291036918E-5</v>
      </c>
    </row>
    <row r="202" spans="1:6" x14ac:dyDescent="0.2">
      <c r="A202" s="66" t="s">
        <v>199</v>
      </c>
      <c r="B202" s="66" t="s">
        <v>208</v>
      </c>
      <c r="C202" s="67">
        <v>10</v>
      </c>
      <c r="D202" s="68">
        <v>459819.15</v>
      </c>
      <c r="E202" s="68">
        <v>27589.15</v>
      </c>
      <c r="F202" s="69">
        <v>5.936227253207991E-5</v>
      </c>
    </row>
    <row r="203" spans="1:6" x14ac:dyDescent="0.2">
      <c r="A203" s="66" t="s">
        <v>199</v>
      </c>
      <c r="B203" s="66" t="s">
        <v>52</v>
      </c>
      <c r="C203" s="67">
        <v>33</v>
      </c>
      <c r="D203" s="68">
        <v>735097.77</v>
      </c>
      <c r="E203" s="68">
        <v>44105.85</v>
      </c>
      <c r="F203" s="69">
        <v>2.3828219994502636E-5</v>
      </c>
    </row>
    <row r="204" spans="1:6" x14ac:dyDescent="0.2">
      <c r="A204" s="66" t="s">
        <v>199</v>
      </c>
      <c r="B204" s="66" t="s">
        <v>53</v>
      </c>
      <c r="C204" s="67">
        <v>1021</v>
      </c>
      <c r="D204" s="68">
        <v>104616190.14</v>
      </c>
      <c r="E204" s="68">
        <v>6291235.9199999999</v>
      </c>
      <c r="F204" s="69">
        <v>1.0478226981036513E-2</v>
      </c>
    </row>
    <row r="205" spans="1:6" x14ac:dyDescent="0.2">
      <c r="A205" s="66" t="s">
        <v>210</v>
      </c>
      <c r="B205" s="66" t="s">
        <v>211</v>
      </c>
      <c r="C205" s="67">
        <v>237</v>
      </c>
      <c r="D205" s="68">
        <v>25437115.539999999</v>
      </c>
      <c r="E205" s="68">
        <v>1520635.4</v>
      </c>
      <c r="F205" s="69">
        <v>2.4817495814400993E-3</v>
      </c>
    </row>
    <row r="206" spans="1:6" x14ac:dyDescent="0.2">
      <c r="A206" s="66" t="s">
        <v>210</v>
      </c>
      <c r="B206" s="66" t="s">
        <v>212</v>
      </c>
      <c r="C206" s="67">
        <v>34</v>
      </c>
      <c r="D206" s="68">
        <v>862063.4</v>
      </c>
      <c r="E206" s="68">
        <v>51723.81</v>
      </c>
      <c r="F206" s="69">
        <v>7.8993585530677825E-5</v>
      </c>
    </row>
    <row r="207" spans="1:6" x14ac:dyDescent="0.2">
      <c r="A207" s="66" t="s">
        <v>210</v>
      </c>
      <c r="B207" s="66" t="s">
        <v>214</v>
      </c>
      <c r="C207" s="67">
        <v>22</v>
      </c>
      <c r="D207" s="68">
        <v>330932.90000000002</v>
      </c>
      <c r="E207" s="68">
        <v>19855.98</v>
      </c>
      <c r="F207" s="69">
        <v>3.3859872286232966E-5</v>
      </c>
    </row>
    <row r="208" spans="1:6" x14ac:dyDescent="0.2">
      <c r="A208" s="66" t="s">
        <v>210</v>
      </c>
      <c r="B208" s="66" t="s">
        <v>213</v>
      </c>
      <c r="C208" s="67">
        <v>29</v>
      </c>
      <c r="D208" s="68">
        <v>366861.23</v>
      </c>
      <c r="E208" s="68">
        <v>22011.67</v>
      </c>
      <c r="F208" s="69">
        <v>3.684449484997024E-5</v>
      </c>
    </row>
    <row r="209" spans="1:6" x14ac:dyDescent="0.2">
      <c r="A209" s="66" t="s">
        <v>210</v>
      </c>
      <c r="B209" s="66" t="s">
        <v>215</v>
      </c>
      <c r="C209" s="67">
        <v>20</v>
      </c>
      <c r="D209" s="68">
        <v>746368.03</v>
      </c>
      <c r="E209" s="68">
        <v>44782.09</v>
      </c>
      <c r="F209" s="69">
        <v>6.8960438027231786E-5</v>
      </c>
    </row>
    <row r="210" spans="1:6" x14ac:dyDescent="0.2">
      <c r="A210" s="66" t="s">
        <v>210</v>
      </c>
      <c r="B210" s="66" t="s">
        <v>216</v>
      </c>
      <c r="C210" s="67">
        <v>19</v>
      </c>
      <c r="D210" s="68">
        <v>674904.27</v>
      </c>
      <c r="E210" s="68">
        <v>40494.26</v>
      </c>
      <c r="F210" s="69">
        <v>5.376227547562015E-5</v>
      </c>
    </row>
    <row r="211" spans="1:6" x14ac:dyDescent="0.2">
      <c r="A211" s="66" t="s">
        <v>210</v>
      </c>
      <c r="B211" s="66" t="s">
        <v>218</v>
      </c>
      <c r="C211" s="67">
        <v>14</v>
      </c>
      <c r="D211" s="68">
        <v>400944.81</v>
      </c>
      <c r="E211" s="68">
        <v>24056.69</v>
      </c>
      <c r="F211" s="69">
        <v>4.0953668914000612E-5</v>
      </c>
    </row>
    <row r="212" spans="1:6" x14ac:dyDescent="0.2">
      <c r="A212" s="66" t="s">
        <v>210</v>
      </c>
      <c r="B212" s="66" t="s">
        <v>217</v>
      </c>
      <c r="C212" s="67">
        <v>14</v>
      </c>
      <c r="D212" s="68">
        <v>606686.97</v>
      </c>
      <c r="E212" s="68">
        <v>36401.22</v>
      </c>
      <c r="F212" s="69">
        <v>6.9900413947952743E-5</v>
      </c>
    </row>
    <row r="213" spans="1:6" x14ac:dyDescent="0.2">
      <c r="A213" s="66" t="s">
        <v>210</v>
      </c>
      <c r="B213" s="66" t="s">
        <v>52</v>
      </c>
      <c r="C213" s="67">
        <v>25</v>
      </c>
      <c r="D213" s="68">
        <v>852238.35</v>
      </c>
      <c r="E213" s="68">
        <v>51134.3</v>
      </c>
      <c r="F213" s="69">
        <v>5.3528440976747231E-5</v>
      </c>
    </row>
    <row r="214" spans="1:6" x14ac:dyDescent="0.2">
      <c r="A214" s="66" t="s">
        <v>210</v>
      </c>
      <c r="B214" s="66" t="s">
        <v>53</v>
      </c>
      <c r="C214" s="67">
        <v>414</v>
      </c>
      <c r="D214" s="68">
        <v>30278115.510000002</v>
      </c>
      <c r="E214" s="68">
        <v>1811095.42</v>
      </c>
      <c r="F214" s="69">
        <v>2.9414791711101706E-3</v>
      </c>
    </row>
    <row r="215" spans="1:6" x14ac:dyDescent="0.2">
      <c r="A215" s="66" t="s">
        <v>219</v>
      </c>
      <c r="B215" s="66" t="s">
        <v>220</v>
      </c>
      <c r="C215" s="67">
        <v>418</v>
      </c>
      <c r="D215" s="68">
        <v>212530161.81999999</v>
      </c>
      <c r="E215" s="68">
        <v>12676382.880000001</v>
      </c>
      <c r="F215" s="69">
        <v>1.9938520679074045E-2</v>
      </c>
    </row>
    <row r="216" spans="1:6" x14ac:dyDescent="0.2">
      <c r="A216" s="66" t="s">
        <v>219</v>
      </c>
      <c r="B216" s="66" t="s">
        <v>221</v>
      </c>
      <c r="C216" s="67">
        <v>343</v>
      </c>
      <c r="D216" s="68">
        <v>98325902.269999996</v>
      </c>
      <c r="E216" s="68">
        <v>5897302.1600000001</v>
      </c>
      <c r="F216" s="69">
        <v>9.1362454895410686E-3</v>
      </c>
    </row>
    <row r="217" spans="1:6" x14ac:dyDescent="0.2">
      <c r="A217" s="66" t="s">
        <v>219</v>
      </c>
      <c r="B217" s="66" t="s">
        <v>222</v>
      </c>
      <c r="C217" s="67">
        <v>216</v>
      </c>
      <c r="D217" s="68">
        <v>11875870.609999999</v>
      </c>
      <c r="E217" s="68">
        <v>726173.32</v>
      </c>
      <c r="F217" s="69">
        <v>1.2853923659812004E-3</v>
      </c>
    </row>
    <row r="218" spans="1:6" x14ac:dyDescent="0.2">
      <c r="A218" s="66" t="s">
        <v>219</v>
      </c>
      <c r="B218" s="66" t="s">
        <v>223</v>
      </c>
      <c r="C218" s="67">
        <v>191</v>
      </c>
      <c r="D218" s="68">
        <v>21827309.879999999</v>
      </c>
      <c r="E218" s="68">
        <v>1307645.8</v>
      </c>
      <c r="F218" s="69">
        <v>1.80120945147945E-3</v>
      </c>
    </row>
    <row r="219" spans="1:6" x14ac:dyDescent="0.2">
      <c r="A219" s="66" t="s">
        <v>219</v>
      </c>
      <c r="B219" s="66" t="s">
        <v>224</v>
      </c>
      <c r="C219" s="67">
        <v>75</v>
      </c>
      <c r="D219" s="68">
        <v>4895716.43</v>
      </c>
      <c r="E219" s="68">
        <v>293742.96999999997</v>
      </c>
      <c r="F219" s="69">
        <v>4.3071169747864717E-4</v>
      </c>
    </row>
    <row r="220" spans="1:6" x14ac:dyDescent="0.2">
      <c r="A220" s="66" t="s">
        <v>219</v>
      </c>
      <c r="B220" s="66" t="s">
        <v>227</v>
      </c>
      <c r="C220" s="67">
        <v>75</v>
      </c>
      <c r="D220" s="68">
        <v>4996628.88</v>
      </c>
      <c r="E220" s="68">
        <v>299797.74</v>
      </c>
      <c r="F220" s="69">
        <v>5.3211104441373293E-4</v>
      </c>
    </row>
    <row r="221" spans="1:6" x14ac:dyDescent="0.2">
      <c r="A221" s="66" t="s">
        <v>219</v>
      </c>
      <c r="B221" s="66" t="s">
        <v>225</v>
      </c>
      <c r="C221" s="67">
        <v>69</v>
      </c>
      <c r="D221" s="68">
        <v>3426124.14</v>
      </c>
      <c r="E221" s="68">
        <v>205567.45</v>
      </c>
      <c r="F221" s="69">
        <v>2.9980090004042454E-4</v>
      </c>
    </row>
    <row r="222" spans="1:6" x14ac:dyDescent="0.2">
      <c r="A222" s="66" t="s">
        <v>219</v>
      </c>
      <c r="B222" s="66" t="s">
        <v>226</v>
      </c>
      <c r="C222" s="67">
        <v>42</v>
      </c>
      <c r="D222" s="68">
        <v>1359728.13</v>
      </c>
      <c r="E222" s="68">
        <v>81583.679999999993</v>
      </c>
      <c r="F222" s="69">
        <v>1.0975677744181311E-4</v>
      </c>
    </row>
    <row r="223" spans="1:6" x14ac:dyDescent="0.2">
      <c r="A223" s="66" t="s">
        <v>219</v>
      </c>
      <c r="B223" s="66" t="s">
        <v>229</v>
      </c>
      <c r="C223" s="67">
        <v>36</v>
      </c>
      <c r="D223" s="68">
        <v>1340514.53</v>
      </c>
      <c r="E223" s="68">
        <v>80430.880000000005</v>
      </c>
      <c r="F223" s="69">
        <v>1.5079170003692001E-4</v>
      </c>
    </row>
    <row r="224" spans="1:6" x14ac:dyDescent="0.2">
      <c r="A224" s="66" t="s">
        <v>219</v>
      </c>
      <c r="B224" s="66" t="s">
        <v>231</v>
      </c>
      <c r="C224" s="67">
        <v>26</v>
      </c>
      <c r="D224" s="68">
        <v>737848.76</v>
      </c>
      <c r="E224" s="68">
        <v>44270.93</v>
      </c>
      <c r="F224" s="69">
        <v>2.007505307107129E-4</v>
      </c>
    </row>
    <row r="225" spans="1:6" x14ac:dyDescent="0.2">
      <c r="A225" s="66" t="s">
        <v>219</v>
      </c>
      <c r="B225" s="66" t="s">
        <v>230</v>
      </c>
      <c r="C225" s="67">
        <v>30</v>
      </c>
      <c r="D225" s="68">
        <v>983173.99</v>
      </c>
      <c r="E225" s="68">
        <v>58990.44</v>
      </c>
      <c r="F225" s="69">
        <v>9.9085202224866441E-5</v>
      </c>
    </row>
    <row r="226" spans="1:6" x14ac:dyDescent="0.2">
      <c r="A226" s="66" t="s">
        <v>219</v>
      </c>
      <c r="B226" s="66" t="s">
        <v>228</v>
      </c>
      <c r="C226" s="67">
        <v>27</v>
      </c>
      <c r="D226" s="68">
        <v>3885221.01</v>
      </c>
      <c r="E226" s="68">
        <v>232799.7</v>
      </c>
      <c r="F226" s="69">
        <v>3.6811128092970025E-4</v>
      </c>
    </row>
    <row r="227" spans="1:6" x14ac:dyDescent="0.2">
      <c r="A227" s="66" t="s">
        <v>219</v>
      </c>
      <c r="B227" s="66" t="s">
        <v>232</v>
      </c>
      <c r="C227" s="67">
        <v>25</v>
      </c>
      <c r="D227" s="68">
        <v>1929353.03</v>
      </c>
      <c r="E227" s="68">
        <v>115761.17</v>
      </c>
      <c r="F227" s="69">
        <v>2.6194470064103825E-4</v>
      </c>
    </row>
    <row r="228" spans="1:6" x14ac:dyDescent="0.2">
      <c r="A228" s="66" t="s">
        <v>219</v>
      </c>
      <c r="B228" s="66" t="s">
        <v>233</v>
      </c>
      <c r="C228" s="67">
        <v>21</v>
      </c>
      <c r="D228" s="68">
        <v>538611.85</v>
      </c>
      <c r="E228" s="68">
        <v>32316.720000000001</v>
      </c>
      <c r="F228" s="69">
        <v>5.275718862250137E-5</v>
      </c>
    </row>
    <row r="229" spans="1:6" x14ac:dyDescent="0.2">
      <c r="A229" s="66" t="s">
        <v>219</v>
      </c>
      <c r="B229" s="66" t="s">
        <v>766</v>
      </c>
      <c r="C229" s="67">
        <v>11</v>
      </c>
      <c r="D229" s="68">
        <v>78473.649999999994</v>
      </c>
      <c r="E229" s="68">
        <v>4708.42</v>
      </c>
      <c r="F229" s="69">
        <v>8.7350406877076453E-6</v>
      </c>
    </row>
    <row r="230" spans="1:6" x14ac:dyDescent="0.2">
      <c r="A230" s="66" t="s">
        <v>219</v>
      </c>
      <c r="B230" s="66" t="s">
        <v>52</v>
      </c>
      <c r="C230" s="67">
        <v>41</v>
      </c>
      <c r="D230" s="68">
        <v>5743528.5199999996</v>
      </c>
      <c r="E230" s="68">
        <v>344589.19</v>
      </c>
      <c r="F230" s="69">
        <v>3.5218060308292188E-4</v>
      </c>
    </row>
    <row r="231" spans="1:6" x14ac:dyDescent="0.2">
      <c r="A231" s="66" t="s">
        <v>219</v>
      </c>
      <c r="B231" s="66" t="s">
        <v>53</v>
      </c>
      <c r="C231" s="67">
        <v>1646</v>
      </c>
      <c r="D231" s="68">
        <v>374474167.49000001</v>
      </c>
      <c r="E231" s="68">
        <v>22402063.449999999</v>
      </c>
      <c r="F231" s="69">
        <v>3.52916390538172E-2</v>
      </c>
    </row>
    <row r="232" spans="1:6" x14ac:dyDescent="0.2">
      <c r="A232" s="66" t="s">
        <v>235</v>
      </c>
      <c r="B232" s="66" t="s">
        <v>236</v>
      </c>
      <c r="C232" s="67">
        <v>223</v>
      </c>
      <c r="D232" s="68">
        <v>20579596.870000001</v>
      </c>
      <c r="E232" s="68">
        <v>1236754.51</v>
      </c>
      <c r="F232" s="69">
        <v>2.4495257199728016E-3</v>
      </c>
    </row>
    <row r="233" spans="1:6" x14ac:dyDescent="0.2">
      <c r="A233" s="66" t="s">
        <v>235</v>
      </c>
      <c r="B233" s="66" t="s">
        <v>237</v>
      </c>
      <c r="C233" s="67">
        <v>23</v>
      </c>
      <c r="D233" s="68">
        <v>721444.47</v>
      </c>
      <c r="E233" s="68">
        <v>42971.42</v>
      </c>
      <c r="F233" s="69">
        <v>1.1152212407415673E-4</v>
      </c>
    </row>
    <row r="234" spans="1:6" x14ac:dyDescent="0.2">
      <c r="A234" s="66" t="s">
        <v>235</v>
      </c>
      <c r="B234" s="66" t="s">
        <v>238</v>
      </c>
      <c r="C234" s="67">
        <v>18</v>
      </c>
      <c r="D234" s="68">
        <v>607057.47</v>
      </c>
      <c r="E234" s="68">
        <v>36423.440000000002</v>
      </c>
      <c r="F234" s="69">
        <v>7.1010317911253095E-5</v>
      </c>
    </row>
    <row r="235" spans="1:6" x14ac:dyDescent="0.2">
      <c r="A235" s="66" t="s">
        <v>235</v>
      </c>
      <c r="B235" s="66" t="s">
        <v>52</v>
      </c>
      <c r="C235" s="67">
        <v>9</v>
      </c>
      <c r="D235" s="68">
        <v>237879.82</v>
      </c>
      <c r="E235" s="68">
        <v>14272.79</v>
      </c>
      <c r="F235" s="69">
        <v>6.5225703741562407E-5</v>
      </c>
    </row>
    <row r="236" spans="1:6" x14ac:dyDescent="0.2">
      <c r="A236" s="66" t="s">
        <v>235</v>
      </c>
      <c r="B236" s="66" t="s">
        <v>53</v>
      </c>
      <c r="C236" s="67">
        <v>273</v>
      </c>
      <c r="D236" s="68">
        <v>22145978.629999999</v>
      </c>
      <c r="E236" s="68">
        <v>1330422.1599999999</v>
      </c>
      <c r="F236" s="69">
        <v>2.7285636117250264E-3</v>
      </c>
    </row>
    <row r="237" spans="1:6" x14ac:dyDescent="0.2">
      <c r="A237" s="66" t="s">
        <v>239</v>
      </c>
      <c r="B237" s="66" t="s">
        <v>240</v>
      </c>
      <c r="C237" s="67">
        <v>74</v>
      </c>
      <c r="D237" s="68">
        <v>3689718.78</v>
      </c>
      <c r="E237" s="68">
        <v>219264.39</v>
      </c>
      <c r="F237" s="69">
        <v>4.3128433587665671E-4</v>
      </c>
    </row>
    <row r="238" spans="1:6" x14ac:dyDescent="0.2">
      <c r="A238" s="66" t="s">
        <v>239</v>
      </c>
      <c r="B238" s="66" t="s">
        <v>241</v>
      </c>
      <c r="C238" s="67">
        <v>81</v>
      </c>
      <c r="D238" s="68">
        <v>7908966.6799999997</v>
      </c>
      <c r="E238" s="68">
        <v>477047.51</v>
      </c>
      <c r="F238" s="69">
        <v>8.2486469321331772E-4</v>
      </c>
    </row>
    <row r="239" spans="1:6" x14ac:dyDescent="0.2">
      <c r="A239" s="66" t="s">
        <v>239</v>
      </c>
      <c r="B239" s="66" t="s">
        <v>767</v>
      </c>
      <c r="C239" s="67">
        <v>11</v>
      </c>
      <c r="D239" s="68">
        <v>416001.49</v>
      </c>
      <c r="E239" s="68">
        <v>24939.79</v>
      </c>
      <c r="F239" s="69">
        <v>3.8618397416020382E-5</v>
      </c>
    </row>
    <row r="240" spans="1:6" x14ac:dyDescent="0.2">
      <c r="A240" s="66" t="s">
        <v>239</v>
      </c>
      <c r="B240" s="66" t="s">
        <v>52</v>
      </c>
      <c r="C240" s="67">
        <v>35</v>
      </c>
      <c r="D240" s="68">
        <v>577436.9</v>
      </c>
      <c r="E240" s="68">
        <v>34604.21</v>
      </c>
      <c r="F240" s="69">
        <v>1.0673693433543921E-5</v>
      </c>
    </row>
    <row r="241" spans="1:6" x14ac:dyDescent="0.2">
      <c r="A241" s="66" t="s">
        <v>239</v>
      </c>
      <c r="B241" s="66" t="s">
        <v>53</v>
      </c>
      <c r="C241" s="67">
        <v>201</v>
      </c>
      <c r="D241" s="68">
        <v>12592123.85</v>
      </c>
      <c r="E241" s="68">
        <v>755855.9</v>
      </c>
      <c r="F241" s="69">
        <v>1.352135058920217E-3</v>
      </c>
    </row>
    <row r="242" spans="1:6" x14ac:dyDescent="0.2">
      <c r="A242" s="66" t="s">
        <v>242</v>
      </c>
      <c r="B242" s="66" t="s">
        <v>243</v>
      </c>
      <c r="C242" s="67">
        <v>264</v>
      </c>
      <c r="D242" s="68">
        <v>25884753.350000001</v>
      </c>
      <c r="E242" s="68">
        <v>1562589.63</v>
      </c>
      <c r="F242" s="69">
        <v>2.4415580136308624E-3</v>
      </c>
    </row>
    <row r="243" spans="1:6" x14ac:dyDescent="0.2">
      <c r="A243" s="66" t="s">
        <v>242</v>
      </c>
      <c r="B243" s="66" t="s">
        <v>244</v>
      </c>
      <c r="C243" s="67">
        <v>51</v>
      </c>
      <c r="D243" s="68">
        <v>2911366.16</v>
      </c>
      <c r="E243" s="68">
        <v>174681.96</v>
      </c>
      <c r="F243" s="69">
        <v>3.492886974901113E-4</v>
      </c>
    </row>
    <row r="244" spans="1:6" x14ac:dyDescent="0.2">
      <c r="A244" s="66" t="s">
        <v>242</v>
      </c>
      <c r="B244" s="66" t="s">
        <v>245</v>
      </c>
      <c r="C244" s="67">
        <v>42</v>
      </c>
      <c r="D244" s="68">
        <v>2413700.41</v>
      </c>
      <c r="E244" s="68">
        <v>144822.01</v>
      </c>
      <c r="F244" s="69">
        <v>2.300354289498143E-4</v>
      </c>
    </row>
    <row r="245" spans="1:6" x14ac:dyDescent="0.2">
      <c r="A245" s="66" t="s">
        <v>242</v>
      </c>
      <c r="B245" s="66" t="s">
        <v>246</v>
      </c>
      <c r="C245" s="67">
        <v>36</v>
      </c>
      <c r="D245" s="68">
        <v>366576.24</v>
      </c>
      <c r="E245" s="68">
        <v>21994.58</v>
      </c>
      <c r="F245" s="69">
        <v>4.3872239115741269E-5</v>
      </c>
    </row>
    <row r="246" spans="1:6" x14ac:dyDescent="0.2">
      <c r="A246" s="66" t="s">
        <v>242</v>
      </c>
      <c r="B246" s="66" t="s">
        <v>247</v>
      </c>
      <c r="C246" s="67">
        <v>31</v>
      </c>
      <c r="D246" s="68">
        <v>880130.57</v>
      </c>
      <c r="E246" s="68">
        <v>52786.48</v>
      </c>
      <c r="F246" s="69">
        <v>9.9178376066039601E-5</v>
      </c>
    </row>
    <row r="247" spans="1:6" x14ac:dyDescent="0.2">
      <c r="A247" s="66" t="s">
        <v>242</v>
      </c>
      <c r="B247" s="66" t="s">
        <v>249</v>
      </c>
      <c r="C247" s="67">
        <v>24</v>
      </c>
      <c r="D247" s="68">
        <v>789469.24</v>
      </c>
      <c r="E247" s="68">
        <v>47368.15</v>
      </c>
      <c r="F247" s="69">
        <v>6.6926437845413411E-5</v>
      </c>
    </row>
    <row r="248" spans="1:6" x14ac:dyDescent="0.2">
      <c r="A248" s="66" t="s">
        <v>242</v>
      </c>
      <c r="B248" s="66" t="s">
        <v>195</v>
      </c>
      <c r="C248" s="67">
        <v>27</v>
      </c>
      <c r="D248" s="68">
        <v>2114190.58</v>
      </c>
      <c r="E248" s="68">
        <v>126851.44</v>
      </c>
      <c r="F248" s="69">
        <v>2.5088874525673176E-4</v>
      </c>
    </row>
    <row r="249" spans="1:6" x14ac:dyDescent="0.2">
      <c r="A249" s="66" t="s">
        <v>242</v>
      </c>
      <c r="B249" s="66" t="s">
        <v>248</v>
      </c>
      <c r="C249" s="67">
        <v>21</v>
      </c>
      <c r="D249" s="68">
        <v>733967.22</v>
      </c>
      <c r="E249" s="68">
        <v>44038.04</v>
      </c>
      <c r="F249" s="69">
        <v>7.1578609119644777E-5</v>
      </c>
    </row>
    <row r="250" spans="1:6" x14ac:dyDescent="0.2">
      <c r="A250" s="66" t="s">
        <v>242</v>
      </c>
      <c r="B250" s="66" t="s">
        <v>250</v>
      </c>
      <c r="C250" s="67">
        <v>13</v>
      </c>
      <c r="D250" s="68">
        <v>320490.34000000003</v>
      </c>
      <c r="E250" s="68">
        <v>18016.02</v>
      </c>
      <c r="F250" s="69">
        <v>5.0710783721263804E-5</v>
      </c>
    </row>
    <row r="251" spans="1:6" x14ac:dyDescent="0.2">
      <c r="A251" s="66" t="s">
        <v>242</v>
      </c>
      <c r="B251" s="66" t="s">
        <v>251</v>
      </c>
      <c r="C251" s="67">
        <v>11</v>
      </c>
      <c r="D251" s="68">
        <v>316996.77</v>
      </c>
      <c r="E251" s="68">
        <v>19019.82</v>
      </c>
      <c r="F251" s="69">
        <v>3.5930698978827072E-5</v>
      </c>
    </row>
    <row r="252" spans="1:6" x14ac:dyDescent="0.2">
      <c r="A252" s="66" t="s">
        <v>242</v>
      </c>
      <c r="B252" s="66" t="s">
        <v>52</v>
      </c>
      <c r="C252" s="67">
        <v>13</v>
      </c>
      <c r="D252" s="68">
        <v>854916.01</v>
      </c>
      <c r="E252" s="68">
        <v>51294.97</v>
      </c>
      <c r="F252" s="69">
        <v>6.3976814311466007E-5</v>
      </c>
    </row>
    <row r="253" spans="1:6" x14ac:dyDescent="0.2">
      <c r="A253" s="66" t="s">
        <v>242</v>
      </c>
      <c r="B253" s="66" t="s">
        <v>53</v>
      </c>
      <c r="C253" s="67">
        <v>533</v>
      </c>
      <c r="D253" s="68">
        <v>37586556.880000003</v>
      </c>
      <c r="E253" s="68">
        <v>2263463.11</v>
      </c>
      <c r="F253" s="69">
        <v>3.7093479166215955E-3</v>
      </c>
    </row>
    <row r="254" spans="1:6" x14ac:dyDescent="0.2">
      <c r="A254" s="66" t="s">
        <v>252</v>
      </c>
      <c r="B254" s="66" t="s">
        <v>253</v>
      </c>
      <c r="C254" s="67">
        <v>592</v>
      </c>
      <c r="D254" s="68">
        <v>69598015.75</v>
      </c>
      <c r="E254" s="68">
        <v>4119846.23</v>
      </c>
      <c r="F254" s="69">
        <v>6.8391298286191449E-3</v>
      </c>
    </row>
    <row r="255" spans="1:6" x14ac:dyDescent="0.2">
      <c r="A255" s="66" t="s">
        <v>252</v>
      </c>
      <c r="B255" s="66" t="s">
        <v>254</v>
      </c>
      <c r="C255" s="67">
        <v>183</v>
      </c>
      <c r="D255" s="68">
        <v>55996205.93</v>
      </c>
      <c r="E255" s="68">
        <v>3357710.7</v>
      </c>
      <c r="F255" s="69">
        <v>5.8813087083613297E-3</v>
      </c>
    </row>
    <row r="256" spans="1:6" x14ac:dyDescent="0.2">
      <c r="A256" s="66" t="s">
        <v>252</v>
      </c>
      <c r="B256" s="66" t="s">
        <v>255</v>
      </c>
      <c r="C256" s="67">
        <v>75</v>
      </c>
      <c r="D256" s="68">
        <v>4818361.7</v>
      </c>
      <c r="E256" s="68">
        <v>289101.7</v>
      </c>
      <c r="F256" s="69">
        <v>5.4477716283666687E-4</v>
      </c>
    </row>
    <row r="257" spans="1:6" x14ac:dyDescent="0.2">
      <c r="A257" s="66" t="s">
        <v>252</v>
      </c>
      <c r="B257" s="66" t="s">
        <v>256</v>
      </c>
      <c r="C257" s="67">
        <v>37</v>
      </c>
      <c r="D257" s="68">
        <v>517083.67</v>
      </c>
      <c r="E257" s="68">
        <v>31025.02</v>
      </c>
      <c r="F257" s="69">
        <v>6.2135211881621393E-5</v>
      </c>
    </row>
    <row r="258" spans="1:6" x14ac:dyDescent="0.2">
      <c r="A258" s="66" t="s">
        <v>252</v>
      </c>
      <c r="B258" s="66" t="s">
        <v>52</v>
      </c>
      <c r="C258" s="67">
        <v>37</v>
      </c>
      <c r="D258" s="68">
        <v>1137401.23</v>
      </c>
      <c r="E258" s="68">
        <v>68244.070000000007</v>
      </c>
      <c r="F258" s="69">
        <v>1.7296906785175395E-4</v>
      </c>
    </row>
    <row r="259" spans="1:6" x14ac:dyDescent="0.2">
      <c r="A259" s="66" t="s">
        <v>252</v>
      </c>
      <c r="B259" s="66" t="s">
        <v>53</v>
      </c>
      <c r="C259" s="67">
        <v>924</v>
      </c>
      <c r="D259" s="68">
        <v>132067068.27</v>
      </c>
      <c r="E259" s="68">
        <v>7865927.7199999997</v>
      </c>
      <c r="F259" s="69">
        <v>1.3536827401070466E-2</v>
      </c>
    </row>
    <row r="260" spans="1:6" x14ac:dyDescent="0.2">
      <c r="A260" s="66" t="s">
        <v>257</v>
      </c>
      <c r="B260" s="66" t="s">
        <v>258</v>
      </c>
      <c r="C260" s="67">
        <v>357</v>
      </c>
      <c r="D260" s="68">
        <v>39883655.890000001</v>
      </c>
      <c r="E260" s="68">
        <v>2408736.38</v>
      </c>
      <c r="F260" s="69">
        <v>4.0376128298246468E-3</v>
      </c>
    </row>
    <row r="261" spans="1:6" x14ac:dyDescent="0.2">
      <c r="A261" s="66" t="s">
        <v>257</v>
      </c>
      <c r="B261" s="66" t="s">
        <v>259</v>
      </c>
      <c r="C261" s="67">
        <v>183</v>
      </c>
      <c r="D261" s="68">
        <v>8097678.6399999997</v>
      </c>
      <c r="E261" s="68">
        <v>483934.86</v>
      </c>
      <c r="F261" s="69">
        <v>8.2319476323972085E-4</v>
      </c>
    </row>
    <row r="262" spans="1:6" x14ac:dyDescent="0.2">
      <c r="A262" s="66" t="s">
        <v>257</v>
      </c>
      <c r="B262" s="66" t="s">
        <v>260</v>
      </c>
      <c r="C262" s="67">
        <v>95</v>
      </c>
      <c r="D262" s="68">
        <v>7160779.8600000003</v>
      </c>
      <c r="E262" s="68">
        <v>429413.02</v>
      </c>
      <c r="F262" s="69">
        <v>6.7371439156658087E-4</v>
      </c>
    </row>
    <row r="263" spans="1:6" x14ac:dyDescent="0.2">
      <c r="A263" s="66" t="s">
        <v>257</v>
      </c>
      <c r="B263" s="66" t="s">
        <v>261</v>
      </c>
      <c r="C263" s="67">
        <v>65</v>
      </c>
      <c r="D263" s="68">
        <v>11097544.84</v>
      </c>
      <c r="E263" s="68">
        <v>661760.27</v>
      </c>
      <c r="F263" s="69">
        <v>8.3103946072893709E-4</v>
      </c>
    </row>
    <row r="264" spans="1:6" x14ac:dyDescent="0.2">
      <c r="A264" s="66" t="s">
        <v>257</v>
      </c>
      <c r="B264" s="66" t="s">
        <v>262</v>
      </c>
      <c r="C264" s="67">
        <v>48</v>
      </c>
      <c r="D264" s="68">
        <v>2772388.08</v>
      </c>
      <c r="E264" s="68">
        <v>166343.28</v>
      </c>
      <c r="F264" s="69">
        <v>2.5179431746343852E-4</v>
      </c>
    </row>
    <row r="265" spans="1:6" x14ac:dyDescent="0.2">
      <c r="A265" s="66" t="s">
        <v>257</v>
      </c>
      <c r="B265" s="66" t="s">
        <v>263</v>
      </c>
      <c r="C265" s="67">
        <v>23</v>
      </c>
      <c r="D265" s="68">
        <v>239479.42</v>
      </c>
      <c r="E265" s="68">
        <v>14368.77</v>
      </c>
      <c r="F265" s="69">
        <v>2.1964618570063052E-5</v>
      </c>
    </row>
    <row r="266" spans="1:6" x14ac:dyDescent="0.2">
      <c r="A266" s="66" t="s">
        <v>257</v>
      </c>
      <c r="B266" s="66" t="s">
        <v>52</v>
      </c>
      <c r="C266" s="67">
        <v>11</v>
      </c>
      <c r="D266" s="68">
        <v>123758.12</v>
      </c>
      <c r="E266" s="68">
        <v>7425.49</v>
      </c>
      <c r="F266" s="69">
        <v>1.2998484604961281E-5</v>
      </c>
    </row>
    <row r="267" spans="1:6" x14ac:dyDescent="0.2">
      <c r="A267" s="66" t="s">
        <v>257</v>
      </c>
      <c r="B267" s="66" t="s">
        <v>53</v>
      </c>
      <c r="C267" s="67">
        <v>782</v>
      </c>
      <c r="D267" s="68">
        <v>69375284.849999994</v>
      </c>
      <c r="E267" s="68">
        <v>4171982.07</v>
      </c>
      <c r="F267" s="69">
        <v>6.6523188659983476E-3</v>
      </c>
    </row>
    <row r="268" spans="1:6" x14ac:dyDescent="0.2">
      <c r="A268" s="66" t="s">
        <v>264</v>
      </c>
      <c r="B268" s="66" t="s">
        <v>264</v>
      </c>
      <c r="C268" s="67">
        <v>1682</v>
      </c>
      <c r="D268" s="68">
        <v>290164140.58999997</v>
      </c>
      <c r="E268" s="68">
        <v>17391528.25</v>
      </c>
      <c r="F268" s="69">
        <v>3.015477078472853E-2</v>
      </c>
    </row>
    <row r="269" spans="1:6" x14ac:dyDescent="0.2">
      <c r="A269" s="66" t="s">
        <v>264</v>
      </c>
      <c r="B269" s="66" t="s">
        <v>247</v>
      </c>
      <c r="C269" s="67">
        <v>198</v>
      </c>
      <c r="D269" s="68">
        <v>21136808.059999999</v>
      </c>
      <c r="E269" s="68">
        <v>1266875.9099999999</v>
      </c>
      <c r="F269" s="69">
        <v>2.1167741194366109E-3</v>
      </c>
    </row>
    <row r="270" spans="1:6" x14ac:dyDescent="0.2">
      <c r="A270" s="66" t="s">
        <v>264</v>
      </c>
      <c r="B270" s="66" t="s">
        <v>266</v>
      </c>
      <c r="C270" s="67">
        <v>107</v>
      </c>
      <c r="D270" s="68">
        <v>6698246.2000000002</v>
      </c>
      <c r="E270" s="68">
        <v>400889.5</v>
      </c>
      <c r="F270" s="69">
        <v>7.7031822072646855E-4</v>
      </c>
    </row>
    <row r="271" spans="1:6" x14ac:dyDescent="0.2">
      <c r="A271" s="66" t="s">
        <v>264</v>
      </c>
      <c r="B271" s="66" t="s">
        <v>265</v>
      </c>
      <c r="C271" s="67">
        <v>86</v>
      </c>
      <c r="D271" s="68">
        <v>7204530.8700000001</v>
      </c>
      <c r="E271" s="68">
        <v>432271.86</v>
      </c>
      <c r="F271" s="69">
        <v>7.1590529279711649E-4</v>
      </c>
    </row>
    <row r="272" spans="1:6" x14ac:dyDescent="0.2">
      <c r="A272" s="66" t="s">
        <v>264</v>
      </c>
      <c r="B272" s="66" t="s">
        <v>268</v>
      </c>
      <c r="C272" s="67">
        <v>60</v>
      </c>
      <c r="D272" s="68">
        <v>1347230.02</v>
      </c>
      <c r="E272" s="68">
        <v>80790.820000000007</v>
      </c>
      <c r="F272" s="69">
        <v>2.1541551184014608E-4</v>
      </c>
    </row>
    <row r="273" spans="1:6" x14ac:dyDescent="0.2">
      <c r="A273" s="66" t="s">
        <v>264</v>
      </c>
      <c r="B273" s="66" t="s">
        <v>273</v>
      </c>
      <c r="C273" s="67">
        <v>48</v>
      </c>
      <c r="D273" s="68">
        <v>1816208.17</v>
      </c>
      <c r="E273" s="68">
        <v>108929.26</v>
      </c>
      <c r="F273" s="69">
        <v>2.1829070705757837E-4</v>
      </c>
    </row>
    <row r="274" spans="1:6" x14ac:dyDescent="0.2">
      <c r="A274" s="66" t="s">
        <v>264</v>
      </c>
      <c r="B274" s="66" t="s">
        <v>267</v>
      </c>
      <c r="C274" s="67">
        <v>54</v>
      </c>
      <c r="D274" s="68">
        <v>2277222.77</v>
      </c>
      <c r="E274" s="68">
        <v>136633.37</v>
      </c>
      <c r="F274" s="69">
        <v>2.3821405705553837E-4</v>
      </c>
    </row>
    <row r="275" spans="1:6" x14ac:dyDescent="0.2">
      <c r="A275" s="66" t="s">
        <v>264</v>
      </c>
      <c r="B275" s="66" t="s">
        <v>269</v>
      </c>
      <c r="C275" s="67">
        <v>30</v>
      </c>
      <c r="D275" s="68">
        <v>1881940.31</v>
      </c>
      <c r="E275" s="68">
        <v>112916.43</v>
      </c>
      <c r="F275" s="69">
        <v>2.358407545706781E-4</v>
      </c>
    </row>
    <row r="276" spans="1:6" x14ac:dyDescent="0.2">
      <c r="A276" s="66" t="s">
        <v>264</v>
      </c>
      <c r="B276" s="66" t="s">
        <v>270</v>
      </c>
      <c r="C276" s="67">
        <v>25</v>
      </c>
      <c r="D276" s="68">
        <v>713600.18</v>
      </c>
      <c r="E276" s="68">
        <v>42816</v>
      </c>
      <c r="F276" s="69">
        <v>7.8517817469471923E-5</v>
      </c>
    </row>
    <row r="277" spans="1:6" x14ac:dyDescent="0.2">
      <c r="A277" s="66" t="s">
        <v>264</v>
      </c>
      <c r="B277" s="66" t="s">
        <v>274</v>
      </c>
      <c r="C277" s="67">
        <v>21</v>
      </c>
      <c r="D277" s="68">
        <v>653944.81000000006</v>
      </c>
      <c r="E277" s="68">
        <v>39236.69</v>
      </c>
      <c r="F277" s="69">
        <v>8.0272669930699734E-5</v>
      </c>
    </row>
    <row r="278" spans="1:6" x14ac:dyDescent="0.2">
      <c r="A278" s="66" t="s">
        <v>264</v>
      </c>
      <c r="B278" s="66" t="s">
        <v>275</v>
      </c>
      <c r="C278" s="67">
        <v>22</v>
      </c>
      <c r="D278" s="68">
        <v>762522.06</v>
      </c>
      <c r="E278" s="68">
        <v>45751.32</v>
      </c>
      <c r="F278" s="69">
        <v>8.0981068014674245E-5</v>
      </c>
    </row>
    <row r="279" spans="1:6" x14ac:dyDescent="0.2">
      <c r="A279" s="66" t="s">
        <v>264</v>
      </c>
      <c r="B279" s="66" t="s">
        <v>272</v>
      </c>
      <c r="C279" s="67">
        <v>22</v>
      </c>
      <c r="D279" s="68">
        <v>330042.46000000002</v>
      </c>
      <c r="E279" s="68">
        <v>19802.55</v>
      </c>
      <c r="F279" s="69">
        <v>3.3708551322782346E-5</v>
      </c>
    </row>
    <row r="280" spans="1:6" x14ac:dyDescent="0.2">
      <c r="A280" s="66" t="s">
        <v>264</v>
      </c>
      <c r="B280" s="66" t="s">
        <v>271</v>
      </c>
      <c r="C280" s="67">
        <v>21</v>
      </c>
      <c r="D280" s="68">
        <v>2529781.83</v>
      </c>
      <c r="E280" s="68">
        <v>151786.93</v>
      </c>
      <c r="F280" s="69">
        <v>2.9351231645522341E-4</v>
      </c>
    </row>
    <row r="281" spans="1:6" x14ac:dyDescent="0.2">
      <c r="A281" s="66" t="s">
        <v>264</v>
      </c>
      <c r="B281" s="66" t="s">
        <v>52</v>
      </c>
      <c r="C281" s="67">
        <v>20</v>
      </c>
      <c r="D281" s="68">
        <v>356484.82</v>
      </c>
      <c r="E281" s="68">
        <v>21389.09</v>
      </c>
      <c r="F281" s="69">
        <v>3.5219961165408545E-5</v>
      </c>
    </row>
    <row r="282" spans="1:6" x14ac:dyDescent="0.2">
      <c r="A282" s="66" t="s">
        <v>264</v>
      </c>
      <c r="B282" s="66" t="s">
        <v>53</v>
      </c>
      <c r="C282" s="67">
        <v>2396</v>
      </c>
      <c r="D282" s="68">
        <v>337872703.13999999</v>
      </c>
      <c r="E282" s="68">
        <v>20251617.98</v>
      </c>
      <c r="F282" s="69">
        <v>3.5267741832570927E-2</v>
      </c>
    </row>
    <row r="283" spans="1:6" x14ac:dyDescent="0.2">
      <c r="A283" s="66" t="s">
        <v>276</v>
      </c>
      <c r="B283" s="66" t="s">
        <v>277</v>
      </c>
      <c r="C283" s="67">
        <v>231</v>
      </c>
      <c r="D283" s="68">
        <v>17472010.109999999</v>
      </c>
      <c r="E283" s="68">
        <v>1059329.8400000001</v>
      </c>
      <c r="F283" s="69">
        <v>1.7470733038521388E-3</v>
      </c>
    </row>
    <row r="284" spans="1:6" x14ac:dyDescent="0.2">
      <c r="A284" s="66" t="s">
        <v>276</v>
      </c>
      <c r="B284" s="66" t="s">
        <v>278</v>
      </c>
      <c r="C284" s="67">
        <v>44</v>
      </c>
      <c r="D284" s="68">
        <v>1631323.94</v>
      </c>
      <c r="E284" s="68">
        <v>97869.93</v>
      </c>
      <c r="F284" s="69">
        <v>1.5253182189383754E-4</v>
      </c>
    </row>
    <row r="285" spans="1:6" x14ac:dyDescent="0.2">
      <c r="A285" s="66" t="s">
        <v>276</v>
      </c>
      <c r="B285" s="66" t="s">
        <v>279</v>
      </c>
      <c r="C285" s="67">
        <v>20</v>
      </c>
      <c r="D285" s="68">
        <v>363754.82</v>
      </c>
      <c r="E285" s="68">
        <v>21825.29</v>
      </c>
      <c r="F285" s="69">
        <v>3.8253247332670872E-5</v>
      </c>
    </row>
    <row r="286" spans="1:6" x14ac:dyDescent="0.2">
      <c r="A286" s="66" t="s">
        <v>276</v>
      </c>
      <c r="B286" s="66" t="s">
        <v>280</v>
      </c>
      <c r="C286" s="67">
        <v>12</v>
      </c>
      <c r="D286" s="68">
        <v>114592.38</v>
      </c>
      <c r="E286" s="68">
        <v>6875.54</v>
      </c>
      <c r="F286" s="69">
        <v>1.0792396630307473E-5</v>
      </c>
    </row>
    <row r="287" spans="1:6" x14ac:dyDescent="0.2">
      <c r="A287" s="66" t="s">
        <v>276</v>
      </c>
      <c r="B287" s="66" t="s">
        <v>52</v>
      </c>
      <c r="C287" s="67">
        <v>7</v>
      </c>
      <c r="D287" s="68">
        <v>58506.05</v>
      </c>
      <c r="E287" s="68">
        <v>3510.36</v>
      </c>
      <c r="F287" s="69">
        <v>5.3239228266181498E-6</v>
      </c>
    </row>
    <row r="288" spans="1:6" x14ac:dyDescent="0.2">
      <c r="A288" s="66" t="s">
        <v>276</v>
      </c>
      <c r="B288" s="66" t="s">
        <v>53</v>
      </c>
      <c r="C288" s="67">
        <v>314</v>
      </c>
      <c r="D288" s="68">
        <v>19640187.300000001</v>
      </c>
      <c r="E288" s="68">
        <v>1189410.96</v>
      </c>
      <c r="F288" s="69">
        <v>1.9539746925355725E-3</v>
      </c>
    </row>
    <row r="289" spans="1:6" x14ac:dyDescent="0.2">
      <c r="A289" s="66" t="s">
        <v>281</v>
      </c>
      <c r="B289" s="66" t="s">
        <v>282</v>
      </c>
      <c r="C289" s="67">
        <v>155</v>
      </c>
      <c r="D289" s="68">
        <v>11314087.84</v>
      </c>
      <c r="E289" s="68">
        <v>678636.68</v>
      </c>
      <c r="F289" s="69">
        <v>1.1180966436272932E-3</v>
      </c>
    </row>
    <row r="290" spans="1:6" x14ac:dyDescent="0.2">
      <c r="A290" s="66" t="s">
        <v>281</v>
      </c>
      <c r="B290" s="66" t="s">
        <v>283</v>
      </c>
      <c r="C290" s="67">
        <v>119</v>
      </c>
      <c r="D290" s="68">
        <v>8713486.1899999995</v>
      </c>
      <c r="E290" s="68">
        <v>538650.01</v>
      </c>
      <c r="F290" s="69">
        <v>8.7361488057236198E-4</v>
      </c>
    </row>
    <row r="291" spans="1:6" x14ac:dyDescent="0.2">
      <c r="A291" s="66" t="s">
        <v>281</v>
      </c>
      <c r="B291" s="66" t="s">
        <v>281</v>
      </c>
      <c r="C291" s="67">
        <v>45</v>
      </c>
      <c r="D291" s="68">
        <v>1115006.95</v>
      </c>
      <c r="E291" s="68">
        <v>66900.429999999993</v>
      </c>
      <c r="F291" s="69">
        <v>1.0474099282960673E-4</v>
      </c>
    </row>
    <row r="292" spans="1:6" x14ac:dyDescent="0.2">
      <c r="A292" s="66" t="s">
        <v>281</v>
      </c>
      <c r="B292" s="66" t="s">
        <v>285</v>
      </c>
      <c r="C292" s="67">
        <v>40</v>
      </c>
      <c r="D292" s="68">
        <v>1551763.85</v>
      </c>
      <c r="E292" s="68">
        <v>93105.83</v>
      </c>
      <c r="F292" s="69">
        <v>1.6066074805456729E-4</v>
      </c>
    </row>
    <row r="293" spans="1:6" x14ac:dyDescent="0.2">
      <c r="A293" s="66" t="s">
        <v>281</v>
      </c>
      <c r="B293" s="66" t="s">
        <v>284</v>
      </c>
      <c r="C293" s="67">
        <v>34</v>
      </c>
      <c r="D293" s="68">
        <v>1215474.07</v>
      </c>
      <c r="E293" s="68">
        <v>72928.45</v>
      </c>
      <c r="F293" s="69">
        <v>1.1087453126662092E-4</v>
      </c>
    </row>
    <row r="294" spans="1:6" x14ac:dyDescent="0.2">
      <c r="A294" s="66" t="s">
        <v>281</v>
      </c>
      <c r="B294" s="66" t="s">
        <v>286</v>
      </c>
      <c r="C294" s="67">
        <v>36</v>
      </c>
      <c r="D294" s="68">
        <v>910210.55</v>
      </c>
      <c r="E294" s="68">
        <v>54612.62</v>
      </c>
      <c r="F294" s="69">
        <v>1.9054029753082618E-4</v>
      </c>
    </row>
    <row r="295" spans="1:6" x14ac:dyDescent="0.2">
      <c r="A295" s="66" t="s">
        <v>281</v>
      </c>
      <c r="B295" s="66" t="s">
        <v>288</v>
      </c>
      <c r="C295" s="67">
        <v>20</v>
      </c>
      <c r="D295" s="68">
        <v>1044749.68</v>
      </c>
      <c r="E295" s="68">
        <v>62684.99</v>
      </c>
      <c r="F295" s="69">
        <v>1.1162388153814227E-4</v>
      </c>
    </row>
    <row r="296" spans="1:6" x14ac:dyDescent="0.2">
      <c r="A296" s="66" t="s">
        <v>281</v>
      </c>
      <c r="B296" s="66" t="s">
        <v>287</v>
      </c>
      <c r="C296" s="67">
        <v>17</v>
      </c>
      <c r="D296" s="68">
        <v>472267.06</v>
      </c>
      <c r="E296" s="68">
        <v>28336.02</v>
      </c>
      <c r="F296" s="69">
        <v>5.020634359095394E-5</v>
      </c>
    </row>
    <row r="297" spans="1:6" x14ac:dyDescent="0.2">
      <c r="A297" s="66" t="s">
        <v>281</v>
      </c>
      <c r="B297" s="66" t="s">
        <v>289</v>
      </c>
      <c r="C297" s="67">
        <v>17</v>
      </c>
      <c r="D297" s="68">
        <v>211992.25</v>
      </c>
      <c r="E297" s="68">
        <v>12719.52</v>
      </c>
      <c r="F297" s="69">
        <v>2.9864417379913794E-5</v>
      </c>
    </row>
    <row r="298" spans="1:6" x14ac:dyDescent="0.2">
      <c r="A298" s="66" t="s">
        <v>281</v>
      </c>
      <c r="B298" s="66" t="s">
        <v>290</v>
      </c>
      <c r="C298" s="67">
        <v>14</v>
      </c>
      <c r="D298" s="68">
        <v>281573.3</v>
      </c>
      <c r="E298" s="68">
        <v>16894.400000000001</v>
      </c>
      <c r="F298" s="69">
        <v>2.170938039237086E-5</v>
      </c>
    </row>
    <row r="299" spans="1:6" x14ac:dyDescent="0.2">
      <c r="A299" s="66" t="s">
        <v>281</v>
      </c>
      <c r="B299" s="66" t="s">
        <v>98</v>
      </c>
      <c r="C299" s="67">
        <v>12</v>
      </c>
      <c r="D299" s="68">
        <v>496955.66</v>
      </c>
      <c r="E299" s="68">
        <v>29817.34</v>
      </c>
      <c r="F299" s="69">
        <v>5.0150466975355885E-5</v>
      </c>
    </row>
    <row r="300" spans="1:6" x14ac:dyDescent="0.2">
      <c r="A300" s="66" t="s">
        <v>281</v>
      </c>
      <c r="B300" s="66" t="s">
        <v>52</v>
      </c>
      <c r="C300" s="67">
        <v>44</v>
      </c>
      <c r="D300" s="68">
        <v>2117490.52</v>
      </c>
      <c r="E300" s="68">
        <v>127049.42</v>
      </c>
      <c r="F300" s="69">
        <v>5.6922391592211953E-5</v>
      </c>
    </row>
    <row r="301" spans="1:6" x14ac:dyDescent="0.2">
      <c r="A301" s="66" t="s">
        <v>281</v>
      </c>
      <c r="B301" s="66" t="s">
        <v>53</v>
      </c>
      <c r="C301" s="67">
        <v>553</v>
      </c>
      <c r="D301" s="68">
        <v>29445057.920000002</v>
      </c>
      <c r="E301" s="68">
        <v>1782335.71</v>
      </c>
      <c r="F301" s="69">
        <v>3.0137544519774641E-3</v>
      </c>
    </row>
    <row r="302" spans="1:6" x14ac:dyDescent="0.2">
      <c r="A302" s="66" t="s">
        <v>291</v>
      </c>
      <c r="B302" s="66" t="s">
        <v>292</v>
      </c>
      <c r="C302" s="67">
        <v>297</v>
      </c>
      <c r="D302" s="68">
        <v>35018315.659999996</v>
      </c>
      <c r="E302" s="68">
        <v>2096597.78</v>
      </c>
      <c r="F302" s="69">
        <v>3.2852781157187501E-3</v>
      </c>
    </row>
    <row r="303" spans="1:6" x14ac:dyDescent="0.2">
      <c r="A303" s="66" t="s">
        <v>291</v>
      </c>
      <c r="B303" s="66" t="s">
        <v>293</v>
      </c>
      <c r="C303" s="67">
        <v>43</v>
      </c>
      <c r="D303" s="68">
        <v>1580888.63</v>
      </c>
      <c r="E303" s="68">
        <v>94853.33</v>
      </c>
      <c r="F303" s="69">
        <v>1.4789140464503797E-4</v>
      </c>
    </row>
    <row r="304" spans="1:6" x14ac:dyDescent="0.2">
      <c r="A304" s="66" t="s">
        <v>291</v>
      </c>
      <c r="B304" s="66" t="s">
        <v>294</v>
      </c>
      <c r="C304" s="67">
        <v>30</v>
      </c>
      <c r="D304" s="68">
        <v>610211.22</v>
      </c>
      <c r="E304" s="68">
        <v>36557.67</v>
      </c>
      <c r="F304" s="69">
        <v>5.9426026698291266E-5</v>
      </c>
    </row>
    <row r="305" spans="1:6" x14ac:dyDescent="0.2">
      <c r="A305" s="66" t="s">
        <v>291</v>
      </c>
      <c r="B305" s="66" t="s">
        <v>291</v>
      </c>
      <c r="C305" s="67">
        <v>26</v>
      </c>
      <c r="D305" s="68">
        <v>3576169.76</v>
      </c>
      <c r="E305" s="68">
        <v>214570.18</v>
      </c>
      <c r="F305" s="69">
        <v>3.6913278742258589E-4</v>
      </c>
    </row>
    <row r="306" spans="1:6" x14ac:dyDescent="0.2">
      <c r="A306" s="66" t="s">
        <v>291</v>
      </c>
      <c r="B306" s="66" t="s">
        <v>295</v>
      </c>
      <c r="C306" s="67">
        <v>14</v>
      </c>
      <c r="D306" s="68">
        <v>96875.28</v>
      </c>
      <c r="E306" s="68">
        <v>5812.52</v>
      </c>
      <c r="F306" s="69">
        <v>1.7365596534503873E-5</v>
      </c>
    </row>
    <row r="307" spans="1:6" x14ac:dyDescent="0.2">
      <c r="A307" s="66" t="s">
        <v>291</v>
      </c>
      <c r="B307" s="66" t="s">
        <v>296</v>
      </c>
      <c r="C307" s="67">
        <v>15</v>
      </c>
      <c r="D307" s="68">
        <v>1090104.71</v>
      </c>
      <c r="E307" s="68">
        <v>65406.28</v>
      </c>
      <c r="F307" s="69">
        <v>8.8301140015418727E-5</v>
      </c>
    </row>
    <row r="308" spans="1:6" x14ac:dyDescent="0.2">
      <c r="A308" s="66" t="s">
        <v>291</v>
      </c>
      <c r="B308" s="66" t="s">
        <v>52</v>
      </c>
      <c r="C308" s="67">
        <v>21</v>
      </c>
      <c r="D308" s="68">
        <v>415377.91</v>
      </c>
      <c r="E308" s="68">
        <v>24922.67</v>
      </c>
      <c r="F308" s="69">
        <v>3.0485816293318889E-5</v>
      </c>
    </row>
    <row r="309" spans="1:6" x14ac:dyDescent="0.2">
      <c r="A309" s="66" t="s">
        <v>291</v>
      </c>
      <c r="B309" s="66" t="s">
        <v>53</v>
      </c>
      <c r="C309" s="67">
        <v>446</v>
      </c>
      <c r="D309" s="68">
        <v>42387943.159999996</v>
      </c>
      <c r="E309" s="68">
        <v>2538720.4300000002</v>
      </c>
      <c r="F309" s="69">
        <v>4.0162736666219945E-3</v>
      </c>
    </row>
    <row r="310" spans="1:6" x14ac:dyDescent="0.2">
      <c r="A310" s="66" t="s">
        <v>297</v>
      </c>
      <c r="B310" s="66" t="s">
        <v>298</v>
      </c>
      <c r="C310" s="67">
        <v>207</v>
      </c>
      <c r="D310" s="68">
        <v>11984089.51</v>
      </c>
      <c r="E310" s="68">
        <v>719603.06</v>
      </c>
      <c r="F310" s="69">
        <v>1.0908644772501155E-3</v>
      </c>
    </row>
    <row r="311" spans="1:6" x14ac:dyDescent="0.2">
      <c r="A311" s="66" t="s">
        <v>297</v>
      </c>
      <c r="B311" s="66" t="s">
        <v>299</v>
      </c>
      <c r="C311" s="67">
        <v>52</v>
      </c>
      <c r="D311" s="68">
        <v>2010117.98</v>
      </c>
      <c r="E311" s="68">
        <v>120607.08</v>
      </c>
      <c r="F311" s="69">
        <v>1.7301341195476695E-4</v>
      </c>
    </row>
    <row r="312" spans="1:6" x14ac:dyDescent="0.2">
      <c r="A312" s="66" t="s">
        <v>297</v>
      </c>
      <c r="B312" s="66" t="s">
        <v>301</v>
      </c>
      <c r="C312" s="67">
        <v>18</v>
      </c>
      <c r="D312" s="68">
        <v>966900.38</v>
      </c>
      <c r="E312" s="68">
        <v>58014.03</v>
      </c>
      <c r="F312" s="69">
        <v>1.0877303888930192E-4</v>
      </c>
    </row>
    <row r="313" spans="1:6" x14ac:dyDescent="0.2">
      <c r="A313" s="66" t="s">
        <v>297</v>
      </c>
      <c r="B313" s="66" t="s">
        <v>300</v>
      </c>
      <c r="C313" s="67">
        <v>19</v>
      </c>
      <c r="D313" s="68">
        <v>1051389.6499999999</v>
      </c>
      <c r="E313" s="68">
        <v>63083.38</v>
      </c>
      <c r="F313" s="69">
        <v>8.2121194637005957E-5</v>
      </c>
    </row>
    <row r="314" spans="1:6" x14ac:dyDescent="0.2">
      <c r="A314" s="66" t="s">
        <v>297</v>
      </c>
      <c r="B314" s="66" t="s">
        <v>302</v>
      </c>
      <c r="C314" s="67">
        <v>17</v>
      </c>
      <c r="D314" s="68">
        <v>8996.5</v>
      </c>
      <c r="E314" s="68">
        <v>539.79</v>
      </c>
      <c r="F314" s="69">
        <v>5.6661878639856014E-6</v>
      </c>
    </row>
    <row r="315" spans="1:6" x14ac:dyDescent="0.2">
      <c r="A315" s="66" t="s">
        <v>297</v>
      </c>
      <c r="B315" s="66" t="s">
        <v>52</v>
      </c>
      <c r="C315" s="67">
        <v>39</v>
      </c>
      <c r="D315" s="68">
        <v>567582.46</v>
      </c>
      <c r="E315" s="68">
        <v>34054.93</v>
      </c>
      <c r="F315" s="69">
        <v>5.6153465122857197E-5</v>
      </c>
    </row>
    <row r="316" spans="1:6" x14ac:dyDescent="0.2">
      <c r="A316" s="66" t="s">
        <v>297</v>
      </c>
      <c r="B316" s="66" t="s">
        <v>53</v>
      </c>
      <c r="C316" s="67">
        <v>352</v>
      </c>
      <c r="D316" s="68">
        <v>16589076.48</v>
      </c>
      <c r="E316" s="68">
        <v>995902.27</v>
      </c>
      <c r="F316" s="69">
        <v>1.5331564925550353E-3</v>
      </c>
    </row>
    <row r="317" spans="1:6" x14ac:dyDescent="0.2">
      <c r="A317" s="66" t="s">
        <v>304</v>
      </c>
      <c r="B317" s="66" t="s">
        <v>305</v>
      </c>
      <c r="C317" s="67">
        <v>54</v>
      </c>
      <c r="D317" s="68">
        <v>1323837.47</v>
      </c>
      <c r="E317" s="68">
        <v>82926.899999999994</v>
      </c>
      <c r="F317" s="69">
        <v>1.1709285374573682E-4</v>
      </c>
    </row>
    <row r="318" spans="1:6" x14ac:dyDescent="0.2">
      <c r="A318" s="66" t="s">
        <v>304</v>
      </c>
      <c r="B318" s="66" t="s">
        <v>306</v>
      </c>
      <c r="C318" s="67">
        <v>35</v>
      </c>
      <c r="D318" s="68">
        <v>2083977.67</v>
      </c>
      <c r="E318" s="68">
        <v>125038.67</v>
      </c>
      <c r="F318" s="69">
        <v>1.7618416068800378E-4</v>
      </c>
    </row>
    <row r="319" spans="1:6" x14ac:dyDescent="0.2">
      <c r="A319" s="66" t="s">
        <v>304</v>
      </c>
      <c r="B319" s="66" t="s">
        <v>307</v>
      </c>
      <c r="C319" s="67">
        <v>36</v>
      </c>
      <c r="D319" s="68">
        <v>1005288.2</v>
      </c>
      <c r="E319" s="68">
        <v>60314.080000000002</v>
      </c>
      <c r="F319" s="69">
        <v>1.0292018491825275E-4</v>
      </c>
    </row>
    <row r="320" spans="1:6" x14ac:dyDescent="0.2">
      <c r="A320" s="66" t="s">
        <v>304</v>
      </c>
      <c r="B320" s="66" t="s">
        <v>309</v>
      </c>
      <c r="C320" s="67">
        <v>19</v>
      </c>
      <c r="D320" s="68">
        <v>173074.21</v>
      </c>
      <c r="E320" s="68">
        <v>10384.450000000001</v>
      </c>
      <c r="F320" s="69">
        <v>2.0248696991655285E-5</v>
      </c>
    </row>
    <row r="321" spans="1:6" x14ac:dyDescent="0.2">
      <c r="A321" s="66" t="s">
        <v>304</v>
      </c>
      <c r="B321" s="66" t="s">
        <v>308</v>
      </c>
      <c r="C321" s="67">
        <v>23</v>
      </c>
      <c r="D321" s="68">
        <v>3547122.02</v>
      </c>
      <c r="E321" s="68">
        <v>212744.27</v>
      </c>
      <c r="F321" s="69">
        <v>3.6364860005132872E-4</v>
      </c>
    </row>
    <row r="322" spans="1:6" x14ac:dyDescent="0.2">
      <c r="A322" s="66" t="s">
        <v>304</v>
      </c>
      <c r="B322" s="66" t="s">
        <v>52</v>
      </c>
      <c r="C322" s="67">
        <v>34</v>
      </c>
      <c r="D322" s="68">
        <v>5731705.1299999999</v>
      </c>
      <c r="E322" s="68">
        <v>342912.16</v>
      </c>
      <c r="F322" s="69">
        <v>4.9868659716148771E-4</v>
      </c>
    </row>
    <row r="323" spans="1:6" x14ac:dyDescent="0.2">
      <c r="A323" s="66" t="s">
        <v>304</v>
      </c>
      <c r="B323" s="66" t="s">
        <v>53</v>
      </c>
      <c r="C323" s="67">
        <v>201</v>
      </c>
      <c r="D323" s="68">
        <v>13865004.699999999</v>
      </c>
      <c r="E323" s="68">
        <v>834320.53</v>
      </c>
      <c r="F323" s="69">
        <v>1.288977246826029E-3</v>
      </c>
    </row>
    <row r="324" spans="1:6" x14ac:dyDescent="0.2">
      <c r="A324" s="66" t="s">
        <v>122</v>
      </c>
      <c r="B324" s="66" t="s">
        <v>310</v>
      </c>
      <c r="C324" s="67">
        <v>141</v>
      </c>
      <c r="D324" s="68">
        <v>10912308.029999999</v>
      </c>
      <c r="E324" s="68">
        <v>657016.74</v>
      </c>
      <c r="F324" s="69">
        <v>1.0997507558339562E-3</v>
      </c>
    </row>
    <row r="325" spans="1:6" x14ac:dyDescent="0.2">
      <c r="A325" s="66" t="s">
        <v>122</v>
      </c>
      <c r="B325" s="66" t="s">
        <v>311</v>
      </c>
      <c r="C325" s="67">
        <v>17</v>
      </c>
      <c r="D325" s="68">
        <v>1270038.31</v>
      </c>
      <c r="E325" s="68">
        <v>76202.3</v>
      </c>
      <c r="F325" s="69">
        <v>1.0995227637364168E-4</v>
      </c>
    </row>
    <row r="326" spans="1:6" x14ac:dyDescent="0.2">
      <c r="A326" s="66" t="s">
        <v>122</v>
      </c>
      <c r="B326" s="66" t="s">
        <v>312</v>
      </c>
      <c r="C326" s="67">
        <v>18</v>
      </c>
      <c r="D326" s="68">
        <v>437367.01</v>
      </c>
      <c r="E326" s="68">
        <v>26186.5</v>
      </c>
      <c r="F326" s="69">
        <v>5.6189945519809834E-5</v>
      </c>
    </row>
    <row r="327" spans="1:6" x14ac:dyDescent="0.2">
      <c r="A327" s="66" t="s">
        <v>122</v>
      </c>
      <c r="B327" s="66" t="s">
        <v>313</v>
      </c>
      <c r="C327" s="67">
        <v>19</v>
      </c>
      <c r="D327" s="68">
        <v>1034653.88</v>
      </c>
      <c r="E327" s="68">
        <v>62079.23</v>
      </c>
      <c r="F327" s="69">
        <v>9.1103415972604491E-5</v>
      </c>
    </row>
    <row r="328" spans="1:6" x14ac:dyDescent="0.2">
      <c r="A328" s="66" t="s">
        <v>122</v>
      </c>
      <c r="B328" s="66" t="s">
        <v>314</v>
      </c>
      <c r="C328" s="67">
        <v>15</v>
      </c>
      <c r="D328" s="68">
        <v>216381.22</v>
      </c>
      <c r="E328" s="68">
        <v>12982.87</v>
      </c>
      <c r="F328" s="69">
        <v>2.4500940665594045E-5</v>
      </c>
    </row>
    <row r="329" spans="1:6" x14ac:dyDescent="0.2">
      <c r="A329" s="66" t="s">
        <v>122</v>
      </c>
      <c r="B329" s="66" t="s">
        <v>315</v>
      </c>
      <c r="C329" s="67">
        <v>11</v>
      </c>
      <c r="D329" s="68">
        <v>201409.79</v>
      </c>
      <c r="E329" s="68">
        <v>12084.59</v>
      </c>
      <c r="F329" s="69">
        <v>2.0316673746508216E-5</v>
      </c>
    </row>
    <row r="330" spans="1:6" x14ac:dyDescent="0.2">
      <c r="A330" s="66" t="s">
        <v>122</v>
      </c>
      <c r="B330" s="66" t="s">
        <v>52</v>
      </c>
      <c r="C330" s="67">
        <v>7</v>
      </c>
      <c r="D330" s="68">
        <v>838825.65</v>
      </c>
      <c r="E330" s="68">
        <v>50329.54</v>
      </c>
      <c r="F330" s="69">
        <v>1.1577155730385207E-4</v>
      </c>
    </row>
    <row r="331" spans="1:6" x14ac:dyDescent="0.2">
      <c r="A331" s="66" t="s">
        <v>122</v>
      </c>
      <c r="B331" s="66" t="s">
        <v>53</v>
      </c>
      <c r="C331" s="67">
        <v>228</v>
      </c>
      <c r="D331" s="68">
        <v>14910983.880000001</v>
      </c>
      <c r="E331" s="68">
        <v>896881.77</v>
      </c>
      <c r="F331" s="69">
        <v>1.5175855654159665E-3</v>
      </c>
    </row>
    <row r="332" spans="1:6" x14ac:dyDescent="0.2">
      <c r="A332" s="66" t="s">
        <v>316</v>
      </c>
      <c r="B332" s="66" t="s">
        <v>317</v>
      </c>
      <c r="C332" s="67">
        <v>105</v>
      </c>
      <c r="D332" s="68">
        <v>7041017.5700000003</v>
      </c>
      <c r="E332" s="68">
        <v>421105.44</v>
      </c>
      <c r="F332" s="69">
        <v>6.5864359890186266E-4</v>
      </c>
    </row>
    <row r="333" spans="1:6" x14ac:dyDescent="0.2">
      <c r="A333" s="66" t="s">
        <v>316</v>
      </c>
      <c r="B333" s="66" t="s">
        <v>319</v>
      </c>
      <c r="C333" s="67">
        <v>62</v>
      </c>
      <c r="D333" s="68">
        <v>3518556.8</v>
      </c>
      <c r="E333" s="68">
        <v>211102.31</v>
      </c>
      <c r="F333" s="69">
        <v>3.5421146055122666E-4</v>
      </c>
    </row>
    <row r="334" spans="1:6" x14ac:dyDescent="0.2">
      <c r="A334" s="66" t="s">
        <v>316</v>
      </c>
      <c r="B334" s="66" t="s">
        <v>318</v>
      </c>
      <c r="C334" s="67">
        <v>48</v>
      </c>
      <c r="D334" s="68">
        <v>2914161.86</v>
      </c>
      <c r="E334" s="68">
        <v>174644.81</v>
      </c>
      <c r="F334" s="69">
        <v>2.3964651141284351E-4</v>
      </c>
    </row>
    <row r="335" spans="1:6" x14ac:dyDescent="0.2">
      <c r="A335" s="66" t="s">
        <v>316</v>
      </c>
      <c r="B335" s="66" t="s">
        <v>320</v>
      </c>
      <c r="C335" s="67">
        <v>36</v>
      </c>
      <c r="D335" s="68">
        <v>1553542.76</v>
      </c>
      <c r="E335" s="68">
        <v>93212.56</v>
      </c>
      <c r="F335" s="69">
        <v>2.071414116974636E-4</v>
      </c>
    </row>
    <row r="336" spans="1:6" x14ac:dyDescent="0.2">
      <c r="A336" s="66" t="s">
        <v>316</v>
      </c>
      <c r="B336" s="66" t="s">
        <v>321</v>
      </c>
      <c r="C336" s="67">
        <v>28</v>
      </c>
      <c r="D336" s="68">
        <v>658071.80000000005</v>
      </c>
      <c r="E336" s="68">
        <v>39484.32</v>
      </c>
      <c r="F336" s="69">
        <v>8.8260284739742362E-5</v>
      </c>
    </row>
    <row r="337" spans="1:6" x14ac:dyDescent="0.2">
      <c r="A337" s="66" t="s">
        <v>316</v>
      </c>
      <c r="B337" s="66" t="s">
        <v>323</v>
      </c>
      <c r="C337" s="67">
        <v>11</v>
      </c>
      <c r="D337" s="68">
        <v>95401.12</v>
      </c>
      <c r="E337" s="68">
        <v>5724.06</v>
      </c>
      <c r="F337" s="69">
        <v>6.7457861009370605E-6</v>
      </c>
    </row>
    <row r="338" spans="1:6" x14ac:dyDescent="0.2">
      <c r="A338" s="66" t="s">
        <v>316</v>
      </c>
      <c r="B338" s="66" t="s">
        <v>322</v>
      </c>
      <c r="C338" s="67">
        <v>11</v>
      </c>
      <c r="D338" s="68">
        <v>587840.02</v>
      </c>
      <c r="E338" s="68">
        <v>35270.400000000001</v>
      </c>
      <c r="F338" s="69">
        <v>1.2263554819764744E-4</v>
      </c>
    </row>
    <row r="339" spans="1:6" x14ac:dyDescent="0.2">
      <c r="A339" s="66" t="s">
        <v>316</v>
      </c>
      <c r="B339" s="66" t="s">
        <v>52</v>
      </c>
      <c r="C339" s="67">
        <v>17</v>
      </c>
      <c r="D339" s="68">
        <v>230511.44</v>
      </c>
      <c r="E339" s="68">
        <v>13830.69</v>
      </c>
      <c r="F339" s="69">
        <v>1.4766793971630452E-5</v>
      </c>
    </row>
    <row r="340" spans="1:6" x14ac:dyDescent="0.2">
      <c r="A340" s="66" t="s">
        <v>316</v>
      </c>
      <c r="B340" s="66" t="s">
        <v>53</v>
      </c>
      <c r="C340" s="67">
        <v>318</v>
      </c>
      <c r="D340" s="68">
        <v>16599103.359999999</v>
      </c>
      <c r="E340" s="68">
        <v>994374.59</v>
      </c>
      <c r="F340" s="69">
        <v>1.6920513955733538E-3</v>
      </c>
    </row>
    <row r="341" spans="1:6" x14ac:dyDescent="0.2">
      <c r="A341" s="66" t="s">
        <v>324</v>
      </c>
      <c r="B341" s="66" t="s">
        <v>326</v>
      </c>
      <c r="C341" s="67">
        <v>91</v>
      </c>
      <c r="D341" s="68">
        <v>5475181.5800000001</v>
      </c>
      <c r="E341" s="68">
        <v>328377.71999999997</v>
      </c>
      <c r="F341" s="69">
        <v>5.6184119731939757E-4</v>
      </c>
    </row>
    <row r="342" spans="1:6" x14ac:dyDescent="0.2">
      <c r="A342" s="66" t="s">
        <v>324</v>
      </c>
      <c r="B342" s="66" t="s">
        <v>325</v>
      </c>
      <c r="C342" s="67">
        <v>95</v>
      </c>
      <c r="D342" s="68">
        <v>4571807.47</v>
      </c>
      <c r="E342" s="68">
        <v>276694.25</v>
      </c>
      <c r="F342" s="69">
        <v>4.428838422532811E-4</v>
      </c>
    </row>
    <row r="343" spans="1:6" x14ac:dyDescent="0.2">
      <c r="A343" s="66" t="s">
        <v>324</v>
      </c>
      <c r="B343" s="66" t="s">
        <v>48</v>
      </c>
      <c r="C343" s="67">
        <v>48</v>
      </c>
      <c r="D343" s="68">
        <v>4052873.94</v>
      </c>
      <c r="E343" s="68">
        <v>242685.05</v>
      </c>
      <c r="F343" s="69">
        <v>4.1240022724387698E-4</v>
      </c>
    </row>
    <row r="344" spans="1:6" x14ac:dyDescent="0.2">
      <c r="A344" s="66" t="s">
        <v>324</v>
      </c>
      <c r="B344" s="66" t="s">
        <v>330</v>
      </c>
      <c r="C344" s="67">
        <v>20</v>
      </c>
      <c r="D344" s="68">
        <v>1163938.31</v>
      </c>
      <c r="E344" s="68">
        <v>69836.289999999994</v>
      </c>
      <c r="F344" s="69">
        <v>9.011155066752737E-5</v>
      </c>
    </row>
    <row r="345" spans="1:6" x14ac:dyDescent="0.2">
      <c r="A345" s="66" t="s">
        <v>324</v>
      </c>
      <c r="B345" s="66" t="s">
        <v>327</v>
      </c>
      <c r="C345" s="67">
        <v>17</v>
      </c>
      <c r="D345" s="68">
        <v>409559.24</v>
      </c>
      <c r="E345" s="68">
        <v>24573.56</v>
      </c>
      <c r="F345" s="69">
        <v>4.1773404892583526E-5</v>
      </c>
    </row>
    <row r="346" spans="1:6" x14ac:dyDescent="0.2">
      <c r="A346" s="66" t="s">
        <v>324</v>
      </c>
      <c r="B346" s="66" t="s">
        <v>329</v>
      </c>
      <c r="C346" s="67">
        <v>17</v>
      </c>
      <c r="D346" s="68">
        <v>284526.56</v>
      </c>
      <c r="E346" s="68">
        <v>17071.599999999999</v>
      </c>
      <c r="F346" s="69">
        <v>3.4521600382303359E-5</v>
      </c>
    </row>
    <row r="347" spans="1:6" x14ac:dyDescent="0.2">
      <c r="A347" s="66" t="s">
        <v>324</v>
      </c>
      <c r="B347" s="66" t="s">
        <v>328</v>
      </c>
      <c r="C347" s="67">
        <v>13</v>
      </c>
      <c r="D347" s="68">
        <v>516705.8</v>
      </c>
      <c r="E347" s="68">
        <v>31002.34</v>
      </c>
      <c r="F347" s="69">
        <v>2.6107974835260812E-5</v>
      </c>
    </row>
    <row r="348" spans="1:6" x14ac:dyDescent="0.2">
      <c r="A348" s="66" t="s">
        <v>324</v>
      </c>
      <c r="B348" s="66" t="s">
        <v>46</v>
      </c>
      <c r="C348" s="67">
        <v>12</v>
      </c>
      <c r="D348" s="68">
        <v>207018.99</v>
      </c>
      <c r="E348" s="68">
        <v>12421.15</v>
      </c>
      <c r="F348" s="69">
        <v>2.9499585721281518E-5</v>
      </c>
    </row>
    <row r="349" spans="1:6" x14ac:dyDescent="0.2">
      <c r="A349" s="66" t="s">
        <v>324</v>
      </c>
      <c r="B349" s="66" t="s">
        <v>52</v>
      </c>
      <c r="C349" s="67">
        <v>23</v>
      </c>
      <c r="D349" s="68">
        <v>273369.82</v>
      </c>
      <c r="E349" s="68">
        <v>16222.19</v>
      </c>
      <c r="F349" s="69">
        <v>2.3172043564154452E-5</v>
      </c>
    </row>
    <row r="350" spans="1:6" x14ac:dyDescent="0.2">
      <c r="A350" s="66" t="s">
        <v>324</v>
      </c>
      <c r="B350" s="66" t="s">
        <v>53</v>
      </c>
      <c r="C350" s="67">
        <v>336</v>
      </c>
      <c r="D350" s="68">
        <v>16954981.699999999</v>
      </c>
      <c r="E350" s="68">
        <v>1018884.15</v>
      </c>
      <c r="F350" s="69">
        <v>1.6779501923280594E-3</v>
      </c>
    </row>
    <row r="351" spans="1:6" x14ac:dyDescent="0.2">
      <c r="A351" s="66" t="s">
        <v>331</v>
      </c>
      <c r="B351" s="66" t="s">
        <v>332</v>
      </c>
      <c r="C351" s="67">
        <v>212</v>
      </c>
      <c r="D351" s="68">
        <v>16155752.380000001</v>
      </c>
      <c r="E351" s="68">
        <v>967913.33</v>
      </c>
      <c r="F351" s="69">
        <v>1.8652300422672594E-3</v>
      </c>
    </row>
    <row r="352" spans="1:6" x14ac:dyDescent="0.2">
      <c r="A352" s="66" t="s">
        <v>331</v>
      </c>
      <c r="B352" s="66" t="s">
        <v>333</v>
      </c>
      <c r="C352" s="67">
        <v>29</v>
      </c>
      <c r="D352" s="68">
        <v>1043422.06</v>
      </c>
      <c r="E352" s="68">
        <v>62605.32</v>
      </c>
      <c r="F352" s="69">
        <v>1.4199651861131394E-4</v>
      </c>
    </row>
    <row r="353" spans="1:6" x14ac:dyDescent="0.2">
      <c r="A353" s="66" t="s">
        <v>331</v>
      </c>
      <c r="B353" s="66" t="s">
        <v>334</v>
      </c>
      <c r="C353" s="67">
        <v>25</v>
      </c>
      <c r="D353" s="68">
        <v>2811487.99</v>
      </c>
      <c r="E353" s="68">
        <v>168689.27</v>
      </c>
      <c r="F353" s="69">
        <v>2.4750708860426282E-4</v>
      </c>
    </row>
    <row r="354" spans="1:6" x14ac:dyDescent="0.2">
      <c r="A354" s="66" t="s">
        <v>331</v>
      </c>
      <c r="B354" s="66" t="s">
        <v>335</v>
      </c>
      <c r="C354" s="67">
        <v>21</v>
      </c>
      <c r="D354" s="68">
        <v>1436665.23</v>
      </c>
      <c r="E354" s="68">
        <v>84864.9</v>
      </c>
      <c r="F354" s="69">
        <v>1.4761602264284251E-4</v>
      </c>
    </row>
    <row r="355" spans="1:6" x14ac:dyDescent="0.2">
      <c r="A355" s="66" t="s">
        <v>331</v>
      </c>
      <c r="B355" s="66" t="s">
        <v>336</v>
      </c>
      <c r="C355" s="67">
        <v>17</v>
      </c>
      <c r="D355" s="68">
        <v>445289.46</v>
      </c>
      <c r="E355" s="68">
        <v>26717.37</v>
      </c>
      <c r="F355" s="69">
        <v>3.6525101014031917E-5</v>
      </c>
    </row>
    <row r="356" spans="1:6" x14ac:dyDescent="0.2">
      <c r="A356" s="66" t="s">
        <v>331</v>
      </c>
      <c r="B356" s="66" t="s">
        <v>337</v>
      </c>
      <c r="C356" s="67">
        <v>10</v>
      </c>
      <c r="D356" s="68">
        <v>167411.43</v>
      </c>
      <c r="E356" s="68">
        <v>10044.69</v>
      </c>
      <c r="F356" s="69">
        <v>1.9773870360048154E-5</v>
      </c>
    </row>
    <row r="357" spans="1:6" x14ac:dyDescent="0.2">
      <c r="A357" s="66" t="s">
        <v>331</v>
      </c>
      <c r="B357" s="66" t="s">
        <v>768</v>
      </c>
      <c r="C357" s="67">
        <v>12</v>
      </c>
      <c r="D357" s="68">
        <v>302761.73</v>
      </c>
      <c r="E357" s="68">
        <v>18165.7</v>
      </c>
      <c r="F357" s="69">
        <v>2.7042925183270635E-5</v>
      </c>
    </row>
    <row r="358" spans="1:6" x14ac:dyDescent="0.2">
      <c r="A358" s="66" t="s">
        <v>331</v>
      </c>
      <c r="B358" s="66" t="s">
        <v>52</v>
      </c>
      <c r="C358" s="67">
        <v>48</v>
      </c>
      <c r="D358" s="68">
        <v>2712217.51</v>
      </c>
      <c r="E358" s="68">
        <v>162733.04</v>
      </c>
      <c r="F358" s="69">
        <v>2.3643288609920352E-4</v>
      </c>
    </row>
    <row r="359" spans="1:6" x14ac:dyDescent="0.2">
      <c r="A359" s="66" t="s">
        <v>331</v>
      </c>
      <c r="B359" s="66" t="s">
        <v>53</v>
      </c>
      <c r="C359" s="67">
        <v>374</v>
      </c>
      <c r="D359" s="68">
        <v>25075007.789999999</v>
      </c>
      <c r="E359" s="68">
        <v>1501733.62</v>
      </c>
      <c r="F359" s="69">
        <v>2.722124454782233E-3</v>
      </c>
    </row>
    <row r="360" spans="1:6" x14ac:dyDescent="0.2">
      <c r="A360" s="66" t="s">
        <v>338</v>
      </c>
      <c r="B360" s="66" t="s">
        <v>339</v>
      </c>
      <c r="C360" s="67">
        <v>133</v>
      </c>
      <c r="D360" s="68">
        <v>30035592.699999999</v>
      </c>
      <c r="E360" s="68">
        <v>1806061.99</v>
      </c>
      <c r="F360" s="69">
        <v>2.2301734541307306E-3</v>
      </c>
    </row>
    <row r="361" spans="1:6" x14ac:dyDescent="0.2">
      <c r="A361" s="66" t="s">
        <v>338</v>
      </c>
      <c r="B361" s="66" t="s">
        <v>340</v>
      </c>
      <c r="C361" s="67">
        <v>83</v>
      </c>
      <c r="D361" s="68">
        <v>4077921.42</v>
      </c>
      <c r="E361" s="68">
        <v>244675.3</v>
      </c>
      <c r="F361" s="69">
        <v>3.7924307677492005E-4</v>
      </c>
    </row>
    <row r="362" spans="1:6" x14ac:dyDescent="0.2">
      <c r="A362" s="66" t="s">
        <v>338</v>
      </c>
      <c r="B362" s="66" t="s">
        <v>341</v>
      </c>
      <c r="C362" s="67">
        <v>29</v>
      </c>
      <c r="D362" s="68">
        <v>1225013.1200000001</v>
      </c>
      <c r="E362" s="68">
        <v>73500.789999999994</v>
      </c>
      <c r="F362" s="69">
        <v>1.5751021236859835E-4</v>
      </c>
    </row>
    <row r="363" spans="1:6" x14ac:dyDescent="0.2">
      <c r="A363" s="66" t="s">
        <v>338</v>
      </c>
      <c r="B363" s="66" t="s">
        <v>342</v>
      </c>
      <c r="C363" s="67">
        <v>26</v>
      </c>
      <c r="D363" s="68">
        <v>1981838.75</v>
      </c>
      <c r="E363" s="68">
        <v>118910.31</v>
      </c>
      <c r="F363" s="69">
        <v>1.8067051575187395E-4</v>
      </c>
    </row>
    <row r="364" spans="1:6" x14ac:dyDescent="0.2">
      <c r="A364" s="66" t="s">
        <v>338</v>
      </c>
      <c r="B364" s="66" t="s">
        <v>343</v>
      </c>
      <c r="C364" s="67">
        <v>15</v>
      </c>
      <c r="D364" s="68">
        <v>211400.91</v>
      </c>
      <c r="E364" s="68">
        <v>12684.05</v>
      </c>
      <c r="F364" s="69">
        <v>2.3394843954347576E-5</v>
      </c>
    </row>
    <row r="365" spans="1:6" x14ac:dyDescent="0.2">
      <c r="A365" s="66" t="s">
        <v>338</v>
      </c>
      <c r="B365" s="66" t="s">
        <v>52</v>
      </c>
      <c r="C365" s="67">
        <v>32</v>
      </c>
      <c r="D365" s="68">
        <v>703886.36</v>
      </c>
      <c r="E365" s="68">
        <v>42233.19</v>
      </c>
      <c r="F365" s="69">
        <v>1.2729927967356968E-5</v>
      </c>
    </row>
    <row r="366" spans="1:6" x14ac:dyDescent="0.2">
      <c r="A366" s="66" t="s">
        <v>338</v>
      </c>
      <c r="B366" s="66" t="s">
        <v>53</v>
      </c>
      <c r="C366" s="67">
        <v>318</v>
      </c>
      <c r="D366" s="68">
        <v>38235653.259999998</v>
      </c>
      <c r="E366" s="68">
        <v>2298065.63</v>
      </c>
      <c r="F366" s="69">
        <v>3.0462503173760446E-3</v>
      </c>
    </row>
    <row r="367" spans="1:6" x14ac:dyDescent="0.2">
      <c r="A367" s="66" t="s">
        <v>344</v>
      </c>
      <c r="B367" s="66" t="s">
        <v>345</v>
      </c>
      <c r="C367" s="67">
        <v>247</v>
      </c>
      <c r="D367" s="68">
        <v>25970090.789999999</v>
      </c>
      <c r="E367" s="68">
        <v>1558120.43</v>
      </c>
      <c r="F367" s="69">
        <v>2.4926021326528583E-3</v>
      </c>
    </row>
    <row r="368" spans="1:6" x14ac:dyDescent="0.2">
      <c r="A368" s="66" t="s">
        <v>344</v>
      </c>
      <c r="B368" s="66" t="s">
        <v>346</v>
      </c>
      <c r="C368" s="67">
        <v>105</v>
      </c>
      <c r="D368" s="68">
        <v>5238343.8600000003</v>
      </c>
      <c r="E368" s="68">
        <v>315856.43</v>
      </c>
      <c r="F368" s="69">
        <v>5.2511615327204865E-4</v>
      </c>
    </row>
    <row r="369" spans="1:6" x14ac:dyDescent="0.2">
      <c r="A369" s="66" t="s">
        <v>344</v>
      </c>
      <c r="B369" s="66" t="s">
        <v>300</v>
      </c>
      <c r="C369" s="67">
        <v>60</v>
      </c>
      <c r="D369" s="68">
        <v>2061136.29</v>
      </c>
      <c r="E369" s="68">
        <v>123668.21</v>
      </c>
      <c r="F369" s="69">
        <v>2.185984576245083E-4</v>
      </c>
    </row>
    <row r="370" spans="1:6" x14ac:dyDescent="0.2">
      <c r="A370" s="66" t="s">
        <v>344</v>
      </c>
      <c r="B370" s="66" t="s">
        <v>347</v>
      </c>
      <c r="C370" s="67">
        <v>40</v>
      </c>
      <c r="D370" s="68">
        <v>1784076.4</v>
      </c>
      <c r="E370" s="68">
        <v>107044.59</v>
      </c>
      <c r="F370" s="69">
        <v>1.9464787947127035E-4</v>
      </c>
    </row>
    <row r="371" spans="1:6" x14ac:dyDescent="0.2">
      <c r="A371" s="66" t="s">
        <v>344</v>
      </c>
      <c r="B371" s="66" t="s">
        <v>349</v>
      </c>
      <c r="C371" s="67">
        <v>24</v>
      </c>
      <c r="D371" s="68">
        <v>446511.25</v>
      </c>
      <c r="E371" s="68">
        <v>26790.67</v>
      </c>
      <c r="F371" s="69">
        <v>5.0117073913705114E-5</v>
      </c>
    </row>
    <row r="372" spans="1:6" x14ac:dyDescent="0.2">
      <c r="A372" s="66" t="s">
        <v>344</v>
      </c>
      <c r="B372" s="66" t="s">
        <v>348</v>
      </c>
      <c r="C372" s="67">
        <v>25</v>
      </c>
      <c r="D372" s="68">
        <v>3240755.21</v>
      </c>
      <c r="E372" s="68">
        <v>194445.32</v>
      </c>
      <c r="F372" s="69">
        <v>2.7876847675233963E-4</v>
      </c>
    </row>
    <row r="373" spans="1:6" x14ac:dyDescent="0.2">
      <c r="A373" s="66" t="s">
        <v>344</v>
      </c>
      <c r="B373" s="66" t="s">
        <v>350</v>
      </c>
      <c r="C373" s="67">
        <v>16</v>
      </c>
      <c r="D373" s="68">
        <v>1083172.3400000001</v>
      </c>
      <c r="E373" s="68">
        <v>64990.34</v>
      </c>
      <c r="F373" s="69">
        <v>9.5798422293580238E-5</v>
      </c>
    </row>
    <row r="374" spans="1:6" x14ac:dyDescent="0.2">
      <c r="A374" s="66" t="s">
        <v>344</v>
      </c>
      <c r="B374" s="66" t="s">
        <v>769</v>
      </c>
      <c r="C374" s="67">
        <v>13</v>
      </c>
      <c r="D374" s="68">
        <v>270955.39</v>
      </c>
      <c r="E374" s="68">
        <v>16257.32</v>
      </c>
      <c r="F374" s="69">
        <v>3.7940194301971376E-5</v>
      </c>
    </row>
    <row r="375" spans="1:6" x14ac:dyDescent="0.2">
      <c r="A375" s="66" t="s">
        <v>344</v>
      </c>
      <c r="B375" s="66" t="s">
        <v>351</v>
      </c>
      <c r="C375" s="67">
        <v>11</v>
      </c>
      <c r="D375" s="68">
        <v>315082.37</v>
      </c>
      <c r="E375" s="68">
        <v>18904.939999999999</v>
      </c>
      <c r="F375" s="69">
        <v>2.2474291941377887E-5</v>
      </c>
    </row>
    <row r="376" spans="1:6" x14ac:dyDescent="0.2">
      <c r="A376" s="66" t="s">
        <v>344</v>
      </c>
      <c r="B376" s="66" t="s">
        <v>53</v>
      </c>
      <c r="C376" s="67">
        <v>545</v>
      </c>
      <c r="D376" s="68">
        <v>40446204.909999996</v>
      </c>
      <c r="E376" s="68">
        <v>2428243.11</v>
      </c>
      <c r="F376" s="69">
        <v>3.9249126588977012E-3</v>
      </c>
    </row>
    <row r="377" spans="1:6" x14ac:dyDescent="0.2">
      <c r="A377" s="66" t="s">
        <v>352</v>
      </c>
      <c r="B377" s="66" t="s">
        <v>353</v>
      </c>
      <c r="C377" s="67">
        <v>97</v>
      </c>
      <c r="D377" s="68">
        <v>7497125.5300000003</v>
      </c>
      <c r="E377" s="68">
        <v>448888.77</v>
      </c>
      <c r="F377" s="69">
        <v>6.8666904431698725E-4</v>
      </c>
    </row>
    <row r="378" spans="1:6" x14ac:dyDescent="0.2">
      <c r="A378" s="66" t="s">
        <v>352</v>
      </c>
      <c r="B378" s="66" t="s">
        <v>354</v>
      </c>
      <c r="C378" s="67">
        <v>69</v>
      </c>
      <c r="D378" s="68">
        <v>2663107.15</v>
      </c>
      <c r="E378" s="68">
        <v>159678.16</v>
      </c>
      <c r="F378" s="69">
        <v>2.5940382368759552E-4</v>
      </c>
    </row>
    <row r="379" spans="1:6" x14ac:dyDescent="0.2">
      <c r="A379" s="66" t="s">
        <v>352</v>
      </c>
      <c r="B379" s="66" t="s">
        <v>355</v>
      </c>
      <c r="C379" s="67">
        <v>54</v>
      </c>
      <c r="D379" s="68">
        <v>2422577.92</v>
      </c>
      <c r="E379" s="68">
        <v>159487.79</v>
      </c>
      <c r="F379" s="69">
        <v>2.2460876569595307E-4</v>
      </c>
    </row>
    <row r="380" spans="1:6" x14ac:dyDescent="0.2">
      <c r="A380" s="66" t="s">
        <v>352</v>
      </c>
      <c r="B380" s="66" t="s">
        <v>356</v>
      </c>
      <c r="C380" s="67">
        <v>50</v>
      </c>
      <c r="D380" s="68">
        <v>3353925.62</v>
      </c>
      <c r="E380" s="68">
        <v>201235.53</v>
      </c>
      <c r="F380" s="69">
        <v>2.6937026813505756E-4</v>
      </c>
    </row>
    <row r="381" spans="1:6" x14ac:dyDescent="0.2">
      <c r="A381" s="66" t="s">
        <v>352</v>
      </c>
      <c r="B381" s="66" t="s">
        <v>359</v>
      </c>
      <c r="C381" s="67">
        <v>12</v>
      </c>
      <c r="D381" s="68">
        <v>118430.74</v>
      </c>
      <c r="E381" s="68">
        <v>7105.84</v>
      </c>
      <c r="F381" s="69">
        <v>9.639463796521803E-6</v>
      </c>
    </row>
    <row r="382" spans="1:6" x14ac:dyDescent="0.2">
      <c r="A382" s="66" t="s">
        <v>352</v>
      </c>
      <c r="B382" s="66" t="s">
        <v>358</v>
      </c>
      <c r="C382" s="67">
        <v>11</v>
      </c>
      <c r="D382" s="68">
        <v>207990.27</v>
      </c>
      <c r="E382" s="68">
        <v>12479.41</v>
      </c>
      <c r="F382" s="69">
        <v>2.3308246275812936E-5</v>
      </c>
    </row>
    <row r="383" spans="1:6" x14ac:dyDescent="0.2">
      <c r="A383" s="66" t="s">
        <v>352</v>
      </c>
      <c r="B383" s="66" t="s">
        <v>357</v>
      </c>
      <c r="C383" s="67">
        <v>12</v>
      </c>
      <c r="D383" s="68">
        <v>243817.45</v>
      </c>
      <c r="E383" s="68">
        <v>14629.05</v>
      </c>
      <c r="F383" s="69">
        <v>2.2982580857400405E-5</v>
      </c>
    </row>
    <row r="384" spans="1:6" x14ac:dyDescent="0.2">
      <c r="A384" s="66" t="s">
        <v>352</v>
      </c>
      <c r="B384" s="66" t="s">
        <v>52</v>
      </c>
      <c r="C384" s="67">
        <v>24</v>
      </c>
      <c r="D384" s="68">
        <v>248956.46</v>
      </c>
      <c r="E384" s="68">
        <v>14937.39</v>
      </c>
      <c r="F384" s="69">
        <v>1.23290035592539E-5</v>
      </c>
    </row>
    <row r="385" spans="1:6" x14ac:dyDescent="0.2">
      <c r="A385" s="66" t="s">
        <v>352</v>
      </c>
      <c r="B385" s="66" t="s">
        <v>53</v>
      </c>
      <c r="C385" s="67">
        <v>329</v>
      </c>
      <c r="D385" s="68">
        <v>16755931.140000001</v>
      </c>
      <c r="E385" s="68">
        <v>1018441.94</v>
      </c>
      <c r="F385" s="69">
        <v>1.5177411505017172E-3</v>
      </c>
    </row>
    <row r="386" spans="1:6" x14ac:dyDescent="0.2">
      <c r="A386" s="66" t="s">
        <v>360</v>
      </c>
      <c r="B386" s="66" t="s">
        <v>361</v>
      </c>
      <c r="C386" s="67">
        <v>314</v>
      </c>
      <c r="D386" s="68">
        <v>37684867.210000001</v>
      </c>
      <c r="E386" s="68">
        <v>2263659.12</v>
      </c>
      <c r="F386" s="69">
        <v>3.2595062589393584E-3</v>
      </c>
    </row>
    <row r="387" spans="1:6" x14ac:dyDescent="0.2">
      <c r="A387" s="66" t="s">
        <v>360</v>
      </c>
      <c r="B387" s="66" t="s">
        <v>362</v>
      </c>
      <c r="C387" s="67">
        <v>58</v>
      </c>
      <c r="D387" s="68">
        <v>2077749.65</v>
      </c>
      <c r="E387" s="68">
        <v>124664.98</v>
      </c>
      <c r="F387" s="69">
        <v>1.8735098325211932E-4</v>
      </c>
    </row>
    <row r="388" spans="1:6" x14ac:dyDescent="0.2">
      <c r="A388" s="66" t="s">
        <v>360</v>
      </c>
      <c r="B388" s="66" t="s">
        <v>363</v>
      </c>
      <c r="C388" s="67">
        <v>37</v>
      </c>
      <c r="D388" s="68">
        <v>1089191.4099999999</v>
      </c>
      <c r="E388" s="68">
        <v>65351.49</v>
      </c>
      <c r="F388" s="69">
        <v>1.4180772044310023E-4</v>
      </c>
    </row>
    <row r="389" spans="1:6" x14ac:dyDescent="0.2">
      <c r="A389" s="66" t="s">
        <v>360</v>
      </c>
      <c r="B389" s="66" t="s">
        <v>364</v>
      </c>
      <c r="C389" s="67">
        <v>24</v>
      </c>
      <c r="D389" s="68">
        <v>1069028.93</v>
      </c>
      <c r="E389" s="68">
        <v>64141.75</v>
      </c>
      <c r="F389" s="69">
        <v>9.1548573727297182E-5</v>
      </c>
    </row>
    <row r="390" spans="1:6" x14ac:dyDescent="0.2">
      <c r="A390" s="66" t="s">
        <v>360</v>
      </c>
      <c r="B390" s="66" t="s">
        <v>365</v>
      </c>
      <c r="C390" s="67">
        <v>23</v>
      </c>
      <c r="D390" s="68">
        <v>466690.97</v>
      </c>
      <c r="E390" s="68">
        <v>28001.45</v>
      </c>
      <c r="F390" s="69">
        <v>5.1598399542829183E-5</v>
      </c>
    </row>
    <row r="391" spans="1:6" x14ac:dyDescent="0.2">
      <c r="A391" s="66" t="s">
        <v>360</v>
      </c>
      <c r="B391" s="66" t="s">
        <v>366</v>
      </c>
      <c r="C391" s="67">
        <v>13</v>
      </c>
      <c r="D391" s="68">
        <v>489020.46</v>
      </c>
      <c r="E391" s="68">
        <v>29341.24</v>
      </c>
      <c r="F391" s="69">
        <v>4.088997012600095E-5</v>
      </c>
    </row>
    <row r="392" spans="1:6" x14ac:dyDescent="0.2">
      <c r="A392" s="66" t="s">
        <v>360</v>
      </c>
      <c r="B392" s="66" t="s">
        <v>52</v>
      </c>
      <c r="C392" s="67">
        <v>17</v>
      </c>
      <c r="D392" s="68">
        <v>186590.66</v>
      </c>
      <c r="E392" s="68">
        <v>11195.44</v>
      </c>
      <c r="F392" s="69">
        <v>4.3236538779166507E-6</v>
      </c>
    </row>
    <row r="393" spans="1:6" x14ac:dyDescent="0.2">
      <c r="A393" s="66" t="s">
        <v>360</v>
      </c>
      <c r="B393" s="66" t="s">
        <v>53</v>
      </c>
      <c r="C393" s="67">
        <v>486</v>
      </c>
      <c r="D393" s="68">
        <v>43063139.289999999</v>
      </c>
      <c r="E393" s="68">
        <v>2586355.4700000002</v>
      </c>
      <c r="F393" s="69">
        <v>3.7965216116251604E-3</v>
      </c>
    </row>
    <row r="394" spans="1:6" x14ac:dyDescent="0.2">
      <c r="A394" s="66" t="s">
        <v>367</v>
      </c>
      <c r="B394" s="66" t="s">
        <v>368</v>
      </c>
      <c r="C394" s="67">
        <v>182</v>
      </c>
      <c r="D394" s="68">
        <v>17905734.550000001</v>
      </c>
      <c r="E394" s="68">
        <v>1084432.78</v>
      </c>
      <c r="F394" s="69">
        <v>1.5961158983612809E-3</v>
      </c>
    </row>
    <row r="395" spans="1:6" x14ac:dyDescent="0.2">
      <c r="A395" s="66" t="s">
        <v>367</v>
      </c>
      <c r="B395" s="66" t="s">
        <v>369</v>
      </c>
      <c r="C395" s="67">
        <v>38</v>
      </c>
      <c r="D395" s="68">
        <v>1801016.23</v>
      </c>
      <c r="E395" s="68">
        <v>108060.97</v>
      </c>
      <c r="F395" s="69">
        <v>1.9398472538624889E-4</v>
      </c>
    </row>
    <row r="396" spans="1:6" x14ac:dyDescent="0.2">
      <c r="A396" s="66" t="s">
        <v>367</v>
      </c>
      <c r="B396" s="66" t="s">
        <v>371</v>
      </c>
      <c r="C396" s="67">
        <v>30</v>
      </c>
      <c r="D396" s="68">
        <v>1307578.94</v>
      </c>
      <c r="E396" s="68">
        <v>78341.16</v>
      </c>
      <c r="F396" s="69">
        <v>1.4376297280789142E-4</v>
      </c>
    </row>
    <row r="397" spans="1:6" x14ac:dyDescent="0.2">
      <c r="A397" s="66" t="s">
        <v>367</v>
      </c>
      <c r="B397" s="66" t="s">
        <v>370</v>
      </c>
      <c r="C397" s="67">
        <v>27</v>
      </c>
      <c r="D397" s="68">
        <v>1054291.6599999999</v>
      </c>
      <c r="E397" s="68">
        <v>63257.52</v>
      </c>
      <c r="F397" s="69">
        <v>1.2295105171421434E-4</v>
      </c>
    </row>
    <row r="398" spans="1:6" x14ac:dyDescent="0.2">
      <c r="A398" s="66" t="s">
        <v>367</v>
      </c>
      <c r="B398" s="66" t="s">
        <v>372</v>
      </c>
      <c r="C398" s="67">
        <v>23</v>
      </c>
      <c r="D398" s="68">
        <v>1109201.3500000001</v>
      </c>
      <c r="E398" s="68">
        <v>66552.08</v>
      </c>
      <c r="F398" s="69">
        <v>1.16499711564848E-4</v>
      </c>
    </row>
    <row r="399" spans="1:6" x14ac:dyDescent="0.2">
      <c r="A399" s="66" t="s">
        <v>367</v>
      </c>
      <c r="B399" s="66" t="s">
        <v>373</v>
      </c>
      <c r="C399" s="67">
        <v>13</v>
      </c>
      <c r="D399" s="68">
        <v>853142.88</v>
      </c>
      <c r="E399" s="68">
        <v>51188.57</v>
      </c>
      <c r="F399" s="69">
        <v>8.467346565750448E-5</v>
      </c>
    </row>
    <row r="400" spans="1:6" x14ac:dyDescent="0.2">
      <c r="A400" s="66" t="s">
        <v>367</v>
      </c>
      <c r="B400" s="66" t="s">
        <v>53</v>
      </c>
      <c r="C400" s="67">
        <v>317</v>
      </c>
      <c r="D400" s="68">
        <v>24121622.309999999</v>
      </c>
      <c r="E400" s="68">
        <v>1457272.48</v>
      </c>
      <c r="F400" s="69">
        <v>2.2687349781233424E-3</v>
      </c>
    </row>
    <row r="401" spans="1:6" x14ac:dyDescent="0.2">
      <c r="A401" s="66" t="s">
        <v>374</v>
      </c>
      <c r="B401" s="66" t="s">
        <v>374</v>
      </c>
      <c r="C401" s="67">
        <v>193</v>
      </c>
      <c r="D401" s="68">
        <v>17532903.93</v>
      </c>
      <c r="E401" s="68">
        <v>1049295.94</v>
      </c>
      <c r="F401" s="69">
        <v>1.6475071833923789E-3</v>
      </c>
    </row>
    <row r="402" spans="1:6" x14ac:dyDescent="0.2">
      <c r="A402" s="66" t="s">
        <v>374</v>
      </c>
      <c r="B402" s="66" t="s">
        <v>375</v>
      </c>
      <c r="C402" s="67">
        <v>25</v>
      </c>
      <c r="D402" s="68">
        <v>524792.29</v>
      </c>
      <c r="E402" s="68">
        <v>33467.54</v>
      </c>
      <c r="F402" s="69">
        <v>5.1346511746944407E-5</v>
      </c>
    </row>
    <row r="403" spans="1:6" x14ac:dyDescent="0.2">
      <c r="A403" s="66" t="s">
        <v>374</v>
      </c>
      <c r="B403" s="66" t="s">
        <v>377</v>
      </c>
      <c r="C403" s="67">
        <v>20</v>
      </c>
      <c r="D403" s="68">
        <v>327236.92</v>
      </c>
      <c r="E403" s="68">
        <v>19634.23</v>
      </c>
      <c r="F403" s="69">
        <v>3.3664650245462863E-5</v>
      </c>
    </row>
    <row r="404" spans="1:6" x14ac:dyDescent="0.2">
      <c r="A404" s="66" t="s">
        <v>374</v>
      </c>
      <c r="B404" s="66" t="s">
        <v>376</v>
      </c>
      <c r="C404" s="67">
        <v>17</v>
      </c>
      <c r="D404" s="68">
        <v>323803.86</v>
      </c>
      <c r="E404" s="68">
        <v>19428.240000000002</v>
      </c>
      <c r="F404" s="69">
        <v>3.3850139565527954E-5</v>
      </c>
    </row>
    <row r="405" spans="1:6" x14ac:dyDescent="0.2">
      <c r="A405" s="66" t="s">
        <v>374</v>
      </c>
      <c r="B405" s="66" t="s">
        <v>770</v>
      </c>
      <c r="C405" s="67">
        <v>13</v>
      </c>
      <c r="D405" s="68">
        <v>362600.8</v>
      </c>
      <c r="E405" s="68">
        <v>21756.05</v>
      </c>
      <c r="F405" s="69">
        <v>4.3045622394355521E-5</v>
      </c>
    </row>
    <row r="406" spans="1:6" x14ac:dyDescent="0.2">
      <c r="A406" s="66" t="s">
        <v>374</v>
      </c>
      <c r="B406" s="66" t="s">
        <v>52</v>
      </c>
      <c r="C406" s="67">
        <v>44</v>
      </c>
      <c r="D406" s="68">
        <v>1682907.16</v>
      </c>
      <c r="E406" s="68">
        <v>100974.44</v>
      </c>
      <c r="F406" s="69">
        <v>5.8941467345979119E-5</v>
      </c>
    </row>
    <row r="407" spans="1:6" x14ac:dyDescent="0.2">
      <c r="A407" s="66" t="s">
        <v>374</v>
      </c>
      <c r="B407" s="66" t="s">
        <v>53</v>
      </c>
      <c r="C407" s="67">
        <v>312</v>
      </c>
      <c r="D407" s="68">
        <v>20754244.960000001</v>
      </c>
      <c r="E407" s="68">
        <v>1244556.44</v>
      </c>
      <c r="F407" s="69">
        <v>1.9636665579649093E-3</v>
      </c>
    </row>
    <row r="408" spans="1:6" x14ac:dyDescent="0.2">
      <c r="A408" s="66" t="s">
        <v>378</v>
      </c>
      <c r="B408" s="66" t="s">
        <v>379</v>
      </c>
      <c r="C408" s="67">
        <v>106</v>
      </c>
      <c r="D408" s="68">
        <v>6660306.7400000002</v>
      </c>
      <c r="E408" s="68">
        <v>400636.76</v>
      </c>
      <c r="F408" s="69">
        <v>6.3697371701898172E-4</v>
      </c>
    </row>
    <row r="409" spans="1:6" x14ac:dyDescent="0.2">
      <c r="A409" s="66" t="s">
        <v>378</v>
      </c>
      <c r="B409" s="66" t="s">
        <v>380</v>
      </c>
      <c r="C409" s="67">
        <v>53</v>
      </c>
      <c r="D409" s="68">
        <v>3270062.12</v>
      </c>
      <c r="E409" s="68">
        <v>194172.5</v>
      </c>
      <c r="F409" s="69">
        <v>3.0856518042390602E-4</v>
      </c>
    </row>
    <row r="410" spans="1:6" x14ac:dyDescent="0.2">
      <c r="A410" s="66" t="s">
        <v>378</v>
      </c>
      <c r="B410" s="66" t="s">
        <v>381</v>
      </c>
      <c r="C410" s="67">
        <v>22</v>
      </c>
      <c r="D410" s="68">
        <v>928784.75</v>
      </c>
      <c r="E410" s="68">
        <v>55727.09</v>
      </c>
      <c r="F410" s="69">
        <v>6.7748527397993281E-5</v>
      </c>
    </row>
    <row r="411" spans="1:6" x14ac:dyDescent="0.2">
      <c r="A411" s="66" t="s">
        <v>378</v>
      </c>
      <c r="B411" s="66" t="s">
        <v>382</v>
      </c>
      <c r="C411" s="67">
        <v>10</v>
      </c>
      <c r="D411" s="68">
        <v>644257.84</v>
      </c>
      <c r="E411" s="68">
        <v>38655.47</v>
      </c>
      <c r="F411" s="69">
        <v>2.8225277692018114E-5</v>
      </c>
    </row>
    <row r="412" spans="1:6" x14ac:dyDescent="0.2">
      <c r="A412" s="66" t="s">
        <v>378</v>
      </c>
      <c r="B412" s="66" t="s">
        <v>52</v>
      </c>
      <c r="C412" s="67">
        <v>14</v>
      </c>
      <c r="D412" s="68">
        <v>423623.71</v>
      </c>
      <c r="E412" s="68">
        <v>25417.41</v>
      </c>
      <c r="F412" s="69">
        <v>9.5255785041755254E-6</v>
      </c>
    </row>
    <row r="413" spans="1:6" x14ac:dyDescent="0.2">
      <c r="A413" s="66" t="s">
        <v>378</v>
      </c>
      <c r="B413" s="66" t="s">
        <v>53</v>
      </c>
      <c r="C413" s="67">
        <v>205</v>
      </c>
      <c r="D413" s="68">
        <v>11927035.16</v>
      </c>
      <c r="E413" s="68">
        <v>714609.23</v>
      </c>
      <c r="F413" s="69">
        <v>1.0827449792299264E-3</v>
      </c>
    </row>
    <row r="414" spans="1:6" x14ac:dyDescent="0.2">
      <c r="A414" s="66" t="s">
        <v>383</v>
      </c>
      <c r="B414" s="66" t="s">
        <v>384</v>
      </c>
      <c r="C414" s="67">
        <v>170</v>
      </c>
      <c r="D414" s="68">
        <v>22053507.469999999</v>
      </c>
      <c r="E414" s="68">
        <v>1322558.8500000001</v>
      </c>
      <c r="F414" s="69">
        <v>2.5736864948768924E-3</v>
      </c>
    </row>
    <row r="415" spans="1:6" x14ac:dyDescent="0.2">
      <c r="A415" s="66" t="s">
        <v>383</v>
      </c>
      <c r="B415" s="66" t="s">
        <v>385</v>
      </c>
      <c r="C415" s="67">
        <v>83</v>
      </c>
      <c r="D415" s="68">
        <v>4509241.96</v>
      </c>
      <c r="E415" s="68">
        <v>274893.74</v>
      </c>
      <c r="F415" s="69">
        <v>4.6717298894825593E-4</v>
      </c>
    </row>
    <row r="416" spans="1:6" x14ac:dyDescent="0.2">
      <c r="A416" s="66" t="s">
        <v>383</v>
      </c>
      <c r="B416" s="66" t="s">
        <v>386</v>
      </c>
      <c r="C416" s="67">
        <v>48</v>
      </c>
      <c r="D416" s="68">
        <v>1945005.13</v>
      </c>
      <c r="E416" s="68">
        <v>116700.3</v>
      </c>
      <c r="F416" s="69">
        <v>1.9294265973227221E-4</v>
      </c>
    </row>
    <row r="417" spans="1:6" x14ac:dyDescent="0.2">
      <c r="A417" s="66" t="s">
        <v>383</v>
      </c>
      <c r="B417" s="66" t="s">
        <v>387</v>
      </c>
      <c r="C417" s="67">
        <v>34</v>
      </c>
      <c r="D417" s="68">
        <v>1643491.68</v>
      </c>
      <c r="E417" s="68">
        <v>98609.51</v>
      </c>
      <c r="F417" s="69">
        <v>2.0522074302587457E-4</v>
      </c>
    </row>
    <row r="418" spans="1:6" x14ac:dyDescent="0.2">
      <c r="A418" s="66" t="s">
        <v>383</v>
      </c>
      <c r="B418" s="66" t="s">
        <v>388</v>
      </c>
      <c r="C418" s="67">
        <v>16</v>
      </c>
      <c r="D418" s="68">
        <v>326408.34000000003</v>
      </c>
      <c r="E418" s="68">
        <v>19488.12</v>
      </c>
      <c r="F418" s="69">
        <v>5.0371467573668988E-5</v>
      </c>
    </row>
    <row r="419" spans="1:6" x14ac:dyDescent="0.2">
      <c r="A419" s="66" t="s">
        <v>383</v>
      </c>
      <c r="B419" s="66" t="s">
        <v>52</v>
      </c>
      <c r="C419" s="67">
        <v>139</v>
      </c>
      <c r="D419" s="68">
        <v>4258804.07</v>
      </c>
      <c r="E419" s="68">
        <v>253430.96</v>
      </c>
      <c r="F419" s="69">
        <v>5.9597137065690311E-4</v>
      </c>
    </row>
    <row r="420" spans="1:6" x14ac:dyDescent="0.2">
      <c r="A420" s="66" t="s">
        <v>383</v>
      </c>
      <c r="B420" s="66" t="s">
        <v>53</v>
      </c>
      <c r="C420" s="67">
        <v>490</v>
      </c>
      <c r="D420" s="68">
        <v>34736458.649999999</v>
      </c>
      <c r="E420" s="68">
        <v>2085681.48</v>
      </c>
      <c r="F420" s="69">
        <v>4.1122098422171609E-3</v>
      </c>
    </row>
    <row r="421" spans="1:6" x14ac:dyDescent="0.2">
      <c r="A421" s="66" t="s">
        <v>389</v>
      </c>
      <c r="B421" s="66" t="s">
        <v>390</v>
      </c>
      <c r="C421" s="67">
        <v>242</v>
      </c>
      <c r="D421" s="68">
        <v>20714737.199999999</v>
      </c>
      <c r="E421" s="68">
        <v>1254228.82</v>
      </c>
      <c r="F421" s="69">
        <v>2.1324740639643712E-3</v>
      </c>
    </row>
    <row r="422" spans="1:6" x14ac:dyDescent="0.2">
      <c r="A422" s="66" t="s">
        <v>389</v>
      </c>
      <c r="B422" s="66" t="s">
        <v>391</v>
      </c>
      <c r="C422" s="67">
        <v>118</v>
      </c>
      <c r="D422" s="68">
        <v>6041279.7599999998</v>
      </c>
      <c r="E422" s="68">
        <v>362093.71</v>
      </c>
      <c r="F422" s="69">
        <v>5.4780120084257651E-4</v>
      </c>
    </row>
    <row r="423" spans="1:6" x14ac:dyDescent="0.2">
      <c r="A423" s="66" t="s">
        <v>389</v>
      </c>
      <c r="B423" s="66" t="s">
        <v>392</v>
      </c>
      <c r="C423" s="67">
        <v>61</v>
      </c>
      <c r="D423" s="68">
        <v>3118271.22</v>
      </c>
      <c r="E423" s="68">
        <v>187096.27</v>
      </c>
      <c r="F423" s="69">
        <v>3.104392344858026E-4</v>
      </c>
    </row>
    <row r="424" spans="1:6" x14ac:dyDescent="0.2">
      <c r="A424" s="66" t="s">
        <v>389</v>
      </c>
      <c r="B424" s="66" t="s">
        <v>393</v>
      </c>
      <c r="C424" s="67">
        <v>24</v>
      </c>
      <c r="D424" s="68">
        <v>981190.95</v>
      </c>
      <c r="E424" s="68">
        <v>58871.46</v>
      </c>
      <c r="F424" s="69">
        <v>8.4811052824455285E-5</v>
      </c>
    </row>
    <row r="425" spans="1:6" x14ac:dyDescent="0.2">
      <c r="A425" s="66" t="s">
        <v>389</v>
      </c>
      <c r="B425" s="66" t="s">
        <v>394</v>
      </c>
      <c r="C425" s="67">
        <v>19</v>
      </c>
      <c r="D425" s="68">
        <v>575419.73</v>
      </c>
      <c r="E425" s="68">
        <v>34525.19</v>
      </c>
      <c r="F425" s="69">
        <v>5.2137811013823067E-5</v>
      </c>
    </row>
    <row r="426" spans="1:6" x14ac:dyDescent="0.2">
      <c r="A426" s="66" t="s">
        <v>389</v>
      </c>
      <c r="B426" s="66" t="s">
        <v>395</v>
      </c>
      <c r="C426" s="67">
        <v>11</v>
      </c>
      <c r="D426" s="68">
        <v>101819.68</v>
      </c>
      <c r="E426" s="68">
        <v>6063.65</v>
      </c>
      <c r="F426" s="69">
        <v>2.0284969720314082E-5</v>
      </c>
    </row>
    <row r="427" spans="1:6" x14ac:dyDescent="0.2">
      <c r="A427" s="66" t="s">
        <v>389</v>
      </c>
      <c r="B427" s="66" t="s">
        <v>396</v>
      </c>
      <c r="C427" s="67">
        <v>10</v>
      </c>
      <c r="D427" s="68">
        <v>89875.6</v>
      </c>
      <c r="E427" s="68">
        <v>5392.55</v>
      </c>
      <c r="F427" s="69">
        <v>8.5152307209459349E-6</v>
      </c>
    </row>
    <row r="428" spans="1:6" x14ac:dyDescent="0.2">
      <c r="A428" s="66" t="s">
        <v>389</v>
      </c>
      <c r="B428" s="66" t="s">
        <v>52</v>
      </c>
      <c r="C428" s="67">
        <v>68</v>
      </c>
      <c r="D428" s="68">
        <v>1595785.65</v>
      </c>
      <c r="E428" s="68">
        <v>95624.02</v>
      </c>
      <c r="F428" s="69">
        <v>1.4722195128843643E-4</v>
      </c>
    </row>
    <row r="429" spans="1:6" x14ac:dyDescent="0.2">
      <c r="A429" s="66" t="s">
        <v>389</v>
      </c>
      <c r="B429" s="66" t="s">
        <v>53</v>
      </c>
      <c r="C429" s="67">
        <v>553</v>
      </c>
      <c r="D429" s="68">
        <v>33218379.800000001</v>
      </c>
      <c r="E429" s="68">
        <v>2003895.67</v>
      </c>
      <c r="F429" s="69">
        <v>3.3269276257072238E-3</v>
      </c>
    </row>
    <row r="430" spans="1:6" x14ac:dyDescent="0.2">
      <c r="A430" s="66" t="s">
        <v>397</v>
      </c>
      <c r="B430" s="66" t="s">
        <v>398</v>
      </c>
      <c r="C430" s="67">
        <v>430</v>
      </c>
      <c r="D430" s="68">
        <v>54730927.539999999</v>
      </c>
      <c r="E430" s="68">
        <v>3283512.41</v>
      </c>
      <c r="F430" s="69">
        <v>5.3163162415946598E-3</v>
      </c>
    </row>
    <row r="431" spans="1:6" x14ac:dyDescent="0.2">
      <c r="A431" s="66" t="s">
        <v>397</v>
      </c>
      <c r="B431" s="66" t="s">
        <v>400</v>
      </c>
      <c r="C431" s="67">
        <v>75</v>
      </c>
      <c r="D431" s="68">
        <v>3583175.71</v>
      </c>
      <c r="E431" s="68">
        <v>214990.56</v>
      </c>
      <c r="F431" s="69">
        <v>3.779776431040804E-4</v>
      </c>
    </row>
    <row r="432" spans="1:6" x14ac:dyDescent="0.2">
      <c r="A432" s="66" t="s">
        <v>397</v>
      </c>
      <c r="B432" s="66" t="s">
        <v>402</v>
      </c>
      <c r="C432" s="67">
        <v>73</v>
      </c>
      <c r="D432" s="68">
        <v>2965379.96</v>
      </c>
      <c r="E432" s="68">
        <v>177922.8</v>
      </c>
      <c r="F432" s="69">
        <v>2.3711201679829839E-4</v>
      </c>
    </row>
    <row r="433" spans="1:6" x14ac:dyDescent="0.2">
      <c r="A433" s="66" t="s">
        <v>397</v>
      </c>
      <c r="B433" s="66" t="s">
        <v>399</v>
      </c>
      <c r="C433" s="67">
        <v>68</v>
      </c>
      <c r="D433" s="68">
        <v>3349725.52</v>
      </c>
      <c r="E433" s="68">
        <v>200983.54</v>
      </c>
      <c r="F433" s="69">
        <v>2.970064462556404E-4</v>
      </c>
    </row>
    <row r="434" spans="1:6" x14ac:dyDescent="0.2">
      <c r="A434" s="66" t="s">
        <v>397</v>
      </c>
      <c r="B434" s="66" t="s">
        <v>401</v>
      </c>
      <c r="C434" s="67">
        <v>51</v>
      </c>
      <c r="D434" s="68">
        <v>3843561.07</v>
      </c>
      <c r="E434" s="68">
        <v>230613.67</v>
      </c>
      <c r="F434" s="69">
        <v>3.714234656156005E-4</v>
      </c>
    </row>
    <row r="435" spans="1:6" x14ac:dyDescent="0.2">
      <c r="A435" s="66" t="s">
        <v>397</v>
      </c>
      <c r="B435" s="66" t="s">
        <v>403</v>
      </c>
      <c r="C435" s="67">
        <v>44</v>
      </c>
      <c r="D435" s="68">
        <v>1974233.94</v>
      </c>
      <c r="E435" s="68">
        <v>118440.55</v>
      </c>
      <c r="F435" s="69">
        <v>1.5857030363048102E-4</v>
      </c>
    </row>
    <row r="436" spans="1:6" x14ac:dyDescent="0.2">
      <c r="A436" s="66" t="s">
        <v>397</v>
      </c>
      <c r="B436" s="66" t="s">
        <v>404</v>
      </c>
      <c r="C436" s="67">
        <v>37</v>
      </c>
      <c r="D436" s="68">
        <v>1024976.9</v>
      </c>
      <c r="E436" s="68">
        <v>61498.61</v>
      </c>
      <c r="F436" s="69">
        <v>9.3935139293857889E-5</v>
      </c>
    </row>
    <row r="437" spans="1:6" x14ac:dyDescent="0.2">
      <c r="A437" s="66" t="s">
        <v>397</v>
      </c>
      <c r="B437" s="66" t="s">
        <v>405</v>
      </c>
      <c r="C437" s="67">
        <v>27</v>
      </c>
      <c r="D437" s="68">
        <v>1020943.17</v>
      </c>
      <c r="E437" s="68">
        <v>61246.7</v>
      </c>
      <c r="F437" s="69">
        <v>1.1688513007367708E-4</v>
      </c>
    </row>
    <row r="438" spans="1:6" x14ac:dyDescent="0.2">
      <c r="A438" s="66" t="s">
        <v>397</v>
      </c>
      <c r="B438" s="66" t="s">
        <v>406</v>
      </c>
      <c r="C438" s="67">
        <v>13</v>
      </c>
      <c r="D438" s="68">
        <v>251674.74</v>
      </c>
      <c r="E438" s="68">
        <v>15100.49</v>
      </c>
      <c r="F438" s="69">
        <v>2.7909774175451217E-5</v>
      </c>
    </row>
    <row r="439" spans="1:6" x14ac:dyDescent="0.2">
      <c r="A439" s="66" t="s">
        <v>397</v>
      </c>
      <c r="B439" s="66" t="s">
        <v>579</v>
      </c>
      <c r="C439" s="67">
        <v>10</v>
      </c>
      <c r="D439" s="68">
        <v>78785.19</v>
      </c>
      <c r="E439" s="68">
        <v>4727.1099999999997</v>
      </c>
      <c r="F439" s="69">
        <v>8.014376329843178E-6</v>
      </c>
    </row>
    <row r="440" spans="1:6" x14ac:dyDescent="0.2">
      <c r="A440" s="66" t="s">
        <v>397</v>
      </c>
      <c r="B440" s="66" t="s">
        <v>52</v>
      </c>
      <c r="C440" s="67">
        <v>18</v>
      </c>
      <c r="D440" s="68">
        <v>315324.12</v>
      </c>
      <c r="E440" s="68">
        <v>18919.45</v>
      </c>
      <c r="F440" s="69">
        <v>3.0625493987761096E-5</v>
      </c>
    </row>
    <row r="441" spans="1:6" x14ac:dyDescent="0.2">
      <c r="A441" s="66" t="s">
        <v>397</v>
      </c>
      <c r="B441" s="66" t="s">
        <v>53</v>
      </c>
      <c r="C441" s="67">
        <v>846</v>
      </c>
      <c r="D441" s="68">
        <v>73138707.859999999</v>
      </c>
      <c r="E441" s="68">
        <v>4387955.8899999997</v>
      </c>
      <c r="F441" s="69">
        <v>7.0389587551308655E-3</v>
      </c>
    </row>
    <row r="442" spans="1:6" x14ac:dyDescent="0.2">
      <c r="A442" s="66" t="s">
        <v>310</v>
      </c>
      <c r="B442" s="66" t="s">
        <v>407</v>
      </c>
      <c r="C442" s="67">
        <v>359</v>
      </c>
      <c r="D442" s="68">
        <v>26775358.219999999</v>
      </c>
      <c r="E442" s="68">
        <v>1618609.94</v>
      </c>
      <c r="F442" s="69">
        <v>2.7265420577962862E-3</v>
      </c>
    </row>
    <row r="443" spans="1:6" x14ac:dyDescent="0.2">
      <c r="A443" s="66" t="s">
        <v>310</v>
      </c>
      <c r="B443" s="66" t="s">
        <v>408</v>
      </c>
      <c r="C443" s="67">
        <v>16</v>
      </c>
      <c r="D443" s="68">
        <v>7947284.4000000004</v>
      </c>
      <c r="E443" s="68">
        <v>476837.07</v>
      </c>
      <c r="F443" s="69">
        <v>7.5918134393032589E-4</v>
      </c>
    </row>
    <row r="444" spans="1:6" x14ac:dyDescent="0.2">
      <c r="A444" s="66" t="s">
        <v>310</v>
      </c>
      <c r="B444" s="66" t="s">
        <v>410</v>
      </c>
      <c r="C444" s="67">
        <v>12</v>
      </c>
      <c r="D444" s="68">
        <v>128726.39999999999</v>
      </c>
      <c r="E444" s="68">
        <v>7723.58</v>
      </c>
      <c r="F444" s="69">
        <v>3.0135161456879972E-5</v>
      </c>
    </row>
    <row r="445" spans="1:6" x14ac:dyDescent="0.2">
      <c r="A445" s="66" t="s">
        <v>310</v>
      </c>
      <c r="B445" s="66" t="s">
        <v>411</v>
      </c>
      <c r="C445" s="67">
        <v>12</v>
      </c>
      <c r="D445" s="68">
        <v>86205.73</v>
      </c>
      <c r="E445" s="68">
        <v>5172.34</v>
      </c>
      <c r="F445" s="69">
        <v>8.5791925554511375E-6</v>
      </c>
    </row>
    <row r="446" spans="1:6" x14ac:dyDescent="0.2">
      <c r="A446" s="66" t="s">
        <v>310</v>
      </c>
      <c r="B446" s="66" t="s">
        <v>409</v>
      </c>
      <c r="C446" s="67">
        <v>10</v>
      </c>
      <c r="D446" s="68">
        <v>462658.97</v>
      </c>
      <c r="E446" s="68">
        <v>27759.54</v>
      </c>
      <c r="F446" s="69">
        <v>4.3217474829791253E-5</v>
      </c>
    </row>
    <row r="447" spans="1:6" x14ac:dyDescent="0.2">
      <c r="A447" s="66" t="s">
        <v>310</v>
      </c>
      <c r="B447" s="66" t="s">
        <v>52</v>
      </c>
      <c r="C447" s="67">
        <v>6</v>
      </c>
      <c r="D447" s="68">
        <v>150635.44</v>
      </c>
      <c r="E447" s="68">
        <v>9038.1299999999992</v>
      </c>
      <c r="F447" s="69">
        <v>1.1428152345093932E-5</v>
      </c>
    </row>
    <row r="448" spans="1:6" x14ac:dyDescent="0.2">
      <c r="A448" s="66" t="s">
        <v>310</v>
      </c>
      <c r="B448" s="66" t="s">
        <v>53</v>
      </c>
      <c r="C448" s="67">
        <v>415</v>
      </c>
      <c r="D448" s="68">
        <v>35550869.170000002</v>
      </c>
      <c r="E448" s="68">
        <v>2145140.6</v>
      </c>
      <c r="F448" s="69">
        <v>3.5790833829138285E-3</v>
      </c>
    </row>
    <row r="449" spans="1:6" x14ac:dyDescent="0.2">
      <c r="A449" s="66" t="s">
        <v>412</v>
      </c>
      <c r="B449" s="66" t="s">
        <v>413</v>
      </c>
      <c r="C449" s="67">
        <v>1220</v>
      </c>
      <c r="D449" s="68">
        <v>203816519.86000001</v>
      </c>
      <c r="E449" s="68">
        <v>12230999.43</v>
      </c>
      <c r="F449" s="69">
        <v>1.8492458178431398E-2</v>
      </c>
    </row>
    <row r="450" spans="1:6" x14ac:dyDescent="0.2">
      <c r="A450" s="66" t="s">
        <v>412</v>
      </c>
      <c r="B450" s="66" t="s">
        <v>414</v>
      </c>
      <c r="C450" s="67">
        <v>611</v>
      </c>
      <c r="D450" s="68">
        <v>218574560.90000001</v>
      </c>
      <c r="E450" s="68">
        <v>12870125.74</v>
      </c>
      <c r="F450" s="69">
        <v>2.2154669407269831E-2</v>
      </c>
    </row>
    <row r="451" spans="1:6" x14ac:dyDescent="0.2">
      <c r="A451" s="66" t="s">
        <v>412</v>
      </c>
      <c r="B451" s="66" t="s">
        <v>415</v>
      </c>
      <c r="C451" s="67">
        <v>339</v>
      </c>
      <c r="D451" s="68">
        <v>41230843.189999998</v>
      </c>
      <c r="E451" s="68">
        <v>2446156.39</v>
      </c>
      <c r="F451" s="69">
        <v>4.0548624228502065E-3</v>
      </c>
    </row>
    <row r="452" spans="1:6" x14ac:dyDescent="0.2">
      <c r="A452" s="66" t="s">
        <v>412</v>
      </c>
      <c r="B452" s="66" t="s">
        <v>416</v>
      </c>
      <c r="C452" s="67">
        <v>132</v>
      </c>
      <c r="D452" s="68">
        <v>7839763.6900000004</v>
      </c>
      <c r="E452" s="68">
        <v>463106.56</v>
      </c>
      <c r="F452" s="69">
        <v>8.6879229669619893E-4</v>
      </c>
    </row>
    <row r="453" spans="1:6" x14ac:dyDescent="0.2">
      <c r="A453" s="66" t="s">
        <v>412</v>
      </c>
      <c r="B453" s="66" t="s">
        <v>417</v>
      </c>
      <c r="C453" s="67">
        <v>84</v>
      </c>
      <c r="D453" s="68">
        <v>2313880.36</v>
      </c>
      <c r="E453" s="68">
        <v>138832.82999999999</v>
      </c>
      <c r="F453" s="69">
        <v>2.961127942090005E-4</v>
      </c>
    </row>
    <row r="454" spans="1:6" x14ac:dyDescent="0.2">
      <c r="A454" s="66" t="s">
        <v>412</v>
      </c>
      <c r="B454" s="66" t="s">
        <v>419</v>
      </c>
      <c r="C454" s="67">
        <v>85</v>
      </c>
      <c r="D454" s="68">
        <v>7352095.0700000003</v>
      </c>
      <c r="E454" s="68">
        <v>441125.7</v>
      </c>
      <c r="F454" s="69">
        <v>6.6941485489985643E-4</v>
      </c>
    </row>
    <row r="455" spans="1:6" x14ac:dyDescent="0.2">
      <c r="A455" s="66" t="s">
        <v>412</v>
      </c>
      <c r="B455" s="66" t="s">
        <v>418</v>
      </c>
      <c r="C455" s="67">
        <v>48</v>
      </c>
      <c r="D455" s="68">
        <v>1410913.17</v>
      </c>
      <c r="E455" s="68">
        <v>84649.06</v>
      </c>
      <c r="F455" s="69">
        <v>1.6942927871579618E-4</v>
      </c>
    </row>
    <row r="456" spans="1:6" x14ac:dyDescent="0.2">
      <c r="A456" s="66" t="s">
        <v>412</v>
      </c>
      <c r="B456" s="66" t="s">
        <v>420</v>
      </c>
      <c r="C456" s="67">
        <v>35</v>
      </c>
      <c r="D456" s="68">
        <v>801312.88</v>
      </c>
      <c r="E456" s="68">
        <v>48078.78</v>
      </c>
      <c r="F456" s="69">
        <v>7.9920769084497741E-5</v>
      </c>
    </row>
    <row r="457" spans="1:6" x14ac:dyDescent="0.2">
      <c r="A457" s="66" t="s">
        <v>412</v>
      </c>
      <c r="B457" s="66" t="s">
        <v>421</v>
      </c>
      <c r="C457" s="67">
        <v>22</v>
      </c>
      <c r="D457" s="68">
        <v>1304709.02</v>
      </c>
      <c r="E457" s="68">
        <v>78282.539999999994</v>
      </c>
      <c r="F457" s="69">
        <v>1.413793145974446E-4</v>
      </c>
    </row>
    <row r="458" spans="1:6" x14ac:dyDescent="0.2">
      <c r="A458" s="66" t="s">
        <v>412</v>
      </c>
      <c r="B458" s="66" t="s">
        <v>52</v>
      </c>
      <c r="C458" s="67">
        <v>84</v>
      </c>
      <c r="D458" s="68">
        <v>3068872.35</v>
      </c>
      <c r="E458" s="68">
        <v>184132.34</v>
      </c>
      <c r="F458" s="69">
        <v>4.3065169518627795E-4</v>
      </c>
    </row>
    <row r="459" spans="1:6" x14ac:dyDescent="0.2">
      <c r="A459" s="66" t="s">
        <v>412</v>
      </c>
      <c r="B459" s="66" t="s">
        <v>53</v>
      </c>
      <c r="C459" s="67">
        <v>2660</v>
      </c>
      <c r="D459" s="68">
        <v>487713470.5</v>
      </c>
      <c r="E459" s="68">
        <v>28985489.370000001</v>
      </c>
      <c r="F459" s="69">
        <v>4.7373274316109895E-2</v>
      </c>
    </row>
    <row r="460" spans="1:6" x14ac:dyDescent="0.2">
      <c r="A460" s="66" t="s">
        <v>422</v>
      </c>
      <c r="B460" s="66" t="s">
        <v>423</v>
      </c>
      <c r="C460" s="67">
        <v>233</v>
      </c>
      <c r="D460" s="68">
        <v>25080848.870000001</v>
      </c>
      <c r="E460" s="68">
        <v>1504850.93</v>
      </c>
      <c r="F460" s="69">
        <v>1.951138358978196E-3</v>
      </c>
    </row>
    <row r="461" spans="1:6" x14ac:dyDescent="0.2">
      <c r="A461" s="66" t="s">
        <v>422</v>
      </c>
      <c r="B461" s="66" t="s">
        <v>424</v>
      </c>
      <c r="C461" s="67">
        <v>195</v>
      </c>
      <c r="D461" s="68">
        <v>21684673.57</v>
      </c>
      <c r="E461" s="68">
        <v>1310156.81</v>
      </c>
      <c r="F461" s="69">
        <v>2.1486532100024624E-3</v>
      </c>
    </row>
    <row r="462" spans="1:6" x14ac:dyDescent="0.2">
      <c r="A462" s="66" t="s">
        <v>422</v>
      </c>
      <c r="B462" s="66" t="s">
        <v>426</v>
      </c>
      <c r="C462" s="67">
        <v>32</v>
      </c>
      <c r="D462" s="68">
        <v>962152.98</v>
      </c>
      <c r="E462" s="68">
        <v>57729.18</v>
      </c>
      <c r="F462" s="69">
        <v>1.1304789071816427E-4</v>
      </c>
    </row>
    <row r="463" spans="1:6" x14ac:dyDescent="0.2">
      <c r="A463" s="66" t="s">
        <v>422</v>
      </c>
      <c r="B463" s="66" t="s">
        <v>425</v>
      </c>
      <c r="C463" s="67">
        <v>28</v>
      </c>
      <c r="D463" s="68">
        <v>1184130.8899999999</v>
      </c>
      <c r="E463" s="68">
        <v>71047.850000000006</v>
      </c>
      <c r="F463" s="69">
        <v>1.0013529771953856E-4</v>
      </c>
    </row>
    <row r="464" spans="1:6" x14ac:dyDescent="0.2">
      <c r="A464" s="66" t="s">
        <v>422</v>
      </c>
      <c r="B464" s="66" t="s">
        <v>265</v>
      </c>
      <c r="C464" s="67">
        <v>24</v>
      </c>
      <c r="D464" s="68">
        <v>214837.26</v>
      </c>
      <c r="E464" s="68">
        <v>12890.23</v>
      </c>
      <c r="F464" s="69">
        <v>5.3281703354549882E-5</v>
      </c>
    </row>
    <row r="465" spans="1:6" x14ac:dyDescent="0.2">
      <c r="A465" s="66" t="s">
        <v>422</v>
      </c>
      <c r="B465" s="66" t="s">
        <v>427</v>
      </c>
      <c r="C465" s="67">
        <v>22</v>
      </c>
      <c r="D465" s="68">
        <v>157330.74</v>
      </c>
      <c r="E465" s="68">
        <v>9439.85</v>
      </c>
      <c r="F465" s="69">
        <v>2.4704455593565149E-5</v>
      </c>
    </row>
    <row r="466" spans="1:6" x14ac:dyDescent="0.2">
      <c r="A466" s="66" t="s">
        <v>422</v>
      </c>
      <c r="B466" s="66" t="s">
        <v>429</v>
      </c>
      <c r="C466" s="67">
        <v>15</v>
      </c>
      <c r="D466" s="68">
        <v>104912.94</v>
      </c>
      <c r="E466" s="68">
        <v>6294.78</v>
      </c>
      <c r="F466" s="69">
        <v>1.1578656479922083E-5</v>
      </c>
    </row>
    <row r="467" spans="1:6" x14ac:dyDescent="0.2">
      <c r="A467" s="66" t="s">
        <v>422</v>
      </c>
      <c r="B467" s="66" t="s">
        <v>428</v>
      </c>
      <c r="C467" s="67">
        <v>16</v>
      </c>
      <c r="D467" s="68">
        <v>220421.08</v>
      </c>
      <c r="E467" s="68">
        <v>13225.27</v>
      </c>
      <c r="F467" s="69">
        <v>2.5843779231827311E-5</v>
      </c>
    </row>
    <row r="468" spans="1:6" x14ac:dyDescent="0.2">
      <c r="A468" s="66" t="s">
        <v>422</v>
      </c>
      <c r="B468" s="66" t="s">
        <v>52</v>
      </c>
      <c r="C468" s="67">
        <v>17</v>
      </c>
      <c r="D468" s="68">
        <v>258648.9</v>
      </c>
      <c r="E468" s="68">
        <v>15518.94</v>
      </c>
      <c r="F468" s="69">
        <v>1.5961260464185737E-5</v>
      </c>
    </row>
    <row r="469" spans="1:6" x14ac:dyDescent="0.2">
      <c r="A469" s="66" t="s">
        <v>422</v>
      </c>
      <c r="B469" s="66" t="s">
        <v>53</v>
      </c>
      <c r="C469" s="67">
        <v>582</v>
      </c>
      <c r="D469" s="68">
        <v>49867957.240000002</v>
      </c>
      <c r="E469" s="68">
        <v>3001153.84</v>
      </c>
      <c r="F469" s="69">
        <v>4.4443446125424111E-3</v>
      </c>
    </row>
    <row r="470" spans="1:6" x14ac:dyDescent="0.2">
      <c r="A470" s="66" t="s">
        <v>430</v>
      </c>
      <c r="B470" s="66" t="s">
        <v>431</v>
      </c>
      <c r="C470" s="67">
        <v>107</v>
      </c>
      <c r="D470" s="68">
        <v>4869696.12</v>
      </c>
      <c r="E470" s="68">
        <v>295002.49</v>
      </c>
      <c r="F470" s="69">
        <v>4.9768772651263143E-4</v>
      </c>
    </row>
    <row r="471" spans="1:6" x14ac:dyDescent="0.2">
      <c r="A471" s="66" t="s">
        <v>430</v>
      </c>
      <c r="B471" s="66" t="s">
        <v>432</v>
      </c>
      <c r="C471" s="67">
        <v>45</v>
      </c>
      <c r="D471" s="68">
        <v>1633832.64</v>
      </c>
      <c r="E471" s="68">
        <v>98029.95</v>
      </c>
      <c r="F471" s="69">
        <v>1.8352019545826874E-4</v>
      </c>
    </row>
    <row r="472" spans="1:6" x14ac:dyDescent="0.2">
      <c r="A472" s="66" t="s">
        <v>430</v>
      </c>
      <c r="B472" s="66" t="s">
        <v>434</v>
      </c>
      <c r="C472" s="67">
        <v>31</v>
      </c>
      <c r="D472" s="68">
        <v>1625302.83</v>
      </c>
      <c r="E472" s="68">
        <v>97518.17</v>
      </c>
      <c r="F472" s="69">
        <v>1.2938599991291962E-4</v>
      </c>
    </row>
    <row r="473" spans="1:6" x14ac:dyDescent="0.2">
      <c r="A473" s="66" t="s">
        <v>430</v>
      </c>
      <c r="B473" s="66" t="s">
        <v>433</v>
      </c>
      <c r="C473" s="67">
        <v>25</v>
      </c>
      <c r="D473" s="68">
        <v>711920.85</v>
      </c>
      <c r="E473" s="68">
        <v>42715.25</v>
      </c>
      <c r="F473" s="69">
        <v>5.7652511779722967E-5</v>
      </c>
    </row>
    <row r="474" spans="1:6" x14ac:dyDescent="0.2">
      <c r="A474" s="66" t="s">
        <v>430</v>
      </c>
      <c r="B474" s="66" t="s">
        <v>435</v>
      </c>
      <c r="C474" s="67">
        <v>17</v>
      </c>
      <c r="D474" s="68">
        <v>274210.61</v>
      </c>
      <c r="E474" s="68">
        <v>16452.650000000001</v>
      </c>
      <c r="F474" s="69">
        <v>5.0114983386213702E-5</v>
      </c>
    </row>
    <row r="475" spans="1:6" x14ac:dyDescent="0.2">
      <c r="A475" s="66" t="s">
        <v>430</v>
      </c>
      <c r="B475" s="66" t="s">
        <v>436</v>
      </c>
      <c r="C475" s="67">
        <v>10</v>
      </c>
      <c r="D475" s="68">
        <v>217674.15</v>
      </c>
      <c r="E475" s="68">
        <v>13060.45</v>
      </c>
      <c r="F475" s="69">
        <v>3.3678827067656229E-5</v>
      </c>
    </row>
    <row r="476" spans="1:6" x14ac:dyDescent="0.2">
      <c r="A476" s="66" t="s">
        <v>430</v>
      </c>
      <c r="B476" s="66" t="s">
        <v>437</v>
      </c>
      <c r="C476" s="67">
        <v>12</v>
      </c>
      <c r="D476" s="68">
        <v>195251.09</v>
      </c>
      <c r="E476" s="68">
        <v>11715.07</v>
      </c>
      <c r="F476" s="69">
        <v>1.872868968166378E-5</v>
      </c>
    </row>
    <row r="477" spans="1:6" x14ac:dyDescent="0.2">
      <c r="A477" s="66" t="s">
        <v>430</v>
      </c>
      <c r="B477" s="66" t="s">
        <v>438</v>
      </c>
      <c r="C477" s="67">
        <v>10</v>
      </c>
      <c r="D477" s="68">
        <v>492828.32</v>
      </c>
      <c r="E477" s="68">
        <v>29569.7</v>
      </c>
      <c r="F477" s="69">
        <v>7.0952253856293172E-5</v>
      </c>
    </row>
    <row r="478" spans="1:6" x14ac:dyDescent="0.2">
      <c r="A478" s="66" t="s">
        <v>430</v>
      </c>
      <c r="B478" s="66" t="s">
        <v>52</v>
      </c>
      <c r="C478" s="67">
        <v>29</v>
      </c>
      <c r="D478" s="68">
        <v>763360.36</v>
      </c>
      <c r="E478" s="68">
        <v>45801.62</v>
      </c>
      <c r="F478" s="69">
        <v>5.9418799841665352E-5</v>
      </c>
    </row>
    <row r="479" spans="1:6" x14ac:dyDescent="0.2">
      <c r="A479" s="66" t="s">
        <v>430</v>
      </c>
      <c r="B479" s="66" t="s">
        <v>53</v>
      </c>
      <c r="C479" s="67">
        <v>286</v>
      </c>
      <c r="D479" s="68">
        <v>10784076.970000001</v>
      </c>
      <c r="E479" s="68">
        <v>649865.35</v>
      </c>
      <c r="F479" s="69">
        <v>1.1306444326563926E-3</v>
      </c>
    </row>
    <row r="480" spans="1:6" x14ac:dyDescent="0.2">
      <c r="A480" s="66" t="s">
        <v>439</v>
      </c>
      <c r="B480" s="66" t="s">
        <v>440</v>
      </c>
      <c r="C480" s="67">
        <v>295</v>
      </c>
      <c r="D480" s="68">
        <v>29325178.129999999</v>
      </c>
      <c r="E480" s="68">
        <v>1759859.06</v>
      </c>
      <c r="F480" s="69">
        <v>2.9199825261180179E-3</v>
      </c>
    </row>
    <row r="481" spans="1:6" x14ac:dyDescent="0.2">
      <c r="A481" s="66" t="s">
        <v>439</v>
      </c>
      <c r="B481" s="66" t="s">
        <v>441</v>
      </c>
      <c r="C481" s="67">
        <v>39</v>
      </c>
      <c r="D481" s="68">
        <v>1997720.02</v>
      </c>
      <c r="E481" s="68">
        <v>119863.22</v>
      </c>
      <c r="F481" s="69">
        <v>2.2454852804618418E-4</v>
      </c>
    </row>
    <row r="482" spans="1:6" x14ac:dyDescent="0.2">
      <c r="A482" s="66" t="s">
        <v>439</v>
      </c>
      <c r="B482" s="66" t="s">
        <v>447</v>
      </c>
      <c r="C482" s="67">
        <v>24</v>
      </c>
      <c r="D482" s="68">
        <v>1244286.21</v>
      </c>
      <c r="E482" s="68">
        <v>74657.179999999993</v>
      </c>
      <c r="F482" s="69">
        <v>1.204618287877281E-4</v>
      </c>
    </row>
    <row r="483" spans="1:6" x14ac:dyDescent="0.2">
      <c r="A483" s="66" t="s">
        <v>439</v>
      </c>
      <c r="B483" s="66" t="s">
        <v>443</v>
      </c>
      <c r="C483" s="67">
        <v>25</v>
      </c>
      <c r="D483" s="68">
        <v>698994.3</v>
      </c>
      <c r="E483" s="68">
        <v>41939.660000000003</v>
      </c>
      <c r="F483" s="69">
        <v>7.0208718296999574E-5</v>
      </c>
    </row>
    <row r="484" spans="1:6" x14ac:dyDescent="0.2">
      <c r="A484" s="66" t="s">
        <v>439</v>
      </c>
      <c r="B484" s="66" t="s">
        <v>444</v>
      </c>
      <c r="C484" s="67">
        <v>24</v>
      </c>
      <c r="D484" s="68">
        <v>394533.26</v>
      </c>
      <c r="E484" s="68">
        <v>23672</v>
      </c>
      <c r="F484" s="69">
        <v>4.6766290614254936E-5</v>
      </c>
    </row>
    <row r="485" spans="1:6" x14ac:dyDescent="0.2">
      <c r="A485" s="66" t="s">
        <v>439</v>
      </c>
      <c r="B485" s="66" t="s">
        <v>442</v>
      </c>
      <c r="C485" s="67">
        <v>22</v>
      </c>
      <c r="D485" s="68">
        <v>882854.42</v>
      </c>
      <c r="E485" s="68">
        <v>52971.27</v>
      </c>
      <c r="F485" s="69">
        <v>9.577164692822677E-5</v>
      </c>
    </row>
    <row r="486" spans="1:6" x14ac:dyDescent="0.2">
      <c r="A486" s="66" t="s">
        <v>439</v>
      </c>
      <c r="B486" s="66" t="s">
        <v>445</v>
      </c>
      <c r="C486" s="67">
        <v>23</v>
      </c>
      <c r="D486" s="68">
        <v>1657246.49</v>
      </c>
      <c r="E486" s="68">
        <v>99434.79</v>
      </c>
      <c r="F486" s="69">
        <v>1.2612859812293647E-4</v>
      </c>
    </row>
    <row r="487" spans="1:6" x14ac:dyDescent="0.2">
      <c r="A487" s="66" t="s">
        <v>439</v>
      </c>
      <c r="B487" s="66" t="s">
        <v>446</v>
      </c>
      <c r="C487" s="67">
        <v>16</v>
      </c>
      <c r="D487" s="68">
        <v>716006.45</v>
      </c>
      <c r="E487" s="68">
        <v>42960.4</v>
      </c>
      <c r="F487" s="69">
        <v>5.5190465710624963E-5</v>
      </c>
    </row>
    <row r="488" spans="1:6" x14ac:dyDescent="0.2">
      <c r="A488" s="66" t="s">
        <v>439</v>
      </c>
      <c r="B488" s="66" t="s">
        <v>449</v>
      </c>
      <c r="C488" s="67">
        <v>13</v>
      </c>
      <c r="D488" s="68">
        <v>228487.28</v>
      </c>
      <c r="E488" s="68">
        <v>13709.25</v>
      </c>
      <c r="F488" s="69">
        <v>5.1866831579457192E-5</v>
      </c>
    </row>
    <row r="489" spans="1:6" x14ac:dyDescent="0.2">
      <c r="A489" s="66" t="s">
        <v>439</v>
      </c>
      <c r="B489" s="66" t="s">
        <v>450</v>
      </c>
      <c r="C489" s="67">
        <v>10</v>
      </c>
      <c r="D489" s="68">
        <v>93404.05</v>
      </c>
      <c r="E489" s="68">
        <v>5604.24</v>
      </c>
      <c r="F489" s="69">
        <v>9.639380729204264E-6</v>
      </c>
    </row>
    <row r="490" spans="1:6" x14ac:dyDescent="0.2">
      <c r="A490" s="66" t="s">
        <v>439</v>
      </c>
      <c r="B490" s="66" t="s">
        <v>448</v>
      </c>
      <c r="C490" s="67">
        <v>12</v>
      </c>
      <c r="D490" s="68">
        <v>171607.2</v>
      </c>
      <c r="E490" s="68">
        <v>10296.43</v>
      </c>
      <c r="F490" s="69">
        <v>2.0745744130704161E-5</v>
      </c>
    </row>
    <row r="491" spans="1:6" x14ac:dyDescent="0.2">
      <c r="A491" s="66" t="s">
        <v>439</v>
      </c>
      <c r="B491" s="66" t="s">
        <v>52</v>
      </c>
      <c r="C491" s="67">
        <v>40</v>
      </c>
      <c r="D491" s="68">
        <v>758466.28</v>
      </c>
      <c r="E491" s="68">
        <v>45507.97</v>
      </c>
      <c r="F491" s="69">
        <v>6.7231724081922981E-5</v>
      </c>
    </row>
    <row r="492" spans="1:6" x14ac:dyDescent="0.2">
      <c r="A492" s="66" t="s">
        <v>439</v>
      </c>
      <c r="B492" s="66" t="s">
        <v>53</v>
      </c>
      <c r="C492" s="67">
        <v>543</v>
      </c>
      <c r="D492" s="68">
        <v>38168784.079999998</v>
      </c>
      <c r="E492" s="68">
        <v>2290475.4700000002</v>
      </c>
      <c r="F492" s="69">
        <v>3.8225784169928171E-3</v>
      </c>
    </row>
    <row r="493" spans="1:6" x14ac:dyDescent="0.2">
      <c r="A493" s="66" t="s">
        <v>451</v>
      </c>
      <c r="B493" s="66" t="s">
        <v>430</v>
      </c>
      <c r="C493" s="67">
        <v>275</v>
      </c>
      <c r="D493" s="68">
        <v>35550247.68</v>
      </c>
      <c r="E493" s="68">
        <v>2125450.2599999998</v>
      </c>
      <c r="F493" s="69">
        <v>3.3072966726670019E-3</v>
      </c>
    </row>
    <row r="494" spans="1:6" x14ac:dyDescent="0.2">
      <c r="A494" s="66" t="s">
        <v>451</v>
      </c>
      <c r="B494" s="66" t="s">
        <v>452</v>
      </c>
      <c r="C494" s="67">
        <v>276</v>
      </c>
      <c r="D494" s="68">
        <v>40743035.5</v>
      </c>
      <c r="E494" s="68">
        <v>2454847.61</v>
      </c>
      <c r="F494" s="69">
        <v>3.7680398635902401E-3</v>
      </c>
    </row>
    <row r="495" spans="1:6" x14ac:dyDescent="0.2">
      <c r="A495" s="66" t="s">
        <v>451</v>
      </c>
      <c r="B495" s="66" t="s">
        <v>453</v>
      </c>
      <c r="C495" s="67">
        <v>83</v>
      </c>
      <c r="D495" s="68">
        <v>2070982.78</v>
      </c>
      <c r="E495" s="68">
        <v>124258.96</v>
      </c>
      <c r="F495" s="69">
        <v>2.2199905362537615E-4</v>
      </c>
    </row>
    <row r="496" spans="1:6" x14ac:dyDescent="0.2">
      <c r="A496" s="66" t="s">
        <v>451</v>
      </c>
      <c r="B496" s="66" t="s">
        <v>454</v>
      </c>
      <c r="C496" s="67">
        <v>60</v>
      </c>
      <c r="D496" s="68">
        <v>3995057.32</v>
      </c>
      <c r="E496" s="68">
        <v>239703.44</v>
      </c>
      <c r="F496" s="69">
        <v>4.7165315549696951E-4</v>
      </c>
    </row>
    <row r="497" spans="1:6" x14ac:dyDescent="0.2">
      <c r="A497" s="66" t="s">
        <v>451</v>
      </c>
      <c r="B497" s="66" t="s">
        <v>455</v>
      </c>
      <c r="C497" s="67">
        <v>34</v>
      </c>
      <c r="D497" s="68">
        <v>759933.79</v>
      </c>
      <c r="E497" s="68">
        <v>45539.3</v>
      </c>
      <c r="F497" s="69">
        <v>7.8316669960050694E-5</v>
      </c>
    </row>
    <row r="498" spans="1:6" x14ac:dyDescent="0.2">
      <c r="A498" s="66" t="s">
        <v>451</v>
      </c>
      <c r="B498" s="66" t="s">
        <v>456</v>
      </c>
      <c r="C498" s="67">
        <v>19</v>
      </c>
      <c r="D498" s="68">
        <v>2623193.6</v>
      </c>
      <c r="E498" s="68">
        <v>157391.62</v>
      </c>
      <c r="F498" s="69">
        <v>2.6101077478994471E-4</v>
      </c>
    </row>
    <row r="499" spans="1:6" x14ac:dyDescent="0.2">
      <c r="A499" s="66" t="s">
        <v>451</v>
      </c>
      <c r="B499" s="66" t="s">
        <v>52</v>
      </c>
      <c r="C499" s="67">
        <v>56</v>
      </c>
      <c r="D499" s="68">
        <v>1979572.77</v>
      </c>
      <c r="E499" s="68">
        <v>118774.36</v>
      </c>
      <c r="F499" s="69">
        <v>2.001984653183472E-4</v>
      </c>
    </row>
    <row r="500" spans="1:6" x14ac:dyDescent="0.2">
      <c r="A500" s="66" t="s">
        <v>451</v>
      </c>
      <c r="B500" s="66" t="s">
        <v>53</v>
      </c>
      <c r="C500" s="67">
        <v>803</v>
      </c>
      <c r="D500" s="68">
        <v>87722023.450000003</v>
      </c>
      <c r="E500" s="68">
        <v>5265965.55</v>
      </c>
      <c r="F500" s="69">
        <v>8.3085146554479298E-3</v>
      </c>
    </row>
    <row r="501" spans="1:6" x14ac:dyDescent="0.2">
      <c r="A501" s="66" t="s">
        <v>457</v>
      </c>
      <c r="B501" s="66" t="s">
        <v>458</v>
      </c>
      <c r="C501" s="67">
        <v>2914</v>
      </c>
      <c r="D501" s="68">
        <v>801715696.17999995</v>
      </c>
      <c r="E501" s="68">
        <v>48048142.490000002</v>
      </c>
      <c r="F501" s="69">
        <v>7.2634327136460952E-2</v>
      </c>
    </row>
    <row r="502" spans="1:6" x14ac:dyDescent="0.2">
      <c r="A502" s="66" t="s">
        <v>457</v>
      </c>
      <c r="B502" s="66" t="s">
        <v>459</v>
      </c>
      <c r="C502" s="67">
        <v>697</v>
      </c>
      <c r="D502" s="68">
        <v>103845723.52</v>
      </c>
      <c r="E502" s="68">
        <v>6227752.4699999997</v>
      </c>
      <c r="F502" s="69">
        <v>1.019525392740595E-2</v>
      </c>
    </row>
    <row r="503" spans="1:6" x14ac:dyDescent="0.2">
      <c r="A503" s="66" t="s">
        <v>457</v>
      </c>
      <c r="B503" s="66" t="s">
        <v>460</v>
      </c>
      <c r="C503" s="67">
        <v>210</v>
      </c>
      <c r="D503" s="68">
        <v>40455377.789999999</v>
      </c>
      <c r="E503" s="68">
        <v>2422281.6</v>
      </c>
      <c r="F503" s="69">
        <v>3.9493322212812119E-3</v>
      </c>
    </row>
    <row r="504" spans="1:6" x14ac:dyDescent="0.2">
      <c r="A504" s="66" t="s">
        <v>457</v>
      </c>
      <c r="B504" s="66" t="s">
        <v>461</v>
      </c>
      <c r="C504" s="67">
        <v>126</v>
      </c>
      <c r="D504" s="68">
        <v>11214665.99</v>
      </c>
      <c r="E504" s="68">
        <v>671916.51</v>
      </c>
      <c r="F504" s="69">
        <v>1.1766203515888147E-3</v>
      </c>
    </row>
    <row r="505" spans="1:6" x14ac:dyDescent="0.2">
      <c r="A505" s="66" t="s">
        <v>457</v>
      </c>
      <c r="B505" s="66" t="s">
        <v>462</v>
      </c>
      <c r="C505" s="67">
        <v>66</v>
      </c>
      <c r="D505" s="68">
        <v>3306023.83</v>
      </c>
      <c r="E505" s="68">
        <v>198361.42</v>
      </c>
      <c r="F505" s="69">
        <v>3.7222712806823954E-4</v>
      </c>
    </row>
    <row r="506" spans="1:6" x14ac:dyDescent="0.2">
      <c r="A506" s="66" t="s">
        <v>457</v>
      </c>
      <c r="B506" s="66" t="s">
        <v>463</v>
      </c>
      <c r="C506" s="67">
        <v>72</v>
      </c>
      <c r="D506" s="68">
        <v>4645325.22</v>
      </c>
      <c r="E506" s="68">
        <v>278719.49</v>
      </c>
      <c r="F506" s="69">
        <v>4.0240382318388918E-4</v>
      </c>
    </row>
    <row r="507" spans="1:6" x14ac:dyDescent="0.2">
      <c r="A507" s="66" t="s">
        <v>457</v>
      </c>
      <c r="B507" s="66" t="s">
        <v>464</v>
      </c>
      <c r="C507" s="67">
        <v>63</v>
      </c>
      <c r="D507" s="68">
        <v>2915992.95</v>
      </c>
      <c r="E507" s="68">
        <v>174959.57</v>
      </c>
      <c r="F507" s="69">
        <v>2.8335473411010358E-4</v>
      </c>
    </row>
    <row r="508" spans="1:6" x14ac:dyDescent="0.2">
      <c r="A508" s="66" t="s">
        <v>457</v>
      </c>
      <c r="B508" s="66" t="s">
        <v>465</v>
      </c>
      <c r="C508" s="67">
        <v>58</v>
      </c>
      <c r="D508" s="68">
        <v>1695750.64</v>
      </c>
      <c r="E508" s="68">
        <v>101745.06</v>
      </c>
      <c r="F508" s="69">
        <v>1.6934423162718893E-4</v>
      </c>
    </row>
    <row r="509" spans="1:6" x14ac:dyDescent="0.2">
      <c r="A509" s="66" t="s">
        <v>457</v>
      </c>
      <c r="B509" s="66" t="s">
        <v>466</v>
      </c>
      <c r="C509" s="67">
        <v>54</v>
      </c>
      <c r="D509" s="68">
        <v>2266045.0099999998</v>
      </c>
      <c r="E509" s="68">
        <v>135962.71</v>
      </c>
      <c r="F509" s="69">
        <v>2.4650388461034165E-4</v>
      </c>
    </row>
    <row r="510" spans="1:6" x14ac:dyDescent="0.2">
      <c r="A510" s="66" t="s">
        <v>457</v>
      </c>
      <c r="B510" s="66" t="s">
        <v>469</v>
      </c>
      <c r="C510" s="67">
        <v>48</v>
      </c>
      <c r="D510" s="68">
        <v>5163778.54</v>
      </c>
      <c r="E510" s="68">
        <v>309826.71999999997</v>
      </c>
      <c r="F510" s="69">
        <v>5.2411737953506293E-4</v>
      </c>
    </row>
    <row r="511" spans="1:6" x14ac:dyDescent="0.2">
      <c r="A511" s="66" t="s">
        <v>457</v>
      </c>
      <c r="B511" s="66" t="s">
        <v>467</v>
      </c>
      <c r="C511" s="67">
        <v>47</v>
      </c>
      <c r="D511" s="68">
        <v>1229719.31</v>
      </c>
      <c r="E511" s="68">
        <v>73783.17</v>
      </c>
      <c r="F511" s="69">
        <v>2.318782912339749E-4</v>
      </c>
    </row>
    <row r="512" spans="1:6" x14ac:dyDescent="0.2">
      <c r="A512" s="66" t="s">
        <v>457</v>
      </c>
      <c r="B512" s="66" t="s">
        <v>468</v>
      </c>
      <c r="C512" s="67">
        <v>38</v>
      </c>
      <c r="D512" s="68">
        <v>2937784.8</v>
      </c>
      <c r="E512" s="68">
        <v>176267.08</v>
      </c>
      <c r="F512" s="69">
        <v>3.0289515761876067E-4</v>
      </c>
    </row>
    <row r="513" spans="1:6" x14ac:dyDescent="0.2">
      <c r="A513" s="66" t="s">
        <v>457</v>
      </c>
      <c r="B513" s="66" t="s">
        <v>471</v>
      </c>
      <c r="C513" s="67">
        <v>27</v>
      </c>
      <c r="D513" s="68">
        <v>1318674.2</v>
      </c>
      <c r="E513" s="68">
        <v>79120.45</v>
      </c>
      <c r="F513" s="69">
        <v>1.5273391083285754E-4</v>
      </c>
    </row>
    <row r="514" spans="1:6" x14ac:dyDescent="0.2">
      <c r="A514" s="66" t="s">
        <v>457</v>
      </c>
      <c r="B514" s="66" t="s">
        <v>470</v>
      </c>
      <c r="C514" s="67">
        <v>26</v>
      </c>
      <c r="D514" s="68">
        <v>982875.04</v>
      </c>
      <c r="E514" s="68">
        <v>58972.52</v>
      </c>
      <c r="F514" s="69">
        <v>8.4058809041372986E-5</v>
      </c>
    </row>
    <row r="515" spans="1:6" x14ac:dyDescent="0.2">
      <c r="A515" s="66" t="s">
        <v>457</v>
      </c>
      <c r="B515" s="66" t="s">
        <v>472</v>
      </c>
      <c r="C515" s="67">
        <v>28</v>
      </c>
      <c r="D515" s="68">
        <v>971899.27</v>
      </c>
      <c r="E515" s="68">
        <v>58313.96</v>
      </c>
      <c r="F515" s="69">
        <v>9.7390836615360106E-5</v>
      </c>
    </row>
    <row r="516" spans="1:6" x14ac:dyDescent="0.2">
      <c r="A516" s="66" t="s">
        <v>457</v>
      </c>
      <c r="B516" s="66" t="s">
        <v>52</v>
      </c>
      <c r="C516" s="67">
        <v>39</v>
      </c>
      <c r="D516" s="68">
        <v>822201.6</v>
      </c>
      <c r="E516" s="68">
        <v>49223.839999999997</v>
      </c>
      <c r="F516" s="69">
        <v>8.6627928882779053E-5</v>
      </c>
    </row>
    <row r="517" spans="1:6" x14ac:dyDescent="0.2">
      <c r="A517" s="66" t="s">
        <v>457</v>
      </c>
      <c r="B517" s="66" t="s">
        <v>53</v>
      </c>
      <c r="C517" s="67">
        <v>4513</v>
      </c>
      <c r="D517" s="68">
        <v>985487533.89999998</v>
      </c>
      <c r="E517" s="68">
        <v>59065349.060000002</v>
      </c>
      <c r="F517" s="69">
        <v>9.0909069752096852E-2</v>
      </c>
    </row>
    <row r="518" spans="1:6" x14ac:dyDescent="0.2">
      <c r="A518" s="66" t="s">
        <v>473</v>
      </c>
      <c r="B518" s="66" t="s">
        <v>475</v>
      </c>
      <c r="C518" s="67">
        <v>83</v>
      </c>
      <c r="D518" s="68">
        <v>3437495</v>
      </c>
      <c r="E518" s="68">
        <v>205798.15</v>
      </c>
      <c r="F518" s="69">
        <v>3.1035715013152091E-4</v>
      </c>
    </row>
    <row r="519" spans="1:6" x14ac:dyDescent="0.2">
      <c r="A519" s="66" t="s">
        <v>473</v>
      </c>
      <c r="B519" s="66" t="s">
        <v>474</v>
      </c>
      <c r="C519" s="67">
        <v>71</v>
      </c>
      <c r="D519" s="68">
        <v>3063024.11</v>
      </c>
      <c r="E519" s="68">
        <v>185700.7</v>
      </c>
      <c r="F519" s="69">
        <v>2.9204460002162281E-4</v>
      </c>
    </row>
    <row r="520" spans="1:6" x14ac:dyDescent="0.2">
      <c r="A520" s="66" t="s">
        <v>473</v>
      </c>
      <c r="B520" s="66" t="s">
        <v>476</v>
      </c>
      <c r="C520" s="67">
        <v>34</v>
      </c>
      <c r="D520" s="68">
        <v>1309494.19</v>
      </c>
      <c r="E520" s="68">
        <v>78569.649999999994</v>
      </c>
      <c r="F520" s="69">
        <v>1.060101645297356E-4</v>
      </c>
    </row>
    <row r="521" spans="1:6" x14ac:dyDescent="0.2">
      <c r="A521" s="66" t="s">
        <v>473</v>
      </c>
      <c r="B521" s="66" t="s">
        <v>52</v>
      </c>
      <c r="C521" s="67">
        <v>35</v>
      </c>
      <c r="D521" s="68">
        <v>964439.11</v>
      </c>
      <c r="E521" s="68">
        <v>57866.36</v>
      </c>
      <c r="F521" s="69">
        <v>3.0246305527747458E-5</v>
      </c>
    </row>
    <row r="522" spans="1:6" x14ac:dyDescent="0.2">
      <c r="A522" s="66" t="s">
        <v>473</v>
      </c>
      <c r="B522" s="66" t="s">
        <v>53</v>
      </c>
      <c r="C522" s="67">
        <v>223</v>
      </c>
      <c r="D522" s="68">
        <v>8774452.4100000001</v>
      </c>
      <c r="E522" s="68">
        <v>527934.86</v>
      </c>
      <c r="F522" s="69">
        <v>8.275938007083043E-4</v>
      </c>
    </row>
    <row r="523" spans="1:6" x14ac:dyDescent="0.2">
      <c r="A523" s="66" t="s">
        <v>477</v>
      </c>
      <c r="B523" s="66" t="s">
        <v>478</v>
      </c>
      <c r="C523" s="67">
        <v>170</v>
      </c>
      <c r="D523" s="68">
        <v>13380144.279999999</v>
      </c>
      <c r="E523" s="68">
        <v>803893.3</v>
      </c>
      <c r="F523" s="69">
        <v>1.2325223027187162E-3</v>
      </c>
    </row>
    <row r="524" spans="1:6" x14ac:dyDescent="0.2">
      <c r="A524" s="66" t="s">
        <v>477</v>
      </c>
      <c r="B524" s="66" t="s">
        <v>479</v>
      </c>
      <c r="C524" s="67">
        <v>18</v>
      </c>
      <c r="D524" s="68">
        <v>118830.34</v>
      </c>
      <c r="E524" s="68">
        <v>7129.82</v>
      </c>
      <c r="F524" s="69">
        <v>1.204330736513066E-5</v>
      </c>
    </row>
    <row r="525" spans="1:6" x14ac:dyDescent="0.2">
      <c r="A525" s="66" t="s">
        <v>477</v>
      </c>
      <c r="B525" s="66" t="s">
        <v>477</v>
      </c>
      <c r="C525" s="67">
        <v>13</v>
      </c>
      <c r="D525" s="68">
        <v>444769.89</v>
      </c>
      <c r="E525" s="68">
        <v>26686.2</v>
      </c>
      <c r="F525" s="69">
        <v>3.6982026638709352E-5</v>
      </c>
    </row>
    <row r="526" spans="1:6" x14ac:dyDescent="0.2">
      <c r="A526" s="66" t="s">
        <v>477</v>
      </c>
      <c r="B526" s="66" t="s">
        <v>52</v>
      </c>
      <c r="C526" s="67">
        <v>6</v>
      </c>
      <c r="D526" s="68">
        <v>121490.69</v>
      </c>
      <c r="E526" s="68">
        <v>7289.44</v>
      </c>
      <c r="F526" s="69">
        <v>1.4391412763670697E-6</v>
      </c>
    </row>
    <row r="527" spans="1:6" x14ac:dyDescent="0.2">
      <c r="A527" s="66" t="s">
        <v>477</v>
      </c>
      <c r="B527" s="66" t="s">
        <v>53</v>
      </c>
      <c r="C527" s="67">
        <v>207</v>
      </c>
      <c r="D527" s="68">
        <v>14065235.199999999</v>
      </c>
      <c r="E527" s="68">
        <v>844998.76</v>
      </c>
      <c r="F527" s="69">
        <v>1.2911559087413417E-3</v>
      </c>
    </row>
    <row r="528" spans="1:6" x14ac:dyDescent="0.2">
      <c r="A528" s="66" t="s">
        <v>480</v>
      </c>
      <c r="B528" s="66" t="s">
        <v>481</v>
      </c>
      <c r="C528" s="67">
        <v>119</v>
      </c>
      <c r="D528" s="68">
        <v>7332743.79</v>
      </c>
      <c r="E528" s="68">
        <v>450246.58</v>
      </c>
      <c r="F528" s="69">
        <v>7.7828643931686576E-4</v>
      </c>
    </row>
    <row r="529" spans="1:6" x14ac:dyDescent="0.2">
      <c r="A529" s="66" t="s">
        <v>480</v>
      </c>
      <c r="B529" s="66" t="s">
        <v>483</v>
      </c>
      <c r="C529" s="67">
        <v>53</v>
      </c>
      <c r="D529" s="68">
        <v>5617102.5999999996</v>
      </c>
      <c r="E529" s="68">
        <v>330797.77</v>
      </c>
      <c r="F529" s="69">
        <v>4.8020018715597997E-4</v>
      </c>
    </row>
    <row r="530" spans="1:6" x14ac:dyDescent="0.2">
      <c r="A530" s="66" t="s">
        <v>480</v>
      </c>
      <c r="B530" s="66" t="s">
        <v>482</v>
      </c>
      <c r="C530" s="67">
        <v>50</v>
      </c>
      <c r="D530" s="68">
        <v>2221937.5099999998</v>
      </c>
      <c r="E530" s="68">
        <v>133316.26</v>
      </c>
      <c r="F530" s="69">
        <v>2.2475364894229439E-4</v>
      </c>
    </row>
    <row r="531" spans="1:6" x14ac:dyDescent="0.2">
      <c r="A531" s="66" t="s">
        <v>480</v>
      </c>
      <c r="B531" s="66" t="s">
        <v>485</v>
      </c>
      <c r="C531" s="67">
        <v>38</v>
      </c>
      <c r="D531" s="68">
        <v>2137197.41</v>
      </c>
      <c r="E531" s="68">
        <v>128231.85</v>
      </c>
      <c r="F531" s="69">
        <v>2.1049776050718891E-4</v>
      </c>
    </row>
    <row r="532" spans="1:6" x14ac:dyDescent="0.2">
      <c r="A532" s="66" t="s">
        <v>480</v>
      </c>
      <c r="B532" s="66" t="s">
        <v>484</v>
      </c>
      <c r="C532" s="67">
        <v>43</v>
      </c>
      <c r="D532" s="68">
        <v>3026050.83</v>
      </c>
      <c r="E532" s="68">
        <v>181563.03</v>
      </c>
      <c r="F532" s="69">
        <v>2.4396106941948964E-4</v>
      </c>
    </row>
    <row r="533" spans="1:6" x14ac:dyDescent="0.2">
      <c r="A533" s="66" t="s">
        <v>480</v>
      </c>
      <c r="B533" s="66" t="s">
        <v>486</v>
      </c>
      <c r="C533" s="67">
        <v>15</v>
      </c>
      <c r="D533" s="68">
        <v>732807.82</v>
      </c>
      <c r="E533" s="68">
        <v>43968.46</v>
      </c>
      <c r="F533" s="69">
        <v>7.7568842589350885E-5</v>
      </c>
    </row>
    <row r="534" spans="1:6" x14ac:dyDescent="0.2">
      <c r="A534" s="66" t="s">
        <v>480</v>
      </c>
      <c r="B534" s="66" t="s">
        <v>487</v>
      </c>
      <c r="C534" s="67">
        <v>12</v>
      </c>
      <c r="D534" s="68">
        <v>303069.36</v>
      </c>
      <c r="E534" s="68">
        <v>18184.16</v>
      </c>
      <c r="F534" s="69">
        <v>3.3383315085510433E-5</v>
      </c>
    </row>
    <row r="535" spans="1:6" x14ac:dyDescent="0.2">
      <c r="A535" s="66" t="s">
        <v>480</v>
      </c>
      <c r="B535" s="66" t="s">
        <v>52</v>
      </c>
      <c r="C535" s="67">
        <v>11</v>
      </c>
      <c r="D535" s="68">
        <v>425423.57</v>
      </c>
      <c r="E535" s="68">
        <v>25525.42</v>
      </c>
      <c r="F535" s="69">
        <v>1.1993536197371739E-6</v>
      </c>
    </row>
    <row r="536" spans="1:6" x14ac:dyDescent="0.2">
      <c r="A536" s="66" t="s">
        <v>480</v>
      </c>
      <c r="B536" s="66" t="s">
        <v>53</v>
      </c>
      <c r="C536" s="67">
        <v>341</v>
      </c>
      <c r="D536" s="68">
        <v>21796332.879999999</v>
      </c>
      <c r="E536" s="68">
        <v>1311833.53</v>
      </c>
      <c r="F536" s="69">
        <v>2.0966430180774853E-3</v>
      </c>
    </row>
    <row r="537" spans="1:6" x14ac:dyDescent="0.2">
      <c r="A537" s="66" t="s">
        <v>488</v>
      </c>
      <c r="B537" s="66" t="s">
        <v>489</v>
      </c>
      <c r="C537" s="67">
        <v>235</v>
      </c>
      <c r="D537" s="68">
        <v>20613912.539999999</v>
      </c>
      <c r="E537" s="68">
        <v>1243660.69</v>
      </c>
      <c r="F537" s="69">
        <v>2.1670704110879069E-3</v>
      </c>
    </row>
    <row r="538" spans="1:6" x14ac:dyDescent="0.2">
      <c r="A538" s="66" t="s">
        <v>488</v>
      </c>
      <c r="B538" s="66" t="s">
        <v>490</v>
      </c>
      <c r="C538" s="67">
        <v>47</v>
      </c>
      <c r="D538" s="68">
        <v>2937933.53</v>
      </c>
      <c r="E538" s="68">
        <v>176276</v>
      </c>
      <c r="F538" s="69">
        <v>3.8941518205605626E-4</v>
      </c>
    </row>
    <row r="539" spans="1:6" x14ac:dyDescent="0.2">
      <c r="A539" s="66" t="s">
        <v>488</v>
      </c>
      <c r="B539" s="66" t="s">
        <v>491</v>
      </c>
      <c r="C539" s="67">
        <v>14</v>
      </c>
      <c r="D539" s="68">
        <v>350531.61</v>
      </c>
      <c r="E539" s="68">
        <v>21031.91</v>
      </c>
      <c r="F539" s="69">
        <v>4.936902503015855E-5</v>
      </c>
    </row>
    <row r="540" spans="1:6" x14ac:dyDescent="0.2">
      <c r="A540" s="66" t="s">
        <v>488</v>
      </c>
      <c r="B540" s="66" t="s">
        <v>52</v>
      </c>
      <c r="C540" s="67">
        <v>90</v>
      </c>
      <c r="D540" s="68">
        <v>3537566.35</v>
      </c>
      <c r="E540" s="68">
        <v>212253.99</v>
      </c>
      <c r="F540" s="69">
        <v>3.6977921728767617E-4</v>
      </c>
    </row>
    <row r="541" spans="1:6" x14ac:dyDescent="0.2">
      <c r="A541" s="66" t="s">
        <v>488</v>
      </c>
      <c r="B541" s="66" t="s">
        <v>53</v>
      </c>
      <c r="C541" s="67">
        <v>386</v>
      </c>
      <c r="D541" s="68">
        <v>27439944.030000001</v>
      </c>
      <c r="E541" s="68">
        <v>1653222.59</v>
      </c>
      <c r="F541" s="69">
        <v>2.9756338354617979E-3</v>
      </c>
    </row>
    <row r="542" spans="1:6" x14ac:dyDescent="0.2">
      <c r="A542" s="66" t="s">
        <v>492</v>
      </c>
      <c r="B542" s="66" t="s">
        <v>493</v>
      </c>
      <c r="C542" s="67">
        <v>384</v>
      </c>
      <c r="D542" s="68">
        <v>45950205.710000001</v>
      </c>
      <c r="E542" s="68">
        <v>2752838.57</v>
      </c>
      <c r="F542" s="69">
        <v>4.5814749369358539E-3</v>
      </c>
    </row>
    <row r="543" spans="1:6" x14ac:dyDescent="0.2">
      <c r="A543" s="66" t="s">
        <v>492</v>
      </c>
      <c r="B543" s="66" t="s">
        <v>494</v>
      </c>
      <c r="C543" s="67">
        <v>57</v>
      </c>
      <c r="D543" s="68">
        <v>2189942.81</v>
      </c>
      <c r="E543" s="68">
        <v>131396.57999999999</v>
      </c>
      <c r="F543" s="69">
        <v>2.029190307241802E-4</v>
      </c>
    </row>
    <row r="544" spans="1:6" x14ac:dyDescent="0.2">
      <c r="A544" s="66" t="s">
        <v>492</v>
      </c>
      <c r="B544" s="66" t="s">
        <v>304</v>
      </c>
      <c r="C544" s="67">
        <v>20</v>
      </c>
      <c r="D544" s="68">
        <v>687504.79</v>
      </c>
      <c r="E544" s="68">
        <v>41250.28</v>
      </c>
      <c r="F544" s="69">
        <v>5.8756808699089422E-5</v>
      </c>
    </row>
    <row r="545" spans="1:6" x14ac:dyDescent="0.2">
      <c r="A545" s="66" t="s">
        <v>492</v>
      </c>
      <c r="B545" s="66" t="s">
        <v>496</v>
      </c>
      <c r="C545" s="67">
        <v>13</v>
      </c>
      <c r="D545" s="68">
        <v>312487.46999999997</v>
      </c>
      <c r="E545" s="68">
        <v>18749.240000000002</v>
      </c>
      <c r="F545" s="69">
        <v>3.6789767332264809E-5</v>
      </c>
    </row>
    <row r="546" spans="1:6" x14ac:dyDescent="0.2">
      <c r="A546" s="66" t="s">
        <v>492</v>
      </c>
      <c r="B546" s="66" t="s">
        <v>52</v>
      </c>
      <c r="C546" s="67">
        <v>37</v>
      </c>
      <c r="D546" s="68">
        <v>611532.84</v>
      </c>
      <c r="E546" s="68">
        <v>36691.980000000003</v>
      </c>
      <c r="F546" s="69">
        <v>5.774032777891485E-5</v>
      </c>
    </row>
    <row r="547" spans="1:6" x14ac:dyDescent="0.2">
      <c r="A547" s="66" t="s">
        <v>492</v>
      </c>
      <c r="B547" s="66" t="s">
        <v>53</v>
      </c>
      <c r="C547" s="67">
        <v>511</v>
      </c>
      <c r="D547" s="68">
        <v>49751673.619999997</v>
      </c>
      <c r="E547" s="68">
        <v>2980926.65</v>
      </c>
      <c r="F547" s="69">
        <v>4.98289790123424E-3</v>
      </c>
    </row>
    <row r="548" spans="1:6" x14ac:dyDescent="0.2">
      <c r="A548" s="66" t="s">
        <v>459</v>
      </c>
      <c r="B548" s="66" t="s">
        <v>497</v>
      </c>
      <c r="C548" s="67">
        <v>417</v>
      </c>
      <c r="D548" s="68">
        <v>51064010.75</v>
      </c>
      <c r="E548" s="68">
        <v>3054060.48</v>
      </c>
      <c r="F548" s="69">
        <v>5.18895909168987E-3</v>
      </c>
    </row>
    <row r="549" spans="1:6" x14ac:dyDescent="0.2">
      <c r="A549" s="66" t="s">
        <v>459</v>
      </c>
      <c r="B549" s="66" t="s">
        <v>501</v>
      </c>
      <c r="C549" s="67">
        <v>11</v>
      </c>
      <c r="D549" s="68">
        <v>366399.24</v>
      </c>
      <c r="E549" s="68">
        <v>21983.95</v>
      </c>
      <c r="F549" s="69">
        <v>1.0014584726886603E-4</v>
      </c>
    </row>
    <row r="550" spans="1:6" x14ac:dyDescent="0.2">
      <c r="A550" s="66" t="s">
        <v>459</v>
      </c>
      <c r="B550" s="66" t="s">
        <v>498</v>
      </c>
      <c r="C550" s="67">
        <v>243</v>
      </c>
      <c r="D550" s="68">
        <v>22780132.41</v>
      </c>
      <c r="E550" s="68">
        <v>1371191.92</v>
      </c>
      <c r="F550" s="69">
        <v>2.2642713419708193E-3</v>
      </c>
    </row>
    <row r="551" spans="1:6" x14ac:dyDescent="0.2">
      <c r="A551" s="66" t="s">
        <v>459</v>
      </c>
      <c r="B551" s="66" t="s">
        <v>499</v>
      </c>
      <c r="C551" s="67">
        <v>58</v>
      </c>
      <c r="D551" s="68">
        <v>2745371.88</v>
      </c>
      <c r="E551" s="68">
        <v>164722.32999999999</v>
      </c>
      <c r="F551" s="69">
        <v>2.59681545419235E-4</v>
      </c>
    </row>
    <row r="552" spans="1:6" x14ac:dyDescent="0.2">
      <c r="A552" s="66" t="s">
        <v>459</v>
      </c>
      <c r="B552" s="66" t="s">
        <v>500</v>
      </c>
      <c r="C552" s="67">
        <v>13</v>
      </c>
      <c r="D552" s="68">
        <v>246073.33</v>
      </c>
      <c r="E552" s="68">
        <v>14764.39</v>
      </c>
      <c r="F552" s="69">
        <v>2.5814996406299968E-5</v>
      </c>
    </row>
    <row r="553" spans="1:6" x14ac:dyDescent="0.2">
      <c r="A553" s="66" t="s">
        <v>459</v>
      </c>
      <c r="B553" s="66" t="s">
        <v>52</v>
      </c>
      <c r="C553" s="67">
        <v>66</v>
      </c>
      <c r="D553" s="68">
        <v>2464536.73</v>
      </c>
      <c r="E553" s="68">
        <v>147872.21</v>
      </c>
      <c r="F553" s="69">
        <v>2.6660613392117527E-4</v>
      </c>
    </row>
    <row r="554" spans="1:6" x14ac:dyDescent="0.2">
      <c r="A554" s="66" t="s">
        <v>459</v>
      </c>
      <c r="B554" s="66" t="s">
        <v>53</v>
      </c>
      <c r="C554" s="67">
        <v>808</v>
      </c>
      <c r="D554" s="68">
        <v>79666524.329999998</v>
      </c>
      <c r="E554" s="68">
        <v>4774595.28</v>
      </c>
      <c r="F554" s="69">
        <v>8.105478956676267E-3</v>
      </c>
    </row>
    <row r="555" spans="1:6" x14ac:dyDescent="0.2">
      <c r="A555" s="66" t="s">
        <v>502</v>
      </c>
      <c r="B555" s="66" t="s">
        <v>503</v>
      </c>
      <c r="C555" s="67">
        <v>558</v>
      </c>
      <c r="D555" s="68">
        <v>81280201.099999994</v>
      </c>
      <c r="E555" s="68">
        <v>4864321.83</v>
      </c>
      <c r="F555" s="69">
        <v>8.4618343016258629E-3</v>
      </c>
    </row>
    <row r="556" spans="1:6" x14ac:dyDescent="0.2">
      <c r="A556" s="66" t="s">
        <v>502</v>
      </c>
      <c r="B556" s="66" t="s">
        <v>504</v>
      </c>
      <c r="C556" s="67">
        <v>43</v>
      </c>
      <c r="D556" s="68">
        <v>2206163.58</v>
      </c>
      <c r="E556" s="68">
        <v>132369.82999999999</v>
      </c>
      <c r="F556" s="69">
        <v>1.9324303115249406E-4</v>
      </c>
    </row>
    <row r="557" spans="1:6" x14ac:dyDescent="0.2">
      <c r="A557" s="66" t="s">
        <v>502</v>
      </c>
      <c r="B557" s="66" t="s">
        <v>505</v>
      </c>
      <c r="C557" s="67">
        <v>25</v>
      </c>
      <c r="D557" s="68">
        <v>339494.05</v>
      </c>
      <c r="E557" s="68">
        <v>20369.64</v>
      </c>
      <c r="F557" s="69">
        <v>3.1300125207155904E-5</v>
      </c>
    </row>
    <row r="558" spans="1:6" x14ac:dyDescent="0.2">
      <c r="A558" s="66" t="s">
        <v>502</v>
      </c>
      <c r="B558" s="66" t="s">
        <v>506</v>
      </c>
      <c r="C558" s="67">
        <v>20</v>
      </c>
      <c r="D558" s="68">
        <v>406314.65</v>
      </c>
      <c r="E558" s="68">
        <v>24378.87</v>
      </c>
      <c r="F558" s="69">
        <v>3.8089369359718904E-5</v>
      </c>
    </row>
    <row r="559" spans="1:6" x14ac:dyDescent="0.2">
      <c r="A559" s="66" t="s">
        <v>502</v>
      </c>
      <c r="B559" s="66" t="s">
        <v>507</v>
      </c>
      <c r="C559" s="67">
        <v>13</v>
      </c>
      <c r="D559" s="68">
        <v>597533.85</v>
      </c>
      <c r="E559" s="68">
        <v>35852.03</v>
      </c>
      <c r="F559" s="69">
        <v>5.9190184739244485E-5</v>
      </c>
    </row>
    <row r="560" spans="1:6" x14ac:dyDescent="0.2">
      <c r="A560" s="66" t="s">
        <v>502</v>
      </c>
      <c r="B560" s="66" t="s">
        <v>509</v>
      </c>
      <c r="C560" s="67">
        <v>11</v>
      </c>
      <c r="D560" s="68">
        <v>305434.38</v>
      </c>
      <c r="E560" s="68">
        <v>18326.060000000001</v>
      </c>
      <c r="F560" s="69">
        <v>1.9973716481494604E-5</v>
      </c>
    </row>
    <row r="561" spans="1:6" x14ac:dyDescent="0.2">
      <c r="A561" s="66" t="s">
        <v>502</v>
      </c>
      <c r="B561" s="66" t="s">
        <v>508</v>
      </c>
      <c r="C561" s="67">
        <v>10</v>
      </c>
      <c r="D561" s="68">
        <v>278398.19</v>
      </c>
      <c r="E561" s="68">
        <v>16703.89</v>
      </c>
      <c r="F561" s="69">
        <v>2.4927172916440735E-5</v>
      </c>
    </row>
    <row r="562" spans="1:6" x14ac:dyDescent="0.2">
      <c r="A562" s="66" t="s">
        <v>502</v>
      </c>
      <c r="B562" s="66" t="s">
        <v>52</v>
      </c>
      <c r="C562" s="67">
        <v>56</v>
      </c>
      <c r="D562" s="68">
        <v>1519495.11</v>
      </c>
      <c r="E562" s="68">
        <v>91169.72</v>
      </c>
      <c r="F562" s="69">
        <v>1.4650008245446766E-4</v>
      </c>
    </row>
    <row r="563" spans="1:6" x14ac:dyDescent="0.2">
      <c r="A563" s="66" t="s">
        <v>502</v>
      </c>
      <c r="B563" s="66" t="s">
        <v>53</v>
      </c>
      <c r="C563" s="67">
        <v>736</v>
      </c>
      <c r="D563" s="68">
        <v>86933034.909999996</v>
      </c>
      <c r="E563" s="68">
        <v>5203491.8600000003</v>
      </c>
      <c r="F563" s="69">
        <v>9.0394429356685218E-3</v>
      </c>
    </row>
    <row r="564" spans="1:6" x14ac:dyDescent="0.2">
      <c r="A564" s="66" t="s">
        <v>510</v>
      </c>
      <c r="B564" s="66" t="s">
        <v>511</v>
      </c>
      <c r="C564" s="67">
        <v>190</v>
      </c>
      <c r="D564" s="68">
        <v>12571188.369999999</v>
      </c>
      <c r="E564" s="68">
        <v>779506.2</v>
      </c>
      <c r="F564" s="69">
        <v>1.2641815556286998E-3</v>
      </c>
    </row>
    <row r="565" spans="1:6" x14ac:dyDescent="0.2">
      <c r="A565" s="66" t="s">
        <v>510</v>
      </c>
      <c r="B565" s="66" t="s">
        <v>512</v>
      </c>
      <c r="C565" s="67">
        <v>45</v>
      </c>
      <c r="D565" s="68">
        <v>2227282.7999999998</v>
      </c>
      <c r="E565" s="68">
        <v>133636.99</v>
      </c>
      <c r="F565" s="69">
        <v>1.7807057793566079E-4</v>
      </c>
    </row>
    <row r="566" spans="1:6" x14ac:dyDescent="0.2">
      <c r="A566" s="66" t="s">
        <v>510</v>
      </c>
      <c r="B566" s="66" t="s">
        <v>513</v>
      </c>
      <c r="C566" s="67">
        <v>20</v>
      </c>
      <c r="D566" s="68">
        <v>3242069.73</v>
      </c>
      <c r="E566" s="68">
        <v>194524.2</v>
      </c>
      <c r="F566" s="69">
        <v>2.4993233585169093E-4</v>
      </c>
    </row>
    <row r="567" spans="1:6" x14ac:dyDescent="0.2">
      <c r="A567" s="66" t="s">
        <v>510</v>
      </c>
      <c r="B567" s="66" t="s">
        <v>514</v>
      </c>
      <c r="C567" s="67">
        <v>16</v>
      </c>
      <c r="D567" s="68">
        <v>2101373.27</v>
      </c>
      <c r="E567" s="68">
        <v>126082.39</v>
      </c>
      <c r="F567" s="69">
        <v>1.8345037737787704E-4</v>
      </c>
    </row>
    <row r="568" spans="1:6" x14ac:dyDescent="0.2">
      <c r="A568" s="66" t="s">
        <v>510</v>
      </c>
      <c r="B568" s="66" t="s">
        <v>516</v>
      </c>
      <c r="C568" s="67">
        <v>10</v>
      </c>
      <c r="D568" s="68">
        <v>297676.90999999997</v>
      </c>
      <c r="E568" s="68">
        <v>17860.61</v>
      </c>
      <c r="F568" s="69">
        <v>2.6767473958310566E-5</v>
      </c>
    </row>
    <row r="569" spans="1:6" x14ac:dyDescent="0.2">
      <c r="A569" s="66" t="s">
        <v>510</v>
      </c>
      <c r="B569" s="66" t="s">
        <v>515</v>
      </c>
      <c r="C569" s="67">
        <v>10</v>
      </c>
      <c r="D569" s="68">
        <v>161353.76999999999</v>
      </c>
      <c r="E569" s="68">
        <v>9681.2199999999993</v>
      </c>
      <c r="F569" s="69">
        <v>1.8471180997292183E-5</v>
      </c>
    </row>
    <row r="570" spans="1:6" x14ac:dyDescent="0.2">
      <c r="A570" s="66" t="s">
        <v>510</v>
      </c>
      <c r="B570" s="66" t="s">
        <v>52</v>
      </c>
      <c r="C570" s="67">
        <v>16</v>
      </c>
      <c r="D570" s="68">
        <v>1970971.03</v>
      </c>
      <c r="E570" s="68">
        <v>118258.26</v>
      </c>
      <c r="F570" s="69">
        <v>1.7845371209325756E-4</v>
      </c>
    </row>
    <row r="571" spans="1:6" x14ac:dyDescent="0.2">
      <c r="A571" s="66" t="s">
        <v>510</v>
      </c>
      <c r="B571" s="66" t="s">
        <v>53</v>
      </c>
      <c r="C571" s="67">
        <v>307</v>
      </c>
      <c r="D571" s="68">
        <v>22571915.890000001</v>
      </c>
      <c r="E571" s="68">
        <v>1379549.87</v>
      </c>
      <c r="F571" s="69">
        <v>2.0993272138427892E-3</v>
      </c>
    </row>
    <row r="572" spans="1:6" x14ac:dyDescent="0.2">
      <c r="A572" s="66" t="s">
        <v>517</v>
      </c>
      <c r="B572" s="66" t="s">
        <v>518</v>
      </c>
      <c r="C572" s="67">
        <v>160</v>
      </c>
      <c r="D572" s="68">
        <v>10889864.609999999</v>
      </c>
      <c r="E572" s="68">
        <v>662349.63</v>
      </c>
      <c r="F572" s="69">
        <v>1.0397770386220229E-3</v>
      </c>
    </row>
    <row r="573" spans="1:6" x14ac:dyDescent="0.2">
      <c r="A573" s="66" t="s">
        <v>517</v>
      </c>
      <c r="B573" s="66" t="s">
        <v>519</v>
      </c>
      <c r="C573" s="67">
        <v>93</v>
      </c>
      <c r="D573" s="68">
        <v>2917851.1</v>
      </c>
      <c r="E573" s="68">
        <v>175051.55</v>
      </c>
      <c r="F573" s="69">
        <v>3.4471884592756128E-4</v>
      </c>
    </row>
    <row r="574" spans="1:6" x14ac:dyDescent="0.2">
      <c r="A574" s="66" t="s">
        <v>517</v>
      </c>
      <c r="B574" s="66" t="s">
        <v>520</v>
      </c>
      <c r="C574" s="67">
        <v>30</v>
      </c>
      <c r="D574" s="68">
        <v>1200072.8400000001</v>
      </c>
      <c r="E574" s="68">
        <v>72004.37</v>
      </c>
      <c r="F574" s="69">
        <v>9.5363287995203926E-5</v>
      </c>
    </row>
    <row r="575" spans="1:6" x14ac:dyDescent="0.2">
      <c r="A575" s="66" t="s">
        <v>517</v>
      </c>
      <c r="B575" s="66" t="s">
        <v>371</v>
      </c>
      <c r="C575" s="67">
        <v>22</v>
      </c>
      <c r="D575" s="68">
        <v>1367484.23</v>
      </c>
      <c r="E575" s="68">
        <v>82049.06</v>
      </c>
      <c r="F575" s="69">
        <v>1.3219827163731595E-4</v>
      </c>
    </row>
    <row r="576" spans="1:6" x14ac:dyDescent="0.2">
      <c r="A576" s="66" t="s">
        <v>517</v>
      </c>
      <c r="B576" s="66" t="s">
        <v>521</v>
      </c>
      <c r="C576" s="67">
        <v>11</v>
      </c>
      <c r="D576" s="68">
        <v>196262.31</v>
      </c>
      <c r="E576" s="68">
        <v>11775.74</v>
      </c>
      <c r="F576" s="69">
        <v>4.6933103632426634E-5</v>
      </c>
    </row>
    <row r="577" spans="1:6" x14ac:dyDescent="0.2">
      <c r="A577" s="66" t="s">
        <v>517</v>
      </c>
      <c r="B577" s="66" t="s">
        <v>52</v>
      </c>
      <c r="C577" s="67">
        <v>25</v>
      </c>
      <c r="D577" s="68">
        <v>1074596.56</v>
      </c>
      <c r="E577" s="68">
        <v>64475.79</v>
      </c>
      <c r="F577" s="69">
        <v>1.10901375854739E-4</v>
      </c>
    </row>
    <row r="578" spans="1:6" x14ac:dyDescent="0.2">
      <c r="A578" s="66" t="s">
        <v>517</v>
      </c>
      <c r="B578" s="66" t="s">
        <v>53</v>
      </c>
      <c r="C578" s="67">
        <v>341</v>
      </c>
      <c r="D578" s="68">
        <v>17646131.649999999</v>
      </c>
      <c r="E578" s="68">
        <v>1067706.1399999999</v>
      </c>
      <c r="F578" s="69">
        <v>1.7698919236692698E-3</v>
      </c>
    </row>
    <row r="579" spans="1:6" x14ac:dyDescent="0.2">
      <c r="A579" s="66" t="s">
        <v>194</v>
      </c>
      <c r="B579" s="66" t="s">
        <v>522</v>
      </c>
      <c r="C579" s="67">
        <v>114</v>
      </c>
      <c r="D579" s="68">
        <v>8217826</v>
      </c>
      <c r="E579" s="68">
        <v>496708.77</v>
      </c>
      <c r="F579" s="69">
        <v>8.1893745245941211E-4</v>
      </c>
    </row>
    <row r="580" spans="1:6" x14ac:dyDescent="0.2">
      <c r="A580" s="66" t="s">
        <v>194</v>
      </c>
      <c r="B580" s="66" t="s">
        <v>523</v>
      </c>
      <c r="C580" s="67">
        <v>55</v>
      </c>
      <c r="D580" s="68">
        <v>2850234.77</v>
      </c>
      <c r="E580" s="68">
        <v>171014.09</v>
      </c>
      <c r="F580" s="69">
        <v>2.7127670460624155E-4</v>
      </c>
    </row>
    <row r="581" spans="1:6" x14ac:dyDescent="0.2">
      <c r="A581" s="66" t="s">
        <v>194</v>
      </c>
      <c r="B581" s="66" t="s">
        <v>524</v>
      </c>
      <c r="C581" s="67">
        <v>19</v>
      </c>
      <c r="D581" s="68">
        <v>383531.84</v>
      </c>
      <c r="E581" s="68">
        <v>23011.93</v>
      </c>
      <c r="F581" s="69">
        <v>4.4449155480604114E-5</v>
      </c>
    </row>
    <row r="582" spans="1:6" x14ac:dyDescent="0.2">
      <c r="A582" s="66" t="s">
        <v>194</v>
      </c>
      <c r="B582" s="66" t="s">
        <v>525</v>
      </c>
      <c r="C582" s="67">
        <v>18</v>
      </c>
      <c r="D582" s="68">
        <v>210651.22</v>
      </c>
      <c r="E582" s="68">
        <v>12639.08</v>
      </c>
      <c r="F582" s="69">
        <v>2.0260340260663699E-5</v>
      </c>
    </row>
    <row r="583" spans="1:6" x14ac:dyDescent="0.2">
      <c r="A583" s="66" t="s">
        <v>194</v>
      </c>
      <c r="B583" s="66" t="s">
        <v>526</v>
      </c>
      <c r="C583" s="67">
        <v>11</v>
      </c>
      <c r="D583" s="68">
        <v>106630.73</v>
      </c>
      <c r="E583" s="68">
        <v>6397.85</v>
      </c>
      <c r="F583" s="69">
        <v>6.913457481389986E-6</v>
      </c>
    </row>
    <row r="584" spans="1:6" x14ac:dyDescent="0.2">
      <c r="A584" s="66" t="s">
        <v>194</v>
      </c>
      <c r="B584" s="66" t="s">
        <v>52</v>
      </c>
      <c r="C584" s="67">
        <v>33</v>
      </c>
      <c r="D584" s="68">
        <v>592448.28</v>
      </c>
      <c r="E584" s="68">
        <v>35546.89</v>
      </c>
      <c r="F584" s="69">
        <v>4.6449291885972331E-5</v>
      </c>
    </row>
    <row r="585" spans="1:6" x14ac:dyDescent="0.2">
      <c r="A585" s="66" t="s">
        <v>194</v>
      </c>
      <c r="B585" s="66" t="s">
        <v>53</v>
      </c>
      <c r="C585" s="67">
        <v>250</v>
      </c>
      <c r="D585" s="68">
        <v>12361322.83</v>
      </c>
      <c r="E585" s="68">
        <v>745318.61</v>
      </c>
      <c r="F585" s="69">
        <v>1.2169582147887913E-3</v>
      </c>
    </row>
    <row r="586" spans="1:6" x14ac:dyDescent="0.2">
      <c r="A586" s="66" t="s">
        <v>400</v>
      </c>
      <c r="B586" s="66" t="s">
        <v>527</v>
      </c>
      <c r="C586" s="67">
        <v>147</v>
      </c>
      <c r="D586" s="68">
        <v>7901073.7300000004</v>
      </c>
      <c r="E586" s="68">
        <v>477172.08</v>
      </c>
      <c r="F586" s="69">
        <v>8.6163647647133519E-4</v>
      </c>
    </row>
    <row r="587" spans="1:6" x14ac:dyDescent="0.2">
      <c r="A587" s="66" t="s">
        <v>400</v>
      </c>
      <c r="B587" s="66" t="s">
        <v>528</v>
      </c>
      <c r="C587" s="67">
        <v>13</v>
      </c>
      <c r="D587" s="68">
        <v>3007495.9</v>
      </c>
      <c r="E587" s="68">
        <v>180449.76</v>
      </c>
      <c r="F587" s="69">
        <v>2.2445968755007597E-4</v>
      </c>
    </row>
    <row r="588" spans="1:6" x14ac:dyDescent="0.2">
      <c r="A588" s="66" t="s">
        <v>400</v>
      </c>
      <c r="B588" s="66" t="s">
        <v>52</v>
      </c>
      <c r="C588" s="67">
        <v>21</v>
      </c>
      <c r="D588" s="68">
        <v>482908.18</v>
      </c>
      <c r="E588" s="68">
        <v>28974.49</v>
      </c>
      <c r="F588" s="69">
        <v>1.6908629376167673E-5</v>
      </c>
    </row>
    <row r="589" spans="1:6" x14ac:dyDescent="0.2">
      <c r="A589" s="66" t="s">
        <v>400</v>
      </c>
      <c r="B589" s="66" t="s">
        <v>53</v>
      </c>
      <c r="C589" s="67">
        <v>181</v>
      </c>
      <c r="D589" s="68">
        <v>11391477.810000001</v>
      </c>
      <c r="E589" s="68">
        <v>686596.33</v>
      </c>
      <c r="F589" s="69">
        <v>1.265263202859484E-3</v>
      </c>
    </row>
    <row r="590" spans="1:6" x14ac:dyDescent="0.2">
      <c r="A590" s="66" t="s">
        <v>529</v>
      </c>
      <c r="B590" s="66" t="s">
        <v>530</v>
      </c>
      <c r="C590" s="67">
        <v>182</v>
      </c>
      <c r="D590" s="68">
        <v>17747366.199999999</v>
      </c>
      <c r="E590" s="68">
        <v>1064154.23</v>
      </c>
      <c r="F590" s="69">
        <v>1.6654032062830297E-3</v>
      </c>
    </row>
    <row r="591" spans="1:6" x14ac:dyDescent="0.2">
      <c r="A591" s="66" t="s">
        <v>529</v>
      </c>
      <c r="B591" s="66" t="s">
        <v>531</v>
      </c>
      <c r="C591" s="67">
        <v>42</v>
      </c>
      <c r="D591" s="68">
        <v>1436005.14</v>
      </c>
      <c r="E591" s="68">
        <v>86160.3</v>
      </c>
      <c r="F591" s="69">
        <v>1.5104675823542419E-4</v>
      </c>
    </row>
    <row r="592" spans="1:6" x14ac:dyDescent="0.2">
      <c r="A592" s="66" t="s">
        <v>529</v>
      </c>
      <c r="B592" s="66" t="s">
        <v>532</v>
      </c>
      <c r="C592" s="67">
        <v>37</v>
      </c>
      <c r="D592" s="68">
        <v>1764916.85</v>
      </c>
      <c r="E592" s="68">
        <v>105842.68</v>
      </c>
      <c r="F592" s="69">
        <v>1.6228681848450346E-4</v>
      </c>
    </row>
    <row r="593" spans="1:6" x14ac:dyDescent="0.2">
      <c r="A593" s="66" t="s">
        <v>529</v>
      </c>
      <c r="B593" s="66" t="s">
        <v>52</v>
      </c>
      <c r="C593" s="67">
        <v>13</v>
      </c>
      <c r="D593" s="68">
        <v>288273.28000000003</v>
      </c>
      <c r="E593" s="68">
        <v>17296.400000000001</v>
      </c>
      <c r="F593" s="69">
        <v>2.6814628505567002E-5</v>
      </c>
    </row>
    <row r="594" spans="1:6" x14ac:dyDescent="0.2">
      <c r="A594" s="66" t="s">
        <v>529</v>
      </c>
      <c r="B594" s="66" t="s">
        <v>53</v>
      </c>
      <c r="C594" s="67">
        <v>274</v>
      </c>
      <c r="D594" s="68">
        <v>21236561.469999999</v>
      </c>
      <c r="E594" s="68">
        <v>1273453.6100000001</v>
      </c>
      <c r="F594" s="69">
        <v>2.0107441156625365E-3</v>
      </c>
    </row>
    <row r="595" spans="1:6" x14ac:dyDescent="0.2">
      <c r="A595" s="66" t="s">
        <v>533</v>
      </c>
      <c r="B595" s="66" t="s">
        <v>533</v>
      </c>
      <c r="C595" s="67">
        <v>581</v>
      </c>
      <c r="D595" s="68">
        <v>96733583.310000002</v>
      </c>
      <c r="E595" s="68">
        <v>5797876.7699999996</v>
      </c>
      <c r="F595" s="69">
        <v>9.6003901348274551E-3</v>
      </c>
    </row>
    <row r="596" spans="1:6" x14ac:dyDescent="0.2">
      <c r="A596" s="66" t="s">
        <v>533</v>
      </c>
      <c r="B596" s="66" t="s">
        <v>534</v>
      </c>
      <c r="C596" s="67">
        <v>96</v>
      </c>
      <c r="D596" s="68">
        <v>4254526.42</v>
      </c>
      <c r="E596" s="68">
        <v>255271.6</v>
      </c>
      <c r="F596" s="69">
        <v>4.212858412891774E-4</v>
      </c>
    </row>
    <row r="597" spans="1:6" x14ac:dyDescent="0.2">
      <c r="A597" s="66" t="s">
        <v>533</v>
      </c>
      <c r="B597" s="66" t="s">
        <v>162</v>
      </c>
      <c r="C597" s="67">
        <v>70</v>
      </c>
      <c r="D597" s="68">
        <v>8347184.54</v>
      </c>
      <c r="E597" s="68">
        <v>500827.42</v>
      </c>
      <c r="F597" s="69">
        <v>1.2023202720712169E-3</v>
      </c>
    </row>
    <row r="598" spans="1:6" x14ac:dyDescent="0.2">
      <c r="A598" s="66" t="s">
        <v>533</v>
      </c>
      <c r="B598" s="66" t="s">
        <v>535</v>
      </c>
      <c r="C598" s="67">
        <v>21</v>
      </c>
      <c r="D598" s="68">
        <v>812806.83</v>
      </c>
      <c r="E598" s="68">
        <v>48768.41</v>
      </c>
      <c r="F598" s="69">
        <v>1.0821041010305583E-4</v>
      </c>
    </row>
    <row r="599" spans="1:6" x14ac:dyDescent="0.2">
      <c r="A599" s="66" t="s">
        <v>533</v>
      </c>
      <c r="B599" s="66" t="s">
        <v>536</v>
      </c>
      <c r="C599" s="67">
        <v>13</v>
      </c>
      <c r="D599" s="68">
        <v>53140.17</v>
      </c>
      <c r="E599" s="68">
        <v>3188.41</v>
      </c>
      <c r="F599" s="69">
        <v>5.0778635875140425E-6</v>
      </c>
    </row>
    <row r="600" spans="1:6" x14ac:dyDescent="0.2">
      <c r="A600" s="66" t="s">
        <v>533</v>
      </c>
      <c r="B600" s="66" t="s">
        <v>771</v>
      </c>
      <c r="C600" s="67">
        <v>11</v>
      </c>
      <c r="D600" s="68">
        <v>80359.399999999994</v>
      </c>
      <c r="E600" s="68">
        <v>4821.57</v>
      </c>
      <c r="F600" s="69">
        <v>2.832350479500825E-5</v>
      </c>
    </row>
    <row r="601" spans="1:6" x14ac:dyDescent="0.2">
      <c r="A601" s="66" t="s">
        <v>533</v>
      </c>
      <c r="B601" s="66" t="s">
        <v>52</v>
      </c>
      <c r="C601" s="67">
        <v>41</v>
      </c>
      <c r="D601" s="68">
        <v>751351.07</v>
      </c>
      <c r="E601" s="68">
        <v>45061.15</v>
      </c>
      <c r="F601" s="69">
        <v>7.7146722170722389E-5</v>
      </c>
    </row>
    <row r="602" spans="1:6" x14ac:dyDescent="0.2">
      <c r="A602" s="66" t="s">
        <v>533</v>
      </c>
      <c r="B602" s="66" t="s">
        <v>53</v>
      </c>
      <c r="C602" s="67">
        <v>833</v>
      </c>
      <c r="D602" s="68">
        <v>111032951.73</v>
      </c>
      <c r="E602" s="68">
        <v>6655815.3300000001</v>
      </c>
      <c r="F602" s="69">
        <v>1.1460367567560205E-2</v>
      </c>
    </row>
    <row r="603" spans="1:6" x14ac:dyDescent="0.2">
      <c r="A603" s="66" t="s">
        <v>537</v>
      </c>
      <c r="B603" s="66" t="s">
        <v>538</v>
      </c>
      <c r="C603" s="67">
        <v>184</v>
      </c>
      <c r="D603" s="68">
        <v>20146195.210000001</v>
      </c>
      <c r="E603" s="68">
        <v>1205089.53</v>
      </c>
      <c r="F603" s="69">
        <v>2.2431286052850422E-3</v>
      </c>
    </row>
    <row r="604" spans="1:6" x14ac:dyDescent="0.2">
      <c r="A604" s="66" t="s">
        <v>537</v>
      </c>
      <c r="B604" s="66" t="s">
        <v>539</v>
      </c>
      <c r="C604" s="67">
        <v>60</v>
      </c>
      <c r="D604" s="68">
        <v>2727616.87</v>
      </c>
      <c r="E604" s="68">
        <v>163657</v>
      </c>
      <c r="F604" s="69">
        <v>3.0003724040337658E-4</v>
      </c>
    </row>
    <row r="605" spans="1:6" x14ac:dyDescent="0.2">
      <c r="A605" s="66" t="s">
        <v>537</v>
      </c>
      <c r="B605" s="66" t="s">
        <v>540</v>
      </c>
      <c r="C605" s="67">
        <v>54</v>
      </c>
      <c r="D605" s="68">
        <v>3736478.8</v>
      </c>
      <c r="E605" s="68">
        <v>224188.72</v>
      </c>
      <c r="F605" s="69">
        <v>3.5499891103239268E-4</v>
      </c>
    </row>
    <row r="606" spans="1:6" x14ac:dyDescent="0.2">
      <c r="A606" s="66" t="s">
        <v>537</v>
      </c>
      <c r="B606" s="66" t="s">
        <v>541</v>
      </c>
      <c r="C606" s="67">
        <v>48</v>
      </c>
      <c r="D606" s="68">
        <v>2378055.42</v>
      </c>
      <c r="E606" s="68">
        <v>142652.5</v>
      </c>
      <c r="F606" s="69">
        <v>2.5871984739497751E-4</v>
      </c>
    </row>
    <row r="607" spans="1:6" x14ac:dyDescent="0.2">
      <c r="A607" s="66" t="s">
        <v>537</v>
      </c>
      <c r="B607" s="66" t="s">
        <v>542</v>
      </c>
      <c r="C607" s="67">
        <v>34</v>
      </c>
      <c r="D607" s="68">
        <v>1006697.63</v>
      </c>
      <c r="E607" s="68">
        <v>68854.69</v>
      </c>
      <c r="F607" s="69">
        <v>1.0407549901514122E-4</v>
      </c>
    </row>
    <row r="608" spans="1:6" x14ac:dyDescent="0.2">
      <c r="A608" s="66" t="s">
        <v>537</v>
      </c>
      <c r="B608" s="66" t="s">
        <v>543</v>
      </c>
      <c r="C608" s="67">
        <v>26</v>
      </c>
      <c r="D608" s="68">
        <v>1354608.14</v>
      </c>
      <c r="E608" s="68">
        <v>81276.490000000005</v>
      </c>
      <c r="F608" s="69">
        <v>1.0889096679110177E-4</v>
      </c>
    </row>
    <row r="609" spans="1:6" x14ac:dyDescent="0.2">
      <c r="A609" s="66" t="s">
        <v>537</v>
      </c>
      <c r="B609" s="66" t="s">
        <v>52</v>
      </c>
      <c r="C609" s="67">
        <v>18</v>
      </c>
      <c r="D609" s="68">
        <v>517688.37</v>
      </c>
      <c r="E609" s="68">
        <v>31061.31</v>
      </c>
      <c r="F609" s="69">
        <v>6.3430162139293292E-5</v>
      </c>
    </row>
    <row r="610" spans="1:6" x14ac:dyDescent="0.2">
      <c r="A610" s="66" t="s">
        <v>537</v>
      </c>
      <c r="B610" s="66" t="s">
        <v>53</v>
      </c>
      <c r="C610" s="67">
        <v>424</v>
      </c>
      <c r="D610" s="68">
        <v>31867340.440000001</v>
      </c>
      <c r="E610" s="68">
        <v>1916780.24</v>
      </c>
      <c r="F610" s="69">
        <v>3.4936392186841951E-3</v>
      </c>
    </row>
    <row r="611" spans="1:6" x14ac:dyDescent="0.2">
      <c r="A611" s="66" t="s">
        <v>183</v>
      </c>
      <c r="B611" s="66" t="s">
        <v>544</v>
      </c>
      <c r="C611" s="67">
        <v>92</v>
      </c>
      <c r="D611" s="68">
        <v>9403998.25</v>
      </c>
      <c r="E611" s="68">
        <v>576621.22</v>
      </c>
      <c r="F611" s="69">
        <v>8.5505886015475646E-4</v>
      </c>
    </row>
    <row r="612" spans="1:6" x14ac:dyDescent="0.2">
      <c r="A612" s="66" t="s">
        <v>183</v>
      </c>
      <c r="B612" s="66" t="s">
        <v>545</v>
      </c>
      <c r="C612" s="67">
        <v>27</v>
      </c>
      <c r="D612" s="68">
        <v>1163463.99</v>
      </c>
      <c r="E612" s="68">
        <v>69807.839999999997</v>
      </c>
      <c r="F612" s="69">
        <v>1.7671728673197053E-4</v>
      </c>
    </row>
    <row r="613" spans="1:6" x14ac:dyDescent="0.2">
      <c r="A613" s="66" t="s">
        <v>183</v>
      </c>
      <c r="B613" s="66" t="s">
        <v>546</v>
      </c>
      <c r="C613" s="67">
        <v>13</v>
      </c>
      <c r="D613" s="68">
        <v>187098.82</v>
      </c>
      <c r="E613" s="68">
        <v>10508.79</v>
      </c>
      <c r="F613" s="69">
        <v>2.0854146980092848E-5</v>
      </c>
    </row>
    <row r="614" spans="1:6" x14ac:dyDescent="0.2">
      <c r="A614" s="66" t="s">
        <v>183</v>
      </c>
      <c r="B614" s="66" t="s">
        <v>547</v>
      </c>
      <c r="C614" s="67">
        <v>10</v>
      </c>
      <c r="D614" s="68">
        <v>711037.58</v>
      </c>
      <c r="E614" s="68">
        <v>42662.26</v>
      </c>
      <c r="F614" s="69">
        <v>2.8452522183699585E-5</v>
      </c>
    </row>
    <row r="615" spans="1:6" x14ac:dyDescent="0.2">
      <c r="A615" s="66" t="s">
        <v>183</v>
      </c>
      <c r="B615" s="66" t="s">
        <v>52</v>
      </c>
      <c r="C615" s="67">
        <v>15</v>
      </c>
      <c r="D615" s="68">
        <v>709743.47</v>
      </c>
      <c r="E615" s="68">
        <v>42584.6</v>
      </c>
      <c r="F615" s="69">
        <v>4.7637611397029716E-5</v>
      </c>
    </row>
    <row r="616" spans="1:6" x14ac:dyDescent="0.2">
      <c r="A616" s="66" t="s">
        <v>183</v>
      </c>
      <c r="B616" s="66" t="s">
        <v>53</v>
      </c>
      <c r="C616" s="67">
        <v>157</v>
      </c>
      <c r="D616" s="68">
        <v>12175342.109999999</v>
      </c>
      <c r="E616" s="68">
        <v>742184.71</v>
      </c>
      <c r="F616" s="69">
        <v>1.1420473325369546E-3</v>
      </c>
    </row>
    <row r="617" spans="1:6" x14ac:dyDescent="0.2">
      <c r="A617" s="66" t="s">
        <v>548</v>
      </c>
      <c r="B617" s="66" t="s">
        <v>549</v>
      </c>
      <c r="C617" s="67">
        <v>161</v>
      </c>
      <c r="D617" s="68">
        <v>12993778.300000001</v>
      </c>
      <c r="E617" s="68">
        <v>782579.38</v>
      </c>
      <c r="F617" s="69">
        <v>1.2780249594540115E-3</v>
      </c>
    </row>
    <row r="618" spans="1:6" x14ac:dyDescent="0.2">
      <c r="A618" s="66" t="s">
        <v>548</v>
      </c>
      <c r="B618" s="66" t="s">
        <v>308</v>
      </c>
      <c r="C618" s="67">
        <v>135</v>
      </c>
      <c r="D618" s="68">
        <v>15192941.949999999</v>
      </c>
      <c r="E618" s="68">
        <v>909667.21</v>
      </c>
      <c r="F618" s="69">
        <v>1.4375931784591971E-3</v>
      </c>
    </row>
    <row r="619" spans="1:6" x14ac:dyDescent="0.2">
      <c r="A619" s="66" t="s">
        <v>548</v>
      </c>
      <c r="B619" s="66" t="s">
        <v>550</v>
      </c>
      <c r="C619" s="67">
        <v>29</v>
      </c>
      <c r="D619" s="68">
        <v>852208.5</v>
      </c>
      <c r="E619" s="68">
        <v>51132.51</v>
      </c>
      <c r="F619" s="69">
        <v>9.7567936136353734E-5</v>
      </c>
    </row>
    <row r="620" spans="1:6" x14ac:dyDescent="0.2">
      <c r="A620" s="66" t="s">
        <v>548</v>
      </c>
      <c r="B620" s="66" t="s">
        <v>551</v>
      </c>
      <c r="C620" s="67">
        <v>10</v>
      </c>
      <c r="D620" s="68">
        <v>132575.13</v>
      </c>
      <c r="E620" s="68">
        <v>7954.5</v>
      </c>
      <c r="F620" s="69">
        <v>8.6928563349506433E-6</v>
      </c>
    </row>
    <row r="621" spans="1:6" x14ac:dyDescent="0.2">
      <c r="A621" s="66" t="s">
        <v>548</v>
      </c>
      <c r="B621" s="66" t="s">
        <v>52</v>
      </c>
      <c r="C621" s="67">
        <v>20</v>
      </c>
      <c r="D621" s="68">
        <v>420614.36</v>
      </c>
      <c r="E621" s="68">
        <v>25236.86</v>
      </c>
      <c r="F621" s="69">
        <v>3.1016644141500382E-5</v>
      </c>
    </row>
    <row r="622" spans="1:6" x14ac:dyDescent="0.2">
      <c r="A622" s="66" t="s">
        <v>548</v>
      </c>
      <c r="B622" s="66" t="s">
        <v>53</v>
      </c>
      <c r="C622" s="67">
        <v>355</v>
      </c>
      <c r="D622" s="68">
        <v>29592118.239999998</v>
      </c>
      <c r="E622" s="68">
        <v>1776570.46</v>
      </c>
      <c r="F622" s="69">
        <v>2.8621053310889048E-3</v>
      </c>
    </row>
    <row r="623" spans="1:6" x14ac:dyDescent="0.2">
      <c r="A623" s="66" t="s">
        <v>552</v>
      </c>
      <c r="B623" s="66" t="s">
        <v>553</v>
      </c>
      <c r="C623" s="67">
        <v>140</v>
      </c>
      <c r="D623" s="68">
        <v>10239478.6</v>
      </c>
      <c r="E623" s="68">
        <v>624043.31999999995</v>
      </c>
      <c r="F623" s="69">
        <v>9.2457042214475513E-4</v>
      </c>
    </row>
    <row r="624" spans="1:6" x14ac:dyDescent="0.2">
      <c r="A624" s="66" t="s">
        <v>552</v>
      </c>
      <c r="B624" s="66" t="s">
        <v>447</v>
      </c>
      <c r="C624" s="67">
        <v>42</v>
      </c>
      <c r="D624" s="68">
        <v>2656153.63</v>
      </c>
      <c r="E624" s="68">
        <v>159233.09</v>
      </c>
      <c r="F624" s="69">
        <v>2.5232096425663721E-4</v>
      </c>
    </row>
    <row r="625" spans="1:6" x14ac:dyDescent="0.2">
      <c r="A625" s="66" t="s">
        <v>552</v>
      </c>
      <c r="B625" s="66" t="s">
        <v>554</v>
      </c>
      <c r="C625" s="67">
        <v>31</v>
      </c>
      <c r="D625" s="68">
        <v>7854777.0999999996</v>
      </c>
      <c r="E625" s="68">
        <v>471286.61</v>
      </c>
      <c r="F625" s="69">
        <v>1.0346783666714654E-3</v>
      </c>
    </row>
    <row r="626" spans="1:6" x14ac:dyDescent="0.2">
      <c r="A626" s="66" t="s">
        <v>552</v>
      </c>
      <c r="B626" s="66" t="s">
        <v>555</v>
      </c>
      <c r="C626" s="67">
        <v>27</v>
      </c>
      <c r="D626" s="68">
        <v>517782.55</v>
      </c>
      <c r="E626" s="68">
        <v>31066.959999999999</v>
      </c>
      <c r="F626" s="69">
        <v>5.2920194388619176E-5</v>
      </c>
    </row>
    <row r="627" spans="1:6" x14ac:dyDescent="0.2">
      <c r="A627" s="66" t="s">
        <v>552</v>
      </c>
      <c r="B627" s="66" t="s">
        <v>556</v>
      </c>
      <c r="C627" s="67">
        <v>14</v>
      </c>
      <c r="D627" s="68">
        <v>422184.42</v>
      </c>
      <c r="E627" s="68">
        <v>25331.07</v>
      </c>
      <c r="F627" s="69">
        <v>3.5723902891813171E-5</v>
      </c>
    </row>
    <row r="628" spans="1:6" x14ac:dyDescent="0.2">
      <c r="A628" s="66" t="s">
        <v>552</v>
      </c>
      <c r="B628" s="66" t="s">
        <v>557</v>
      </c>
      <c r="C628" s="67">
        <v>12</v>
      </c>
      <c r="D628" s="68">
        <v>215091.35</v>
      </c>
      <c r="E628" s="68">
        <v>12905.48</v>
      </c>
      <c r="F628" s="69">
        <v>8.2592241705665043E-5</v>
      </c>
    </row>
    <row r="629" spans="1:6" x14ac:dyDescent="0.2">
      <c r="A629" s="66" t="s">
        <v>552</v>
      </c>
      <c r="B629" s="66" t="s">
        <v>52</v>
      </c>
      <c r="C629" s="67">
        <v>6</v>
      </c>
      <c r="D629" s="68">
        <v>15028</v>
      </c>
      <c r="E629" s="68">
        <v>901.68</v>
      </c>
      <c r="F629" s="69">
        <v>8.8674361473122474E-7</v>
      </c>
    </row>
    <row r="630" spans="1:6" x14ac:dyDescent="0.2">
      <c r="A630" s="66" t="s">
        <v>552</v>
      </c>
      <c r="B630" s="66" t="s">
        <v>53</v>
      </c>
      <c r="C630" s="67">
        <v>272</v>
      </c>
      <c r="D630" s="68">
        <v>21920495.640000001</v>
      </c>
      <c r="E630" s="68">
        <v>1324768.21</v>
      </c>
      <c r="F630" s="69">
        <v>2.3836928356736863E-3</v>
      </c>
    </row>
    <row r="631" spans="1:6" x14ac:dyDescent="0.2">
      <c r="A631" s="66" t="s">
        <v>169</v>
      </c>
      <c r="B631" s="66" t="s">
        <v>558</v>
      </c>
      <c r="C631" s="67">
        <v>327</v>
      </c>
      <c r="D631" s="68">
        <v>38434176.609999999</v>
      </c>
      <c r="E631" s="68">
        <v>2317220.89</v>
      </c>
      <c r="F631" s="69">
        <v>3.6894258957007168E-3</v>
      </c>
    </row>
    <row r="632" spans="1:6" x14ac:dyDescent="0.2">
      <c r="A632" s="66" t="s">
        <v>169</v>
      </c>
      <c r="B632" s="66" t="s">
        <v>559</v>
      </c>
      <c r="C632" s="67">
        <v>77</v>
      </c>
      <c r="D632" s="68">
        <v>3483308.39</v>
      </c>
      <c r="E632" s="68">
        <v>208998.51</v>
      </c>
      <c r="F632" s="69">
        <v>3.8175166823094584E-4</v>
      </c>
    </row>
    <row r="633" spans="1:6" x14ac:dyDescent="0.2">
      <c r="A633" s="66" t="s">
        <v>169</v>
      </c>
      <c r="B633" s="66" t="s">
        <v>560</v>
      </c>
      <c r="C633" s="67">
        <v>59</v>
      </c>
      <c r="D633" s="68">
        <v>2409383.4500000002</v>
      </c>
      <c r="E633" s="68">
        <v>144563.01</v>
      </c>
      <c r="F633" s="69">
        <v>2.6805118682164051E-4</v>
      </c>
    </row>
    <row r="634" spans="1:6" x14ac:dyDescent="0.2">
      <c r="A634" s="66" t="s">
        <v>169</v>
      </c>
      <c r="B634" s="66" t="s">
        <v>561</v>
      </c>
      <c r="C634" s="67">
        <v>52</v>
      </c>
      <c r="D634" s="68">
        <v>2621974.4900000002</v>
      </c>
      <c r="E634" s="68">
        <v>157318.47</v>
      </c>
      <c r="F634" s="69">
        <v>2.9378312975495417E-4</v>
      </c>
    </row>
    <row r="635" spans="1:6" x14ac:dyDescent="0.2">
      <c r="A635" s="66" t="s">
        <v>169</v>
      </c>
      <c r="B635" s="66" t="s">
        <v>562</v>
      </c>
      <c r="C635" s="67">
        <v>47</v>
      </c>
      <c r="D635" s="68">
        <v>2345209.63</v>
      </c>
      <c r="E635" s="68">
        <v>140711.37</v>
      </c>
      <c r="F635" s="69">
        <v>2.1266207946567343E-4</v>
      </c>
    </row>
    <row r="636" spans="1:6" x14ac:dyDescent="0.2">
      <c r="A636" s="66" t="s">
        <v>169</v>
      </c>
      <c r="B636" s="66" t="s">
        <v>564</v>
      </c>
      <c r="C636" s="67">
        <v>35</v>
      </c>
      <c r="D636" s="68">
        <v>669047.81999999995</v>
      </c>
      <c r="E636" s="68">
        <v>40142.870000000003</v>
      </c>
      <c r="F636" s="69">
        <v>1.5381229074915175E-4</v>
      </c>
    </row>
    <row r="637" spans="1:6" x14ac:dyDescent="0.2">
      <c r="A637" s="66" t="s">
        <v>169</v>
      </c>
      <c r="B637" s="66" t="s">
        <v>563</v>
      </c>
      <c r="C637" s="67">
        <v>35</v>
      </c>
      <c r="D637" s="68">
        <v>690044.53</v>
      </c>
      <c r="E637" s="68">
        <v>41402.660000000003</v>
      </c>
      <c r="F637" s="69">
        <v>8.3069712646880513E-5</v>
      </c>
    </row>
    <row r="638" spans="1:6" x14ac:dyDescent="0.2">
      <c r="A638" s="66" t="s">
        <v>169</v>
      </c>
      <c r="B638" s="66" t="s">
        <v>565</v>
      </c>
      <c r="C638" s="67">
        <v>14</v>
      </c>
      <c r="D638" s="68">
        <v>300925.57</v>
      </c>
      <c r="E638" s="68">
        <v>18055.52</v>
      </c>
      <c r="F638" s="69">
        <v>2.3966540922758368E-5</v>
      </c>
    </row>
    <row r="639" spans="1:6" x14ac:dyDescent="0.2">
      <c r="A639" s="66" t="s">
        <v>169</v>
      </c>
      <c r="B639" s="66" t="s">
        <v>52</v>
      </c>
      <c r="C639" s="67">
        <v>6</v>
      </c>
      <c r="D639" s="68">
        <v>35014.61</v>
      </c>
      <c r="E639" s="68">
        <v>2100.87</v>
      </c>
      <c r="F639" s="69">
        <v>7.2553071821697427E-6</v>
      </c>
    </row>
    <row r="640" spans="1:6" x14ac:dyDescent="0.2">
      <c r="A640" s="66" t="s">
        <v>169</v>
      </c>
      <c r="B640" s="66" t="s">
        <v>53</v>
      </c>
      <c r="C640" s="67">
        <v>652</v>
      </c>
      <c r="D640" s="68">
        <v>50989085.109999999</v>
      </c>
      <c r="E640" s="68">
        <v>3070514.17</v>
      </c>
      <c r="F640" s="69">
        <v>5.1137778114748907E-3</v>
      </c>
    </row>
    <row r="641" spans="1:6" x14ac:dyDescent="0.2">
      <c r="A641" s="66" t="s">
        <v>566</v>
      </c>
      <c r="B641" s="66" t="s">
        <v>566</v>
      </c>
      <c r="C641" s="67">
        <v>77</v>
      </c>
      <c r="D641" s="68">
        <v>4359903</v>
      </c>
      <c r="E641" s="68">
        <v>260789.1</v>
      </c>
      <c r="F641" s="69">
        <v>4.0152354497537308E-4</v>
      </c>
    </row>
    <row r="642" spans="1:6" x14ac:dyDescent="0.2">
      <c r="A642" s="66" t="s">
        <v>566</v>
      </c>
      <c r="B642" s="66" t="s">
        <v>567</v>
      </c>
      <c r="C642" s="67">
        <v>45</v>
      </c>
      <c r="D642" s="68">
        <v>2287114.27</v>
      </c>
      <c r="E642" s="68">
        <v>137210.66</v>
      </c>
      <c r="F642" s="69">
        <v>2.2923845341623711E-4</v>
      </c>
    </row>
    <row r="643" spans="1:6" x14ac:dyDescent="0.2">
      <c r="A643" s="66" t="s">
        <v>566</v>
      </c>
      <c r="B643" s="66" t="s">
        <v>569</v>
      </c>
      <c r="C643" s="67">
        <v>17</v>
      </c>
      <c r="D643" s="68">
        <v>550959.61</v>
      </c>
      <c r="E643" s="68">
        <v>33057.589999999997</v>
      </c>
      <c r="F643" s="69">
        <v>5.819480291772488E-5</v>
      </c>
    </row>
    <row r="644" spans="1:6" x14ac:dyDescent="0.2">
      <c r="A644" s="66" t="s">
        <v>566</v>
      </c>
      <c r="B644" s="66" t="s">
        <v>568</v>
      </c>
      <c r="C644" s="67">
        <v>17</v>
      </c>
      <c r="D644" s="68">
        <v>323249.15999999997</v>
      </c>
      <c r="E644" s="68">
        <v>19394.95</v>
      </c>
      <c r="F644" s="69">
        <v>4.1135752474046592E-5</v>
      </c>
    </row>
    <row r="645" spans="1:6" x14ac:dyDescent="0.2">
      <c r="A645" s="66" t="s">
        <v>566</v>
      </c>
      <c r="B645" s="66" t="s">
        <v>52</v>
      </c>
      <c r="C645" s="67">
        <v>33</v>
      </c>
      <c r="D645" s="68">
        <v>2484537.77</v>
      </c>
      <c r="E645" s="68">
        <v>149072.28</v>
      </c>
      <c r="F645" s="69">
        <v>4.2303665114095166E-5</v>
      </c>
    </row>
    <row r="646" spans="1:6" x14ac:dyDescent="0.2">
      <c r="A646" s="66" t="s">
        <v>566</v>
      </c>
      <c r="B646" s="66" t="s">
        <v>53</v>
      </c>
      <c r="C646" s="67">
        <v>189</v>
      </c>
      <c r="D646" s="68">
        <v>10005763.810000001</v>
      </c>
      <c r="E646" s="68">
        <v>599524.57999999996</v>
      </c>
      <c r="F646" s="69">
        <v>9.5532010177223718E-4</v>
      </c>
    </row>
    <row r="647" spans="1:6" x14ac:dyDescent="0.2">
      <c r="A647" s="66" t="s">
        <v>570</v>
      </c>
      <c r="B647" s="66" t="s">
        <v>252</v>
      </c>
      <c r="C647" s="67">
        <v>4201</v>
      </c>
      <c r="D647" s="68">
        <v>1050754398.92</v>
      </c>
      <c r="E647" s="68">
        <v>62871011.689999998</v>
      </c>
      <c r="F647" s="69">
        <v>9.5654215575162044E-2</v>
      </c>
    </row>
    <row r="648" spans="1:6" x14ac:dyDescent="0.2">
      <c r="A648" s="66" t="s">
        <v>570</v>
      </c>
      <c r="B648" s="66" t="s">
        <v>220</v>
      </c>
      <c r="C648" s="67">
        <v>1313</v>
      </c>
      <c r="D648" s="68">
        <v>263986835.87</v>
      </c>
      <c r="E648" s="68">
        <v>15814145.029999999</v>
      </c>
      <c r="F648" s="69">
        <v>2.5576776534532206E-2</v>
      </c>
    </row>
    <row r="649" spans="1:6" x14ac:dyDescent="0.2">
      <c r="A649" s="66" t="s">
        <v>570</v>
      </c>
      <c r="B649" s="66" t="s">
        <v>571</v>
      </c>
      <c r="C649" s="67">
        <v>1271</v>
      </c>
      <c r="D649" s="68">
        <v>268484762.77999997</v>
      </c>
      <c r="E649" s="68">
        <v>16067842.66</v>
      </c>
      <c r="F649" s="69">
        <v>2.7611625553579412E-2</v>
      </c>
    </row>
    <row r="650" spans="1:6" x14ac:dyDescent="0.2">
      <c r="A650" s="66" t="s">
        <v>570</v>
      </c>
      <c r="B650" s="66" t="s">
        <v>227</v>
      </c>
      <c r="C650" s="67">
        <v>896</v>
      </c>
      <c r="D650" s="68">
        <v>242744126.15000001</v>
      </c>
      <c r="E650" s="68">
        <v>14540078.15</v>
      </c>
      <c r="F650" s="69">
        <v>2.3172801068867648E-2</v>
      </c>
    </row>
    <row r="651" spans="1:6" x14ac:dyDescent="0.2">
      <c r="A651" s="66" t="s">
        <v>570</v>
      </c>
      <c r="B651" s="66" t="s">
        <v>573</v>
      </c>
      <c r="C651" s="67">
        <v>416</v>
      </c>
      <c r="D651" s="68">
        <v>49280492.740000002</v>
      </c>
      <c r="E651" s="68">
        <v>2946013.16</v>
      </c>
      <c r="F651" s="69">
        <v>4.923442094902611E-3</v>
      </c>
    </row>
    <row r="652" spans="1:6" x14ac:dyDescent="0.2">
      <c r="A652" s="66" t="s">
        <v>570</v>
      </c>
      <c r="B652" s="66" t="s">
        <v>224</v>
      </c>
      <c r="C652" s="67">
        <v>418</v>
      </c>
      <c r="D652" s="68">
        <v>121711289.18000001</v>
      </c>
      <c r="E652" s="68">
        <v>7281962.6900000004</v>
      </c>
      <c r="F652" s="69">
        <v>1.2220410444174389E-2</v>
      </c>
    </row>
    <row r="653" spans="1:6" x14ac:dyDescent="0.2">
      <c r="A653" s="66" t="s">
        <v>570</v>
      </c>
      <c r="B653" s="66" t="s">
        <v>572</v>
      </c>
      <c r="C653" s="67">
        <v>394</v>
      </c>
      <c r="D653" s="68">
        <v>141826363.56</v>
      </c>
      <c r="E653" s="68">
        <v>8479127.8000000007</v>
      </c>
      <c r="F653" s="69">
        <v>1.4771858461379843E-2</v>
      </c>
    </row>
    <row r="654" spans="1:6" x14ac:dyDescent="0.2">
      <c r="A654" s="66" t="s">
        <v>570</v>
      </c>
      <c r="B654" s="66" t="s">
        <v>234</v>
      </c>
      <c r="C654" s="67">
        <v>337</v>
      </c>
      <c r="D654" s="68">
        <v>109404721.86</v>
      </c>
      <c r="E654" s="68">
        <v>6562897.5700000003</v>
      </c>
      <c r="F654" s="69">
        <v>1.0701185406801256E-2</v>
      </c>
    </row>
    <row r="655" spans="1:6" x14ac:dyDescent="0.2">
      <c r="A655" s="66" t="s">
        <v>570</v>
      </c>
      <c r="B655" s="66" t="s">
        <v>574</v>
      </c>
      <c r="C655" s="67">
        <v>190</v>
      </c>
      <c r="D655" s="68">
        <v>19432879.030000001</v>
      </c>
      <c r="E655" s="68">
        <v>1162746.47</v>
      </c>
      <c r="F655" s="69">
        <v>1.7682515241270579E-3</v>
      </c>
    </row>
    <row r="656" spans="1:6" x14ac:dyDescent="0.2">
      <c r="A656" s="66" t="s">
        <v>570</v>
      </c>
      <c r="B656" s="66" t="s">
        <v>575</v>
      </c>
      <c r="C656" s="67">
        <v>123</v>
      </c>
      <c r="D656" s="68">
        <v>10816096.17</v>
      </c>
      <c r="E656" s="68">
        <v>648952.80000000005</v>
      </c>
      <c r="F656" s="69">
        <v>1.003741037973662E-3</v>
      </c>
    </row>
    <row r="657" spans="1:6" x14ac:dyDescent="0.2">
      <c r="A657" s="66" t="s">
        <v>570</v>
      </c>
      <c r="B657" s="66" t="s">
        <v>577</v>
      </c>
      <c r="C657" s="67">
        <v>97</v>
      </c>
      <c r="D657" s="68">
        <v>5932204.7599999998</v>
      </c>
      <c r="E657" s="68">
        <v>355707.44</v>
      </c>
      <c r="F657" s="69">
        <v>6.4540205932578159E-4</v>
      </c>
    </row>
    <row r="658" spans="1:6" x14ac:dyDescent="0.2">
      <c r="A658" s="66" t="s">
        <v>570</v>
      </c>
      <c r="B658" s="66" t="s">
        <v>576</v>
      </c>
      <c r="C658" s="67">
        <v>90</v>
      </c>
      <c r="D658" s="68">
        <v>22002347.75</v>
      </c>
      <c r="E658" s="68">
        <v>1319283.6499999999</v>
      </c>
      <c r="F658" s="69">
        <v>1.6819674800943383E-3</v>
      </c>
    </row>
    <row r="659" spans="1:6" x14ac:dyDescent="0.2">
      <c r="A659" s="66" t="s">
        <v>570</v>
      </c>
      <c r="B659" s="66" t="s">
        <v>578</v>
      </c>
      <c r="C659" s="67">
        <v>42</v>
      </c>
      <c r="D659" s="68">
        <v>1170804.8</v>
      </c>
      <c r="E659" s="68">
        <v>70248.289999999994</v>
      </c>
      <c r="F659" s="69">
        <v>1.3654510129682603E-4</v>
      </c>
    </row>
    <row r="660" spans="1:6" x14ac:dyDescent="0.2">
      <c r="A660" s="66" t="s">
        <v>570</v>
      </c>
      <c r="B660" s="66" t="s">
        <v>579</v>
      </c>
      <c r="C660" s="67">
        <v>39</v>
      </c>
      <c r="D660" s="68">
        <v>1949413.45</v>
      </c>
      <c r="E660" s="68">
        <v>116964.82</v>
      </c>
      <c r="F660" s="69">
        <v>1.7284633589008971E-4</v>
      </c>
    </row>
    <row r="661" spans="1:6" x14ac:dyDescent="0.2">
      <c r="A661" s="66" t="s">
        <v>570</v>
      </c>
      <c r="B661" s="66" t="s">
        <v>229</v>
      </c>
      <c r="C661" s="67">
        <v>33</v>
      </c>
      <c r="D661" s="68">
        <v>1285519.07</v>
      </c>
      <c r="E661" s="68">
        <v>76764.98</v>
      </c>
      <c r="F661" s="69">
        <v>1.0628766474852831E-4</v>
      </c>
    </row>
    <row r="662" spans="1:6" x14ac:dyDescent="0.2">
      <c r="A662" s="66" t="s">
        <v>570</v>
      </c>
      <c r="B662" s="66" t="s">
        <v>580</v>
      </c>
      <c r="C662" s="67">
        <v>32</v>
      </c>
      <c r="D662" s="68">
        <v>1760690.84</v>
      </c>
      <c r="E662" s="68">
        <v>105641.44</v>
      </c>
      <c r="F662" s="69">
        <v>1.7204472243128327E-4</v>
      </c>
    </row>
    <row r="663" spans="1:6" x14ac:dyDescent="0.2">
      <c r="A663" s="66" t="s">
        <v>570</v>
      </c>
      <c r="B663" s="66" t="s">
        <v>52</v>
      </c>
      <c r="C663" s="67">
        <v>53</v>
      </c>
      <c r="D663" s="68">
        <v>7436976.71</v>
      </c>
      <c r="E663" s="68">
        <v>446218.65</v>
      </c>
      <c r="F663" s="69">
        <v>4.9542746480238907E-4</v>
      </c>
    </row>
    <row r="664" spans="1:6" x14ac:dyDescent="0.2">
      <c r="A664" s="66" t="s">
        <v>570</v>
      </c>
      <c r="B664" s="66" t="s">
        <v>53</v>
      </c>
      <c r="C664" s="67">
        <v>9945</v>
      </c>
      <c r="D664" s="68">
        <v>2319979923.6300001</v>
      </c>
      <c r="E664" s="68">
        <v>138865607.28</v>
      </c>
      <c r="F664" s="69">
        <v>0.2209700256637783</v>
      </c>
    </row>
    <row r="665" spans="1:6" x14ac:dyDescent="0.2">
      <c r="A665" s="66" t="s">
        <v>582</v>
      </c>
      <c r="B665" s="66" t="s">
        <v>583</v>
      </c>
      <c r="C665" s="67">
        <v>1132</v>
      </c>
      <c r="D665" s="68">
        <v>293494096.44</v>
      </c>
      <c r="E665" s="68">
        <v>17580711.460000001</v>
      </c>
      <c r="F665" s="69">
        <v>2.772042510478756E-2</v>
      </c>
    </row>
    <row r="666" spans="1:6" x14ac:dyDescent="0.2">
      <c r="A666" s="66" t="s">
        <v>582</v>
      </c>
      <c r="B666" s="66" t="s">
        <v>584</v>
      </c>
      <c r="C666" s="67">
        <v>63</v>
      </c>
      <c r="D666" s="68">
        <v>6966000.6200000001</v>
      </c>
      <c r="E666" s="68">
        <v>415142</v>
      </c>
      <c r="F666" s="69">
        <v>5.9741584208614562E-4</v>
      </c>
    </row>
    <row r="667" spans="1:6" x14ac:dyDescent="0.2">
      <c r="A667" s="66" t="s">
        <v>582</v>
      </c>
      <c r="B667" s="66" t="s">
        <v>586</v>
      </c>
      <c r="C667" s="67">
        <v>50</v>
      </c>
      <c r="D667" s="68">
        <v>2587605.73</v>
      </c>
      <c r="E667" s="68">
        <v>155256.34</v>
      </c>
      <c r="F667" s="69">
        <v>2.7650941951820162E-4</v>
      </c>
    </row>
    <row r="668" spans="1:6" x14ac:dyDescent="0.2">
      <c r="A668" s="66" t="s">
        <v>582</v>
      </c>
      <c r="B668" s="66" t="s">
        <v>590</v>
      </c>
      <c r="C668" s="67">
        <v>36</v>
      </c>
      <c r="D668" s="68">
        <v>2036338.99</v>
      </c>
      <c r="E668" s="68">
        <v>122180.34</v>
      </c>
      <c r="F668" s="69">
        <v>2.3457439331479261E-4</v>
      </c>
    </row>
    <row r="669" spans="1:6" x14ac:dyDescent="0.2">
      <c r="A669" s="66" t="s">
        <v>582</v>
      </c>
      <c r="B669" s="66" t="s">
        <v>589</v>
      </c>
      <c r="C669" s="67">
        <v>39</v>
      </c>
      <c r="D669" s="68">
        <v>1482850.6</v>
      </c>
      <c r="E669" s="68">
        <v>88971.02</v>
      </c>
      <c r="F669" s="69">
        <v>2.0589527733339894E-4</v>
      </c>
    </row>
    <row r="670" spans="1:6" x14ac:dyDescent="0.2">
      <c r="A670" s="66" t="s">
        <v>582</v>
      </c>
      <c r="B670" s="66" t="s">
        <v>585</v>
      </c>
      <c r="C670" s="67">
        <v>37</v>
      </c>
      <c r="D670" s="68">
        <v>4024894.49</v>
      </c>
      <c r="E670" s="68">
        <v>224862.94</v>
      </c>
      <c r="F670" s="69">
        <v>3.3983840566473213E-4</v>
      </c>
    </row>
    <row r="671" spans="1:6" x14ac:dyDescent="0.2">
      <c r="A671" s="66" t="s">
        <v>582</v>
      </c>
      <c r="B671" s="66" t="s">
        <v>772</v>
      </c>
      <c r="C671" s="67">
        <v>10</v>
      </c>
      <c r="D671" s="68">
        <v>537165.44999999995</v>
      </c>
      <c r="E671" s="68">
        <v>32220.69</v>
      </c>
      <c r="F671" s="69">
        <v>7.3331717167204264E-5</v>
      </c>
    </row>
    <row r="672" spans="1:6" x14ac:dyDescent="0.2">
      <c r="A672" s="66" t="s">
        <v>582</v>
      </c>
      <c r="B672" s="66" t="s">
        <v>588</v>
      </c>
      <c r="C672" s="67">
        <v>36</v>
      </c>
      <c r="D672" s="68">
        <v>1963403.96</v>
      </c>
      <c r="E672" s="68">
        <v>117741.71</v>
      </c>
      <c r="F672" s="69">
        <v>1.6708804021550605E-4</v>
      </c>
    </row>
    <row r="673" spans="1:6" x14ac:dyDescent="0.2">
      <c r="A673" s="66" t="s">
        <v>582</v>
      </c>
      <c r="B673" s="66" t="s">
        <v>587</v>
      </c>
      <c r="C673" s="67">
        <v>31</v>
      </c>
      <c r="D673" s="68">
        <v>1011541.22</v>
      </c>
      <c r="E673" s="68">
        <v>60158.54</v>
      </c>
      <c r="F673" s="69">
        <v>1.1080533619111075E-4</v>
      </c>
    </row>
    <row r="674" spans="1:6" x14ac:dyDescent="0.2">
      <c r="A674" s="66" t="s">
        <v>582</v>
      </c>
      <c r="B674" s="66" t="s">
        <v>591</v>
      </c>
      <c r="C674" s="67">
        <v>36</v>
      </c>
      <c r="D674" s="68">
        <v>975907.72</v>
      </c>
      <c r="E674" s="68">
        <v>58554.48</v>
      </c>
      <c r="F674" s="69">
        <v>8.0146559898122265E-5</v>
      </c>
    </row>
    <row r="675" spans="1:6" x14ac:dyDescent="0.2">
      <c r="A675" s="66" t="s">
        <v>582</v>
      </c>
      <c r="B675" s="66" t="s">
        <v>592</v>
      </c>
      <c r="C675" s="67">
        <v>20</v>
      </c>
      <c r="D675" s="68">
        <v>655946.63</v>
      </c>
      <c r="E675" s="68">
        <v>39356.81</v>
      </c>
      <c r="F675" s="69">
        <v>9.7933930737431556E-5</v>
      </c>
    </row>
    <row r="676" spans="1:6" x14ac:dyDescent="0.2">
      <c r="A676" s="66" t="s">
        <v>582</v>
      </c>
      <c r="B676" s="66" t="s">
        <v>593</v>
      </c>
      <c r="C676" s="67">
        <v>17</v>
      </c>
      <c r="D676" s="68">
        <v>765098.04</v>
      </c>
      <c r="E676" s="68">
        <v>45860.09</v>
      </c>
      <c r="F676" s="69">
        <v>8.1363593011942381E-5</v>
      </c>
    </row>
    <row r="677" spans="1:6" x14ac:dyDescent="0.2">
      <c r="A677" s="66" t="s">
        <v>582</v>
      </c>
      <c r="B677" s="66" t="s">
        <v>338</v>
      </c>
      <c r="C677" s="67">
        <v>13</v>
      </c>
      <c r="D677" s="68">
        <v>330652.34000000003</v>
      </c>
      <c r="E677" s="68">
        <v>19839.150000000001</v>
      </c>
      <c r="F677" s="69">
        <v>2.5723151642207432E-5</v>
      </c>
    </row>
    <row r="678" spans="1:6" x14ac:dyDescent="0.2">
      <c r="A678" s="66" t="s">
        <v>582</v>
      </c>
      <c r="B678" s="66" t="s">
        <v>52</v>
      </c>
      <c r="C678" s="67">
        <v>37</v>
      </c>
      <c r="D678" s="68">
        <v>3643997.64</v>
      </c>
      <c r="E678" s="68">
        <v>218417.9</v>
      </c>
      <c r="F678" s="69">
        <v>4.3453816577198565E-4</v>
      </c>
    </row>
    <row r="679" spans="1:6" x14ac:dyDescent="0.2">
      <c r="A679" s="66" t="s">
        <v>582</v>
      </c>
      <c r="B679" s="66" t="s">
        <v>53</v>
      </c>
      <c r="C679" s="67">
        <v>1557</v>
      </c>
      <c r="D679" s="68">
        <v>320475499.87</v>
      </c>
      <c r="E679" s="68">
        <v>19179273.469999999</v>
      </c>
      <c r="F679" s="69">
        <v>3.0445588937340343E-2</v>
      </c>
    </row>
    <row r="680" spans="1:6" x14ac:dyDescent="0.2">
      <c r="A680" s="66" t="s">
        <v>594</v>
      </c>
      <c r="B680" s="66" t="s">
        <v>595</v>
      </c>
      <c r="C680" s="67">
        <v>284</v>
      </c>
      <c r="D680" s="68">
        <v>24437775.879999999</v>
      </c>
      <c r="E680" s="68">
        <v>1459982.44</v>
      </c>
      <c r="F680" s="69">
        <v>2.4648853238560509E-3</v>
      </c>
    </row>
    <row r="681" spans="1:6" x14ac:dyDescent="0.2">
      <c r="A681" s="66" t="s">
        <v>594</v>
      </c>
      <c r="B681" s="66" t="s">
        <v>596</v>
      </c>
      <c r="C681" s="67">
        <v>109</v>
      </c>
      <c r="D681" s="68">
        <v>6640059.2300000004</v>
      </c>
      <c r="E681" s="68">
        <v>412036.91</v>
      </c>
      <c r="F681" s="69">
        <v>5.3148088189832745E-4</v>
      </c>
    </row>
    <row r="682" spans="1:6" x14ac:dyDescent="0.2">
      <c r="A682" s="66" t="s">
        <v>594</v>
      </c>
      <c r="B682" s="66" t="s">
        <v>597</v>
      </c>
      <c r="C682" s="67">
        <v>78</v>
      </c>
      <c r="D682" s="68">
        <v>9648792.4199999999</v>
      </c>
      <c r="E682" s="68">
        <v>578239.89</v>
      </c>
      <c r="F682" s="69">
        <v>8.0749247898251645E-4</v>
      </c>
    </row>
    <row r="683" spans="1:6" x14ac:dyDescent="0.2">
      <c r="A683" s="66" t="s">
        <v>594</v>
      </c>
      <c r="B683" s="66" t="s">
        <v>598</v>
      </c>
      <c r="C683" s="67">
        <v>21</v>
      </c>
      <c r="D683" s="68">
        <v>369196.11</v>
      </c>
      <c r="E683" s="68">
        <v>22151.77</v>
      </c>
      <c r="F683" s="69">
        <v>2.7255148335030432E-5</v>
      </c>
    </row>
    <row r="684" spans="1:6" x14ac:dyDescent="0.2">
      <c r="A684" s="66" t="s">
        <v>594</v>
      </c>
      <c r="B684" s="66" t="s">
        <v>599</v>
      </c>
      <c r="C684" s="67">
        <v>15</v>
      </c>
      <c r="D684" s="68">
        <v>133028.01</v>
      </c>
      <c r="E684" s="68">
        <v>7981.68</v>
      </c>
      <c r="F684" s="69">
        <v>1.5344513320562838E-5</v>
      </c>
    </row>
    <row r="685" spans="1:6" x14ac:dyDescent="0.2">
      <c r="A685" s="66" t="s">
        <v>594</v>
      </c>
      <c r="B685" s="66" t="s">
        <v>52</v>
      </c>
      <c r="C685" s="67">
        <v>30</v>
      </c>
      <c r="D685" s="68">
        <v>950887.04</v>
      </c>
      <c r="E685" s="68">
        <v>57053.22</v>
      </c>
      <c r="F685" s="69">
        <v>4.5675893626023384E-5</v>
      </c>
    </row>
    <row r="686" spans="1:6" x14ac:dyDescent="0.2">
      <c r="A686" s="66" t="s">
        <v>594</v>
      </c>
      <c r="B686" s="66" t="s">
        <v>53</v>
      </c>
      <c r="C686" s="67">
        <v>537</v>
      </c>
      <c r="D686" s="68">
        <v>42179738.689999998</v>
      </c>
      <c r="E686" s="68">
        <v>2537445.91</v>
      </c>
      <c r="F686" s="69">
        <v>3.9261490051628496E-3</v>
      </c>
    </row>
    <row r="687" spans="1:6" x14ac:dyDescent="0.2">
      <c r="A687" s="66" t="s">
        <v>600</v>
      </c>
      <c r="B687" s="66" t="s">
        <v>601</v>
      </c>
      <c r="C687" s="67">
        <v>99</v>
      </c>
      <c r="D687" s="68">
        <v>5584165.29</v>
      </c>
      <c r="E687" s="68">
        <v>338107.81</v>
      </c>
      <c r="F687" s="69">
        <v>5.552623073039497E-4</v>
      </c>
    </row>
    <row r="688" spans="1:6" x14ac:dyDescent="0.2">
      <c r="A688" s="66" t="s">
        <v>600</v>
      </c>
      <c r="B688" s="66" t="s">
        <v>602</v>
      </c>
      <c r="C688" s="67">
        <v>23</v>
      </c>
      <c r="D688" s="68">
        <v>610653.76</v>
      </c>
      <c r="E688" s="68">
        <v>36610.6</v>
      </c>
      <c r="F688" s="69">
        <v>6.8768815570221725E-5</v>
      </c>
    </row>
    <row r="689" spans="1:6" x14ac:dyDescent="0.2">
      <c r="A689" s="66" t="s">
        <v>600</v>
      </c>
      <c r="B689" s="66" t="s">
        <v>773</v>
      </c>
      <c r="C689" s="67">
        <v>12</v>
      </c>
      <c r="D689" s="68">
        <v>233333.44</v>
      </c>
      <c r="E689" s="68">
        <v>14000.01</v>
      </c>
      <c r="F689" s="69">
        <v>3.0486743878364742E-5</v>
      </c>
    </row>
    <row r="690" spans="1:6" x14ac:dyDescent="0.2">
      <c r="A690" s="66" t="s">
        <v>600</v>
      </c>
      <c r="B690" s="66" t="s">
        <v>774</v>
      </c>
      <c r="C690" s="67">
        <v>12</v>
      </c>
      <c r="D690" s="68">
        <v>188906.3</v>
      </c>
      <c r="E690" s="68">
        <v>11334.39</v>
      </c>
      <c r="F690" s="69">
        <v>1.4083869865034641E-5</v>
      </c>
    </row>
    <row r="691" spans="1:6" x14ac:dyDescent="0.2">
      <c r="A691" s="66" t="s">
        <v>600</v>
      </c>
      <c r="B691" s="66" t="s">
        <v>52</v>
      </c>
      <c r="C691" s="67">
        <v>24</v>
      </c>
      <c r="D691" s="68">
        <v>252644.53</v>
      </c>
      <c r="E691" s="68">
        <v>15158.69</v>
      </c>
      <c r="F691" s="69">
        <v>2.2377836941161926E-5</v>
      </c>
    </row>
    <row r="692" spans="1:6" x14ac:dyDescent="0.2">
      <c r="A692" s="66" t="s">
        <v>600</v>
      </c>
      <c r="B692" s="66" t="s">
        <v>53</v>
      </c>
      <c r="C692" s="67">
        <v>170</v>
      </c>
      <c r="D692" s="68">
        <v>6869703.3200000003</v>
      </c>
      <c r="E692" s="68">
        <v>415211.5</v>
      </c>
      <c r="F692" s="69">
        <v>6.9748397987945377E-4</v>
      </c>
    </row>
    <row r="693" spans="1:6" x14ac:dyDescent="0.2">
      <c r="A693" s="66" t="s">
        <v>603</v>
      </c>
      <c r="B693" s="66" t="s">
        <v>604</v>
      </c>
      <c r="C693" s="67">
        <v>82</v>
      </c>
      <c r="D693" s="68">
        <v>5178314.21</v>
      </c>
      <c r="E693" s="68">
        <v>317184.64000000001</v>
      </c>
      <c r="F693" s="69">
        <v>5.9840291717591133E-4</v>
      </c>
    </row>
    <row r="694" spans="1:6" x14ac:dyDescent="0.2">
      <c r="A694" s="66" t="s">
        <v>603</v>
      </c>
      <c r="B694" s="66" t="s">
        <v>605</v>
      </c>
      <c r="C694" s="67">
        <v>69</v>
      </c>
      <c r="D694" s="68">
        <v>3579928.06</v>
      </c>
      <c r="E694" s="68">
        <v>203687.38</v>
      </c>
      <c r="F694" s="69">
        <v>3.7020644634633331E-4</v>
      </c>
    </row>
    <row r="695" spans="1:6" x14ac:dyDescent="0.2">
      <c r="A695" s="66" t="s">
        <v>603</v>
      </c>
      <c r="B695" s="66" t="s">
        <v>606</v>
      </c>
      <c r="C695" s="67">
        <v>41</v>
      </c>
      <c r="D695" s="68">
        <v>3030548.22</v>
      </c>
      <c r="E695" s="68">
        <v>181832.88</v>
      </c>
      <c r="F695" s="69">
        <v>2.5683715433205689E-4</v>
      </c>
    </row>
    <row r="696" spans="1:6" x14ac:dyDescent="0.2">
      <c r="A696" s="66" t="s">
        <v>603</v>
      </c>
      <c r="B696" s="66" t="s">
        <v>607</v>
      </c>
      <c r="C696" s="67">
        <v>41</v>
      </c>
      <c r="D696" s="68">
        <v>2730378.63</v>
      </c>
      <c r="E696" s="68">
        <v>163822.73000000001</v>
      </c>
      <c r="F696" s="69">
        <v>2.2622936752748454E-4</v>
      </c>
    </row>
    <row r="697" spans="1:6" x14ac:dyDescent="0.2">
      <c r="A697" s="66" t="s">
        <v>603</v>
      </c>
      <c r="B697" s="66" t="s">
        <v>608</v>
      </c>
      <c r="C697" s="67">
        <v>32</v>
      </c>
      <c r="D697" s="68">
        <v>1444173.33</v>
      </c>
      <c r="E697" s="68">
        <v>86650.4</v>
      </c>
      <c r="F697" s="69">
        <v>1.1798816713872751E-4</v>
      </c>
    </row>
    <row r="698" spans="1:6" x14ac:dyDescent="0.2">
      <c r="A698" s="66" t="s">
        <v>603</v>
      </c>
      <c r="B698" s="66" t="s">
        <v>610</v>
      </c>
      <c r="C698" s="67">
        <v>17</v>
      </c>
      <c r="D698" s="68">
        <v>740247.08</v>
      </c>
      <c r="E698" s="68">
        <v>44414.83</v>
      </c>
      <c r="F698" s="69">
        <v>6.0347880099235741E-5</v>
      </c>
    </row>
    <row r="699" spans="1:6" x14ac:dyDescent="0.2">
      <c r="A699" s="66" t="s">
        <v>603</v>
      </c>
      <c r="B699" s="66" t="s">
        <v>609</v>
      </c>
      <c r="C699" s="67">
        <v>17</v>
      </c>
      <c r="D699" s="68">
        <v>308678.90999999997</v>
      </c>
      <c r="E699" s="68">
        <v>18520.73</v>
      </c>
      <c r="F699" s="69">
        <v>2.944550889756348E-5</v>
      </c>
    </row>
    <row r="700" spans="1:6" x14ac:dyDescent="0.2">
      <c r="A700" s="66" t="s">
        <v>603</v>
      </c>
      <c r="B700" s="66" t="s">
        <v>52</v>
      </c>
      <c r="C700" s="67">
        <v>15</v>
      </c>
      <c r="D700" s="68">
        <v>258235.72</v>
      </c>
      <c r="E700" s="68">
        <v>15494.15</v>
      </c>
      <c r="F700" s="69">
        <v>1.7032039720925112E-5</v>
      </c>
    </row>
    <row r="701" spans="1:6" x14ac:dyDescent="0.2">
      <c r="A701" s="66" t="s">
        <v>603</v>
      </c>
      <c r="B701" s="66" t="s">
        <v>53</v>
      </c>
      <c r="C701" s="67">
        <v>314</v>
      </c>
      <c r="D701" s="68">
        <v>17270504.16</v>
      </c>
      <c r="E701" s="68">
        <v>1031607.74</v>
      </c>
      <c r="F701" s="69">
        <v>1.6795778687261345E-3</v>
      </c>
    </row>
    <row r="702" spans="1:6" x14ac:dyDescent="0.2">
      <c r="A702" s="66" t="s">
        <v>611</v>
      </c>
      <c r="B702" s="66" t="s">
        <v>612</v>
      </c>
      <c r="C702" s="67">
        <v>2148</v>
      </c>
      <c r="D702" s="68">
        <v>568968487.72000003</v>
      </c>
      <c r="E702" s="68">
        <v>34147154.079999998</v>
      </c>
      <c r="F702" s="69">
        <v>5.4678853977299893E-2</v>
      </c>
    </row>
    <row r="703" spans="1:6" x14ac:dyDescent="0.2">
      <c r="A703" s="66" t="s">
        <v>611</v>
      </c>
      <c r="B703" s="66" t="s">
        <v>613</v>
      </c>
      <c r="C703" s="67">
        <v>736</v>
      </c>
      <c r="D703" s="68">
        <v>105255502.66</v>
      </c>
      <c r="E703" s="68">
        <v>6274272.2699999996</v>
      </c>
      <c r="F703" s="69">
        <v>1.0253621274986757E-2</v>
      </c>
    </row>
    <row r="704" spans="1:6" x14ac:dyDescent="0.2">
      <c r="A704" s="66" t="s">
        <v>611</v>
      </c>
      <c r="B704" s="66" t="s">
        <v>614</v>
      </c>
      <c r="C704" s="67">
        <v>194</v>
      </c>
      <c r="D704" s="68">
        <v>17248777.02</v>
      </c>
      <c r="E704" s="68">
        <v>1033552.71</v>
      </c>
      <c r="F704" s="69">
        <v>1.7181208963960412E-3</v>
      </c>
    </row>
    <row r="705" spans="1:6" x14ac:dyDescent="0.2">
      <c r="A705" s="66" t="s">
        <v>611</v>
      </c>
      <c r="B705" s="66" t="s">
        <v>615</v>
      </c>
      <c r="C705" s="67">
        <v>85</v>
      </c>
      <c r="D705" s="68">
        <v>4292714.6100000003</v>
      </c>
      <c r="E705" s="68">
        <v>253822.12</v>
      </c>
      <c r="F705" s="69">
        <v>4.9736535609781459E-4</v>
      </c>
    </row>
    <row r="706" spans="1:6" x14ac:dyDescent="0.2">
      <c r="A706" s="66" t="s">
        <v>611</v>
      </c>
      <c r="B706" s="66" t="s">
        <v>616</v>
      </c>
      <c r="C706" s="67">
        <v>85</v>
      </c>
      <c r="D706" s="68">
        <v>4185003.23</v>
      </c>
      <c r="E706" s="68">
        <v>251100.2</v>
      </c>
      <c r="F706" s="69">
        <v>4.1064205208994761E-4</v>
      </c>
    </row>
    <row r="707" spans="1:6" x14ac:dyDescent="0.2">
      <c r="A707" s="66" t="s">
        <v>611</v>
      </c>
      <c r="B707" s="66" t="s">
        <v>617</v>
      </c>
      <c r="C707" s="67">
        <v>67</v>
      </c>
      <c r="D707" s="68">
        <v>19501832.280000001</v>
      </c>
      <c r="E707" s="68">
        <v>1167205.17</v>
      </c>
      <c r="F707" s="69">
        <v>1.7338586503978346E-3</v>
      </c>
    </row>
    <row r="708" spans="1:6" x14ac:dyDescent="0.2">
      <c r="A708" s="66" t="s">
        <v>611</v>
      </c>
      <c r="B708" s="66" t="s">
        <v>618</v>
      </c>
      <c r="C708" s="67">
        <v>44</v>
      </c>
      <c r="D708" s="68">
        <v>520183.19</v>
      </c>
      <c r="E708" s="68">
        <v>31210.98</v>
      </c>
      <c r="F708" s="69">
        <v>6.7389427384271204E-5</v>
      </c>
    </row>
    <row r="709" spans="1:6" x14ac:dyDescent="0.2">
      <c r="A709" s="66" t="s">
        <v>611</v>
      </c>
      <c r="B709" s="66" t="s">
        <v>619</v>
      </c>
      <c r="C709" s="67">
        <v>23</v>
      </c>
      <c r="D709" s="68">
        <v>1300781.78</v>
      </c>
      <c r="E709" s="68">
        <v>78046.92</v>
      </c>
      <c r="F709" s="69">
        <v>1.3542331870711755E-4</v>
      </c>
    </row>
    <row r="710" spans="1:6" x14ac:dyDescent="0.2">
      <c r="A710" s="66" t="s">
        <v>611</v>
      </c>
      <c r="B710" s="66" t="s">
        <v>620</v>
      </c>
      <c r="C710" s="67">
        <v>18</v>
      </c>
      <c r="D710" s="68">
        <v>610770.79</v>
      </c>
      <c r="E710" s="68">
        <v>36646.239999999998</v>
      </c>
      <c r="F710" s="69">
        <v>6.3595023075502802E-5</v>
      </c>
    </row>
    <row r="711" spans="1:6" x14ac:dyDescent="0.2">
      <c r="A711" s="66" t="s">
        <v>611</v>
      </c>
      <c r="B711" s="66" t="s">
        <v>621</v>
      </c>
      <c r="C711" s="67">
        <v>18</v>
      </c>
      <c r="D711" s="68">
        <v>305913.77</v>
      </c>
      <c r="E711" s="68">
        <v>18354.84</v>
      </c>
      <c r="F711" s="69">
        <v>7.0808478174185703E-5</v>
      </c>
    </row>
    <row r="712" spans="1:6" x14ac:dyDescent="0.2">
      <c r="A712" s="66" t="s">
        <v>611</v>
      </c>
      <c r="B712" s="66" t="s">
        <v>622</v>
      </c>
      <c r="C712" s="67">
        <v>13</v>
      </c>
      <c r="D712" s="68">
        <v>107603.02</v>
      </c>
      <c r="E712" s="68">
        <v>6456.18</v>
      </c>
      <c r="F712" s="69">
        <v>8.5003893602122592E-6</v>
      </c>
    </row>
    <row r="713" spans="1:6" x14ac:dyDescent="0.2">
      <c r="A713" s="66" t="s">
        <v>611</v>
      </c>
      <c r="B713" s="66" t="s">
        <v>775</v>
      </c>
      <c r="C713" s="67">
        <v>10</v>
      </c>
      <c r="D713" s="68">
        <v>3969088.71</v>
      </c>
      <c r="E713" s="68">
        <v>238145.33</v>
      </c>
      <c r="F713" s="69">
        <v>2.7052936179489405E-4</v>
      </c>
    </row>
    <row r="714" spans="1:6" x14ac:dyDescent="0.2">
      <c r="A714" s="66" t="s">
        <v>611</v>
      </c>
      <c r="B714" s="66" t="s">
        <v>52</v>
      </c>
      <c r="C714" s="67">
        <v>51</v>
      </c>
      <c r="D714" s="68">
        <v>5636943.29</v>
      </c>
      <c r="E714" s="68">
        <v>338216.6</v>
      </c>
      <c r="F714" s="69">
        <v>2.7287827017750363E-4</v>
      </c>
    </row>
    <row r="715" spans="1:6" x14ac:dyDescent="0.2">
      <c r="A715" s="66" t="s">
        <v>611</v>
      </c>
      <c r="B715" s="66" t="s">
        <v>53</v>
      </c>
      <c r="C715" s="67">
        <v>3492</v>
      </c>
      <c r="D715" s="68">
        <v>731903602.07000005</v>
      </c>
      <c r="E715" s="68">
        <v>43874183.640000001</v>
      </c>
      <c r="F715" s="69">
        <v>7.0210711095791883E-2</v>
      </c>
    </row>
    <row r="716" spans="1:6" x14ac:dyDescent="0.2">
      <c r="A716" s="66" t="s">
        <v>623</v>
      </c>
      <c r="B716" s="66" t="s">
        <v>624</v>
      </c>
      <c r="C716" s="67">
        <v>228</v>
      </c>
      <c r="D716" s="68">
        <v>18338682.07</v>
      </c>
      <c r="E716" s="68">
        <v>1106609</v>
      </c>
      <c r="F716" s="69">
        <v>1.7627828841887336E-3</v>
      </c>
    </row>
    <row r="717" spans="1:6" x14ac:dyDescent="0.2">
      <c r="A717" s="66" t="s">
        <v>623</v>
      </c>
      <c r="B717" s="66" t="s">
        <v>625</v>
      </c>
      <c r="C717" s="67">
        <v>22</v>
      </c>
      <c r="D717" s="68">
        <v>882952.07</v>
      </c>
      <c r="E717" s="68">
        <v>52971.62</v>
      </c>
      <c r="F717" s="69">
        <v>8.1701095523104247E-5</v>
      </c>
    </row>
    <row r="718" spans="1:6" x14ac:dyDescent="0.2">
      <c r="A718" s="66" t="s">
        <v>623</v>
      </c>
      <c r="B718" s="66" t="s">
        <v>626</v>
      </c>
      <c r="C718" s="67">
        <v>21</v>
      </c>
      <c r="D718" s="68">
        <v>131161.07</v>
      </c>
      <c r="E718" s="68">
        <v>7869.66</v>
      </c>
      <c r="F718" s="69">
        <v>2.3254584788682595E-5</v>
      </c>
    </row>
    <row r="719" spans="1:6" x14ac:dyDescent="0.2">
      <c r="A719" s="66" t="s">
        <v>623</v>
      </c>
      <c r="B719" s="66" t="s">
        <v>628</v>
      </c>
      <c r="C719" s="67">
        <v>19</v>
      </c>
      <c r="D719" s="68">
        <v>580865.57999999996</v>
      </c>
      <c r="E719" s="68">
        <v>34851.94</v>
      </c>
      <c r="F719" s="69">
        <v>5.8252963884555251E-5</v>
      </c>
    </row>
    <row r="720" spans="1:6" x14ac:dyDescent="0.2">
      <c r="A720" s="66" t="s">
        <v>623</v>
      </c>
      <c r="B720" s="66" t="s">
        <v>629</v>
      </c>
      <c r="C720" s="67">
        <v>23</v>
      </c>
      <c r="D720" s="68">
        <v>1090441.92</v>
      </c>
      <c r="E720" s="68">
        <v>65426.51</v>
      </c>
      <c r="F720" s="69">
        <v>1.0947027826362032E-4</v>
      </c>
    </row>
    <row r="721" spans="1:6" x14ac:dyDescent="0.2">
      <c r="A721" s="66" t="s">
        <v>623</v>
      </c>
      <c r="B721" s="66" t="s">
        <v>627</v>
      </c>
      <c r="C721" s="67">
        <v>16</v>
      </c>
      <c r="D721" s="68">
        <v>460569.69</v>
      </c>
      <c r="E721" s="68">
        <v>27634.2</v>
      </c>
      <c r="F721" s="69">
        <v>3.8348899348817294E-5</v>
      </c>
    </row>
    <row r="722" spans="1:6" x14ac:dyDescent="0.2">
      <c r="A722" s="66" t="s">
        <v>623</v>
      </c>
      <c r="B722" s="66" t="s">
        <v>623</v>
      </c>
      <c r="C722" s="67">
        <v>13</v>
      </c>
      <c r="D722" s="68">
        <v>286497.21000000002</v>
      </c>
      <c r="E722" s="68">
        <v>17189.830000000002</v>
      </c>
      <c r="F722" s="69">
        <v>2.2360794296513463E-5</v>
      </c>
    </row>
    <row r="723" spans="1:6" x14ac:dyDescent="0.2">
      <c r="A723" s="66" t="s">
        <v>623</v>
      </c>
      <c r="B723" s="66" t="s">
        <v>630</v>
      </c>
      <c r="C723" s="67">
        <v>12</v>
      </c>
      <c r="D723" s="68">
        <v>103024.02</v>
      </c>
      <c r="E723" s="68">
        <v>6181.44</v>
      </c>
      <c r="F723" s="69">
        <v>4.4241417963991439E-5</v>
      </c>
    </row>
    <row r="724" spans="1:6" x14ac:dyDescent="0.2">
      <c r="A724" s="66" t="s">
        <v>623</v>
      </c>
      <c r="B724" s="66" t="s">
        <v>52</v>
      </c>
      <c r="C724" s="67">
        <v>12</v>
      </c>
      <c r="D724" s="68">
        <v>790978.48</v>
      </c>
      <c r="E724" s="68">
        <v>47458.71</v>
      </c>
      <c r="F724" s="69">
        <v>6.2664766030933952E-5</v>
      </c>
    </row>
    <row r="725" spans="1:6" x14ac:dyDescent="0.2">
      <c r="A725" s="66" t="s">
        <v>623</v>
      </c>
      <c r="B725" s="66" t="s">
        <v>53</v>
      </c>
      <c r="C725" s="67">
        <v>366</v>
      </c>
      <c r="D725" s="68">
        <v>22665172.109999999</v>
      </c>
      <c r="E725" s="68">
        <v>1366192.91</v>
      </c>
      <c r="F725" s="69">
        <v>2.2030776842889518E-3</v>
      </c>
    </row>
    <row r="726" spans="1:6" x14ac:dyDescent="0.2">
      <c r="A726" s="66" t="s">
        <v>631</v>
      </c>
      <c r="B726" s="66" t="s">
        <v>632</v>
      </c>
      <c r="C726" s="67">
        <v>382</v>
      </c>
      <c r="D726" s="68">
        <v>47957078.880000003</v>
      </c>
      <c r="E726" s="68">
        <v>2851671.13</v>
      </c>
      <c r="F726" s="69">
        <v>4.8083627375558134E-3</v>
      </c>
    </row>
    <row r="727" spans="1:6" x14ac:dyDescent="0.2">
      <c r="A727" s="66" t="s">
        <v>631</v>
      </c>
      <c r="B727" s="66" t="s">
        <v>633</v>
      </c>
      <c r="C727" s="67">
        <v>274</v>
      </c>
      <c r="D727" s="68">
        <v>41788841.619999997</v>
      </c>
      <c r="E727" s="68">
        <v>2568659.11</v>
      </c>
      <c r="F727" s="69">
        <v>3.9074138500749698E-3</v>
      </c>
    </row>
    <row r="728" spans="1:6" x14ac:dyDescent="0.2">
      <c r="A728" s="66" t="s">
        <v>631</v>
      </c>
      <c r="B728" s="66" t="s">
        <v>634</v>
      </c>
      <c r="C728" s="67">
        <v>174</v>
      </c>
      <c r="D728" s="68">
        <v>15155126.17</v>
      </c>
      <c r="E728" s="68">
        <v>907887.82</v>
      </c>
      <c r="F728" s="69">
        <v>1.3239155820958736E-3</v>
      </c>
    </row>
    <row r="729" spans="1:6" x14ac:dyDescent="0.2">
      <c r="A729" s="66" t="s">
        <v>631</v>
      </c>
      <c r="B729" s="66" t="s">
        <v>635</v>
      </c>
      <c r="C729" s="67">
        <v>102</v>
      </c>
      <c r="D729" s="68">
        <v>10033066.33</v>
      </c>
      <c r="E729" s="68">
        <v>601983.96</v>
      </c>
      <c r="F729" s="69">
        <v>8.8286174053708746E-4</v>
      </c>
    </row>
    <row r="730" spans="1:6" x14ac:dyDescent="0.2">
      <c r="A730" s="66" t="s">
        <v>631</v>
      </c>
      <c r="B730" s="66" t="s">
        <v>636</v>
      </c>
      <c r="C730" s="67">
        <v>82</v>
      </c>
      <c r="D730" s="68">
        <v>5001016.72</v>
      </c>
      <c r="E730" s="68">
        <v>299804.84999999998</v>
      </c>
      <c r="F730" s="69">
        <v>5.3605300396755685E-4</v>
      </c>
    </row>
    <row r="731" spans="1:6" x14ac:dyDescent="0.2">
      <c r="A731" s="66" t="s">
        <v>631</v>
      </c>
      <c r="B731" s="66" t="s">
        <v>637</v>
      </c>
      <c r="C731" s="67">
        <v>53</v>
      </c>
      <c r="D731" s="68">
        <v>2053606.33</v>
      </c>
      <c r="E731" s="68">
        <v>123216.39</v>
      </c>
      <c r="F731" s="69">
        <v>2.0972598205993198E-4</v>
      </c>
    </row>
    <row r="732" spans="1:6" x14ac:dyDescent="0.2">
      <c r="A732" s="66" t="s">
        <v>631</v>
      </c>
      <c r="B732" s="66" t="s">
        <v>639</v>
      </c>
      <c r="C732" s="67">
        <v>30</v>
      </c>
      <c r="D732" s="68">
        <v>917975.73</v>
      </c>
      <c r="E732" s="68">
        <v>55078.55</v>
      </c>
      <c r="F732" s="69">
        <v>1.1267065434011282E-4</v>
      </c>
    </row>
    <row r="733" spans="1:6" x14ac:dyDescent="0.2">
      <c r="A733" s="66" t="s">
        <v>631</v>
      </c>
      <c r="B733" s="66" t="s">
        <v>640</v>
      </c>
      <c r="C733" s="67">
        <v>28</v>
      </c>
      <c r="D733" s="68">
        <v>2792785.48</v>
      </c>
      <c r="E733" s="68">
        <v>167567.13</v>
      </c>
      <c r="F733" s="69">
        <v>2.4095028065072749E-4</v>
      </c>
    </row>
    <row r="734" spans="1:6" x14ac:dyDescent="0.2">
      <c r="A734" s="66" t="s">
        <v>631</v>
      </c>
      <c r="B734" s="66" t="s">
        <v>638</v>
      </c>
      <c r="C734" s="67">
        <v>25</v>
      </c>
      <c r="D734" s="68">
        <v>1430980.93</v>
      </c>
      <c r="E734" s="68">
        <v>85858.85</v>
      </c>
      <c r="F734" s="69">
        <v>1.3303869137796612E-4</v>
      </c>
    </row>
    <row r="735" spans="1:6" x14ac:dyDescent="0.2">
      <c r="A735" s="66" t="s">
        <v>631</v>
      </c>
      <c r="B735" s="66" t="s">
        <v>538</v>
      </c>
      <c r="C735" s="67">
        <v>21</v>
      </c>
      <c r="D735" s="68">
        <v>281214.96999999997</v>
      </c>
      <c r="E735" s="68">
        <v>16826.3</v>
      </c>
      <c r="F735" s="69">
        <v>2.3670087511013801E-5</v>
      </c>
    </row>
    <row r="736" spans="1:6" x14ac:dyDescent="0.2">
      <c r="A736" s="66" t="s">
        <v>631</v>
      </c>
      <c r="B736" s="66" t="s">
        <v>642</v>
      </c>
      <c r="C736" s="67">
        <v>18</v>
      </c>
      <c r="D736" s="68">
        <v>1277235.3600000001</v>
      </c>
      <c r="E736" s="68">
        <v>76634.13</v>
      </c>
      <c r="F736" s="69">
        <v>1.0471240382782029E-4</v>
      </c>
    </row>
    <row r="737" spans="1:6" x14ac:dyDescent="0.2">
      <c r="A737" s="66" t="s">
        <v>631</v>
      </c>
      <c r="B737" s="66" t="s">
        <v>641</v>
      </c>
      <c r="C737" s="67">
        <v>14</v>
      </c>
      <c r="D737" s="68">
        <v>456968.03</v>
      </c>
      <c r="E737" s="68">
        <v>27418.09</v>
      </c>
      <c r="F737" s="69">
        <v>6.7687057583014248E-5</v>
      </c>
    </row>
    <row r="738" spans="1:6" x14ac:dyDescent="0.2">
      <c r="A738" s="66" t="s">
        <v>631</v>
      </c>
      <c r="B738" s="66" t="s">
        <v>52</v>
      </c>
      <c r="C738" s="67">
        <v>6</v>
      </c>
      <c r="D738" s="68">
        <v>336131.35</v>
      </c>
      <c r="E738" s="68">
        <v>20167.88</v>
      </c>
      <c r="F738" s="69">
        <v>2.3074356398728329E-5</v>
      </c>
    </row>
    <row r="739" spans="1:6" x14ac:dyDescent="0.2">
      <c r="A739" s="66" t="s">
        <v>631</v>
      </c>
      <c r="B739" s="66" t="s">
        <v>53</v>
      </c>
      <c r="C739" s="67">
        <v>1209</v>
      </c>
      <c r="D739" s="68">
        <v>129482027.90000001</v>
      </c>
      <c r="E739" s="68">
        <v>7802774.1900000004</v>
      </c>
      <c r="F739" s="69">
        <v>1.2374136427980617E-2</v>
      </c>
    </row>
    <row r="740" spans="1:6" x14ac:dyDescent="0.2">
      <c r="A740" s="66" t="s">
        <v>643</v>
      </c>
      <c r="B740" s="66" t="s">
        <v>644</v>
      </c>
      <c r="C740" s="67">
        <v>1127</v>
      </c>
      <c r="D740" s="68">
        <v>256009770.31</v>
      </c>
      <c r="E740" s="68">
        <v>15331669.23</v>
      </c>
      <c r="F740" s="69">
        <v>2.5565202114485472E-2</v>
      </c>
    </row>
    <row r="741" spans="1:6" x14ac:dyDescent="0.2">
      <c r="A741" s="66" t="s">
        <v>643</v>
      </c>
      <c r="B741" s="66" t="s">
        <v>645</v>
      </c>
      <c r="C741" s="67">
        <v>210</v>
      </c>
      <c r="D741" s="68">
        <v>16100011.1</v>
      </c>
      <c r="E741" s="68">
        <v>972486.44</v>
      </c>
      <c r="F741" s="69">
        <v>1.5146046947260713E-3</v>
      </c>
    </row>
    <row r="742" spans="1:6" x14ac:dyDescent="0.2">
      <c r="A742" s="66" t="s">
        <v>643</v>
      </c>
      <c r="B742" s="66" t="s">
        <v>646</v>
      </c>
      <c r="C742" s="67">
        <v>121</v>
      </c>
      <c r="D742" s="68">
        <v>7882671.71</v>
      </c>
      <c r="E742" s="68">
        <v>471354.78</v>
      </c>
      <c r="F742" s="69">
        <v>8.3838754026024529E-4</v>
      </c>
    </row>
    <row r="743" spans="1:6" x14ac:dyDescent="0.2">
      <c r="A743" s="66" t="s">
        <v>643</v>
      </c>
      <c r="B743" s="66" t="s">
        <v>647</v>
      </c>
      <c r="C743" s="67">
        <v>99</v>
      </c>
      <c r="D743" s="68">
        <v>6517874.9199999999</v>
      </c>
      <c r="E743" s="68">
        <v>384953.83</v>
      </c>
      <c r="F743" s="69">
        <v>5.9617895588343366E-4</v>
      </c>
    </row>
    <row r="744" spans="1:6" x14ac:dyDescent="0.2">
      <c r="A744" s="66" t="s">
        <v>643</v>
      </c>
      <c r="B744" s="66" t="s">
        <v>648</v>
      </c>
      <c r="C744" s="67">
        <v>51</v>
      </c>
      <c r="D744" s="68">
        <v>2649954.36</v>
      </c>
      <c r="E744" s="68">
        <v>158997.26</v>
      </c>
      <c r="F744" s="69">
        <v>2.3422584285039805E-4</v>
      </c>
    </row>
    <row r="745" spans="1:6" x14ac:dyDescent="0.2">
      <c r="A745" s="66" t="s">
        <v>643</v>
      </c>
      <c r="B745" s="66" t="s">
        <v>652</v>
      </c>
      <c r="C745" s="67">
        <v>29</v>
      </c>
      <c r="D745" s="68">
        <v>1473939.17</v>
      </c>
      <c r="E745" s="68">
        <v>88436.35</v>
      </c>
      <c r="F745" s="69">
        <v>1.1040425949292553E-4</v>
      </c>
    </row>
    <row r="746" spans="1:6" x14ac:dyDescent="0.2">
      <c r="A746" s="66" t="s">
        <v>643</v>
      </c>
      <c r="B746" s="66" t="s">
        <v>649</v>
      </c>
      <c r="C746" s="67">
        <v>29</v>
      </c>
      <c r="D746" s="68">
        <v>1262078.57</v>
      </c>
      <c r="E746" s="68">
        <v>75724.710000000006</v>
      </c>
      <c r="F746" s="69">
        <v>1.4213730386999001E-4</v>
      </c>
    </row>
    <row r="747" spans="1:6" x14ac:dyDescent="0.2">
      <c r="A747" s="66" t="s">
        <v>643</v>
      </c>
      <c r="B747" s="66" t="s">
        <v>650</v>
      </c>
      <c r="C747" s="67">
        <v>36</v>
      </c>
      <c r="D747" s="68">
        <v>944551.73</v>
      </c>
      <c r="E747" s="68">
        <v>56673.120000000003</v>
      </c>
      <c r="F747" s="69">
        <v>1.22083801229999E-4</v>
      </c>
    </row>
    <row r="748" spans="1:6" x14ac:dyDescent="0.2">
      <c r="A748" s="66" t="s">
        <v>643</v>
      </c>
      <c r="B748" s="66" t="s">
        <v>651</v>
      </c>
      <c r="C748" s="67">
        <v>32</v>
      </c>
      <c r="D748" s="68">
        <v>1118869.78</v>
      </c>
      <c r="E748" s="68">
        <v>67132.179999999993</v>
      </c>
      <c r="F748" s="69">
        <v>1.3455669122778376E-4</v>
      </c>
    </row>
    <row r="749" spans="1:6" x14ac:dyDescent="0.2">
      <c r="A749" s="66" t="s">
        <v>643</v>
      </c>
      <c r="B749" s="66" t="s">
        <v>653</v>
      </c>
      <c r="C749" s="67">
        <v>27</v>
      </c>
      <c r="D749" s="68">
        <v>213364.87</v>
      </c>
      <c r="E749" s="68">
        <v>12801.89</v>
      </c>
      <c r="F749" s="69">
        <v>1.8509876522712537E-4</v>
      </c>
    </row>
    <row r="750" spans="1:6" x14ac:dyDescent="0.2">
      <c r="A750" s="66" t="s">
        <v>643</v>
      </c>
      <c r="B750" s="66" t="s">
        <v>655</v>
      </c>
      <c r="C750" s="67">
        <v>16</v>
      </c>
      <c r="D750" s="68">
        <v>358374.72</v>
      </c>
      <c r="E750" s="68">
        <v>21502.49</v>
      </c>
      <c r="F750" s="69">
        <v>5.9273307434995396E-5</v>
      </c>
    </row>
    <row r="751" spans="1:6" x14ac:dyDescent="0.2">
      <c r="A751" s="66" t="s">
        <v>643</v>
      </c>
      <c r="B751" s="66" t="s">
        <v>654</v>
      </c>
      <c r="C751" s="67">
        <v>20</v>
      </c>
      <c r="D751" s="68">
        <v>458992.26</v>
      </c>
      <c r="E751" s="68">
        <v>27539.54</v>
      </c>
      <c r="F751" s="69">
        <v>5.1434493880771372E-5</v>
      </c>
    </row>
    <row r="752" spans="1:6" x14ac:dyDescent="0.2">
      <c r="A752" s="66" t="s">
        <v>643</v>
      </c>
      <c r="B752" s="66" t="s">
        <v>656</v>
      </c>
      <c r="C752" s="67">
        <v>12</v>
      </c>
      <c r="D752" s="68">
        <v>275252.74</v>
      </c>
      <c r="E752" s="68">
        <v>16515.16</v>
      </c>
      <c r="F752" s="69">
        <v>1.6372637509745825E-5</v>
      </c>
    </row>
    <row r="753" spans="1:6" x14ac:dyDescent="0.2">
      <c r="A753" s="66" t="s">
        <v>643</v>
      </c>
      <c r="B753" s="66" t="s">
        <v>52</v>
      </c>
      <c r="C753" s="67">
        <v>6</v>
      </c>
      <c r="D753" s="68">
        <v>379711.53</v>
      </c>
      <c r="E753" s="68">
        <v>22782.69</v>
      </c>
      <c r="F753" s="69">
        <v>3.17941403891146E-5</v>
      </c>
    </row>
    <row r="754" spans="1:6" x14ac:dyDescent="0.2">
      <c r="A754" s="66" t="s">
        <v>643</v>
      </c>
      <c r="B754" s="66" t="s">
        <v>53</v>
      </c>
      <c r="C754" s="67">
        <v>1815</v>
      </c>
      <c r="D754" s="68">
        <v>295645417.77999997</v>
      </c>
      <c r="E754" s="68">
        <v>17708569.670000002</v>
      </c>
      <c r="F754" s="69">
        <v>2.9601754548468074E-2</v>
      </c>
    </row>
    <row r="755" spans="1:6" x14ac:dyDescent="0.2">
      <c r="A755" s="66" t="s">
        <v>657</v>
      </c>
      <c r="B755" s="66" t="s">
        <v>658</v>
      </c>
      <c r="C755" s="67">
        <v>93</v>
      </c>
      <c r="D755" s="68">
        <v>6973027.8499999996</v>
      </c>
      <c r="E755" s="68">
        <v>423816.53</v>
      </c>
      <c r="F755" s="69">
        <v>8.0211436857575708E-4</v>
      </c>
    </row>
    <row r="756" spans="1:6" x14ac:dyDescent="0.2">
      <c r="A756" s="66" t="s">
        <v>657</v>
      </c>
      <c r="B756" s="66" t="s">
        <v>657</v>
      </c>
      <c r="C756" s="67">
        <v>79</v>
      </c>
      <c r="D756" s="68">
        <v>5063148.55</v>
      </c>
      <c r="E756" s="68">
        <v>303736.38</v>
      </c>
      <c r="F756" s="69">
        <v>4.9122053435016796E-4</v>
      </c>
    </row>
    <row r="757" spans="1:6" x14ac:dyDescent="0.2">
      <c r="A757" s="66" t="s">
        <v>657</v>
      </c>
      <c r="B757" s="66" t="s">
        <v>659</v>
      </c>
      <c r="C757" s="67">
        <v>59</v>
      </c>
      <c r="D757" s="68">
        <v>2071723.24</v>
      </c>
      <c r="E757" s="68">
        <v>124172.01</v>
      </c>
      <c r="F757" s="69">
        <v>2.0420697563807295E-4</v>
      </c>
    </row>
    <row r="758" spans="1:6" x14ac:dyDescent="0.2">
      <c r="A758" s="66" t="s">
        <v>657</v>
      </c>
      <c r="B758" s="66" t="s">
        <v>660</v>
      </c>
      <c r="C758" s="67">
        <v>50</v>
      </c>
      <c r="D758" s="68">
        <v>1975797.21</v>
      </c>
      <c r="E758" s="68">
        <v>118547.83</v>
      </c>
      <c r="F758" s="69">
        <v>1.7969296571451941E-4</v>
      </c>
    </row>
    <row r="759" spans="1:6" x14ac:dyDescent="0.2">
      <c r="A759" s="66" t="s">
        <v>657</v>
      </c>
      <c r="B759" s="66" t="s">
        <v>661</v>
      </c>
      <c r="C759" s="67">
        <v>34</v>
      </c>
      <c r="D759" s="68">
        <v>1337911.29</v>
      </c>
      <c r="E759" s="68">
        <v>80274.67</v>
      </c>
      <c r="F759" s="69">
        <v>1.4010158696360915E-4</v>
      </c>
    </row>
    <row r="760" spans="1:6" x14ac:dyDescent="0.2">
      <c r="A760" s="66" t="s">
        <v>657</v>
      </c>
      <c r="B760" s="66" t="s">
        <v>662</v>
      </c>
      <c r="C760" s="67">
        <v>20</v>
      </c>
      <c r="D760" s="68">
        <v>402534.17</v>
      </c>
      <c r="E760" s="68">
        <v>24152.06</v>
      </c>
      <c r="F760" s="69">
        <v>4.3087405255077749E-5</v>
      </c>
    </row>
    <row r="761" spans="1:6" x14ac:dyDescent="0.2">
      <c r="A761" s="66" t="s">
        <v>657</v>
      </c>
      <c r="B761" s="66" t="s">
        <v>663</v>
      </c>
      <c r="C761" s="67">
        <v>12</v>
      </c>
      <c r="D761" s="68">
        <v>189410.48</v>
      </c>
      <c r="E761" s="68">
        <v>11364.63</v>
      </c>
      <c r="F761" s="69">
        <v>3.5025431352284597E-5</v>
      </c>
    </row>
    <row r="762" spans="1:6" x14ac:dyDescent="0.2">
      <c r="A762" s="66" t="s">
        <v>657</v>
      </c>
      <c r="B762" s="66" t="s">
        <v>52</v>
      </c>
      <c r="C762" s="67">
        <v>36</v>
      </c>
      <c r="D762" s="68">
        <v>657364.49</v>
      </c>
      <c r="E762" s="68">
        <v>39441.870000000003</v>
      </c>
      <c r="F762" s="69">
        <v>3.0811495556284342E-5</v>
      </c>
    </row>
    <row r="763" spans="1:6" x14ac:dyDescent="0.2">
      <c r="A763" s="66" t="s">
        <v>657</v>
      </c>
      <c r="B763" s="66" t="s">
        <v>53</v>
      </c>
      <c r="C763" s="67">
        <v>383</v>
      </c>
      <c r="D763" s="68">
        <v>18670917.280000001</v>
      </c>
      <c r="E763" s="68">
        <v>1125505.98</v>
      </c>
      <c r="F763" s="69">
        <v>1.971514370478533E-3</v>
      </c>
    </row>
    <row r="764" spans="1:6" x14ac:dyDescent="0.2">
      <c r="A764" s="66" t="s">
        <v>664</v>
      </c>
      <c r="B764" s="66" t="s">
        <v>665</v>
      </c>
      <c r="C764" s="67">
        <v>86</v>
      </c>
      <c r="D764" s="68">
        <v>3715015.71</v>
      </c>
      <c r="E764" s="68">
        <v>229813.91</v>
      </c>
      <c r="F764" s="69">
        <v>3.425645642699461E-4</v>
      </c>
    </row>
    <row r="765" spans="1:6" x14ac:dyDescent="0.2">
      <c r="A765" s="66" t="s">
        <v>664</v>
      </c>
      <c r="B765" s="66" t="s">
        <v>666</v>
      </c>
      <c r="C765" s="67">
        <v>56</v>
      </c>
      <c r="D765" s="68">
        <v>2467584.41</v>
      </c>
      <c r="E765" s="68">
        <v>147988.79</v>
      </c>
      <c r="F765" s="69">
        <v>2.442351915673691E-4</v>
      </c>
    </row>
    <row r="766" spans="1:6" x14ac:dyDescent="0.2">
      <c r="A766" s="66" t="s">
        <v>664</v>
      </c>
      <c r="B766" s="66" t="s">
        <v>667</v>
      </c>
      <c r="C766" s="67">
        <v>13</v>
      </c>
      <c r="D766" s="68">
        <v>344258.05</v>
      </c>
      <c r="E766" s="68">
        <v>20655.5</v>
      </c>
      <c r="F766" s="69">
        <v>3.4490020957085524E-5</v>
      </c>
    </row>
    <row r="767" spans="1:6" x14ac:dyDescent="0.2">
      <c r="A767" s="66" t="s">
        <v>664</v>
      </c>
      <c r="B767" s="66" t="s">
        <v>52</v>
      </c>
      <c r="C767" s="67">
        <v>22</v>
      </c>
      <c r="D767" s="68">
        <v>146365.82</v>
      </c>
      <c r="E767" s="68">
        <v>8781.94</v>
      </c>
      <c r="F767" s="69">
        <v>1.038371927256741E-5</v>
      </c>
    </row>
    <row r="768" spans="1:6" x14ac:dyDescent="0.2">
      <c r="A768" s="66" t="s">
        <v>664</v>
      </c>
      <c r="B768" s="66" t="s">
        <v>53</v>
      </c>
      <c r="C768" s="67">
        <v>177</v>
      </c>
      <c r="D768" s="68">
        <v>6673224</v>
      </c>
      <c r="E768" s="68">
        <v>407240.14</v>
      </c>
      <c r="F768" s="69">
        <v>6.4899670058042114E-4</v>
      </c>
    </row>
    <row r="769" spans="1:6" x14ac:dyDescent="0.2">
      <c r="A769" s="66" t="s">
        <v>350</v>
      </c>
      <c r="B769" s="66" t="s">
        <v>668</v>
      </c>
      <c r="C769" s="67">
        <v>235</v>
      </c>
      <c r="D769" s="68">
        <v>29366623.100000001</v>
      </c>
      <c r="E769" s="68">
        <v>1760497.73</v>
      </c>
      <c r="F769" s="69">
        <v>2.9386291729790589E-3</v>
      </c>
    </row>
    <row r="770" spans="1:6" x14ac:dyDescent="0.2">
      <c r="A770" s="66" t="s">
        <v>350</v>
      </c>
      <c r="B770" s="66" t="s">
        <v>669</v>
      </c>
      <c r="C770" s="67">
        <v>42</v>
      </c>
      <c r="D770" s="68">
        <v>1297741.4099999999</v>
      </c>
      <c r="E770" s="68">
        <v>77864.5</v>
      </c>
      <c r="F770" s="69">
        <v>1.3227935918378714E-4</v>
      </c>
    </row>
    <row r="771" spans="1:6" x14ac:dyDescent="0.2">
      <c r="A771" s="66" t="s">
        <v>350</v>
      </c>
      <c r="B771" s="66" t="s">
        <v>776</v>
      </c>
      <c r="C771" s="67">
        <v>10</v>
      </c>
      <c r="D771" s="68">
        <v>784076.61</v>
      </c>
      <c r="E771" s="68">
        <v>47044.6</v>
      </c>
      <c r="F771" s="69">
        <v>6.9448680030621512E-5</v>
      </c>
    </row>
    <row r="772" spans="1:6" x14ac:dyDescent="0.2">
      <c r="A772" s="66" t="s">
        <v>350</v>
      </c>
      <c r="B772" s="66" t="s">
        <v>52</v>
      </c>
      <c r="C772" s="67">
        <v>21</v>
      </c>
      <c r="D772" s="68">
        <v>511653.64</v>
      </c>
      <c r="E772" s="68">
        <v>30699.22</v>
      </c>
      <c r="F772" s="69">
        <v>4.7230470784664122E-5</v>
      </c>
    </row>
    <row r="773" spans="1:6" x14ac:dyDescent="0.2">
      <c r="A773" s="66" t="s">
        <v>350</v>
      </c>
      <c r="B773" s="66" t="s">
        <v>53</v>
      </c>
      <c r="C773" s="67">
        <v>308</v>
      </c>
      <c r="D773" s="68">
        <v>31960094.760000002</v>
      </c>
      <c r="E773" s="68">
        <v>1916106.05</v>
      </c>
      <c r="F773" s="69">
        <v>3.2057031558771678E-3</v>
      </c>
    </row>
    <row r="774" spans="1:6" x14ac:dyDescent="0.2">
      <c r="A774" s="66" t="s">
        <v>670</v>
      </c>
      <c r="B774" s="66" t="s">
        <v>671</v>
      </c>
      <c r="C774" s="67">
        <v>96</v>
      </c>
      <c r="D774" s="68">
        <v>3721301.55</v>
      </c>
      <c r="E774" s="68">
        <v>231264.84</v>
      </c>
      <c r="F774" s="69">
        <v>3.9141311717750973E-4</v>
      </c>
    </row>
    <row r="775" spans="1:6" x14ac:dyDescent="0.2">
      <c r="A775" s="66" t="s">
        <v>670</v>
      </c>
      <c r="B775" s="66" t="s">
        <v>672</v>
      </c>
      <c r="C775" s="67">
        <v>27</v>
      </c>
      <c r="D775" s="68">
        <v>693602.75</v>
      </c>
      <c r="E775" s="68">
        <v>41559.660000000003</v>
      </c>
      <c r="F775" s="69">
        <v>7.0385582460593508E-5</v>
      </c>
    </row>
    <row r="776" spans="1:6" x14ac:dyDescent="0.2">
      <c r="A776" s="66" t="s">
        <v>670</v>
      </c>
      <c r="B776" s="66" t="s">
        <v>675</v>
      </c>
      <c r="C776" s="67">
        <v>25</v>
      </c>
      <c r="D776" s="68">
        <v>415191.14</v>
      </c>
      <c r="E776" s="68">
        <v>24911.47</v>
      </c>
      <c r="F776" s="69">
        <v>5.1600863873249513E-5</v>
      </c>
    </row>
    <row r="777" spans="1:6" x14ac:dyDescent="0.2">
      <c r="A777" s="66" t="s">
        <v>670</v>
      </c>
      <c r="B777" s="66" t="s">
        <v>673</v>
      </c>
      <c r="C777" s="67">
        <v>17</v>
      </c>
      <c r="D777" s="68">
        <v>504343.94</v>
      </c>
      <c r="E777" s="68">
        <v>30260.639999999999</v>
      </c>
      <c r="F777" s="69">
        <v>5.8935431120904605E-5</v>
      </c>
    </row>
    <row r="778" spans="1:6" x14ac:dyDescent="0.2">
      <c r="A778" s="66" t="s">
        <v>670</v>
      </c>
      <c r="B778" s="66" t="s">
        <v>674</v>
      </c>
      <c r="C778" s="67">
        <v>19</v>
      </c>
      <c r="D778" s="68">
        <v>3179212.48</v>
      </c>
      <c r="E778" s="68">
        <v>190750.66</v>
      </c>
      <c r="F778" s="69">
        <v>3.1949310138277876E-4</v>
      </c>
    </row>
    <row r="779" spans="1:6" x14ac:dyDescent="0.2">
      <c r="A779" s="66" t="s">
        <v>670</v>
      </c>
      <c r="B779" s="66" t="s">
        <v>676</v>
      </c>
      <c r="C779" s="67">
        <v>15</v>
      </c>
      <c r="D779" s="68">
        <v>202246.45</v>
      </c>
      <c r="E779" s="68">
        <v>12134.8</v>
      </c>
      <c r="F779" s="69">
        <v>3.2360590271967503E-5</v>
      </c>
    </row>
    <row r="780" spans="1:6" x14ac:dyDescent="0.2">
      <c r="A780" s="66" t="s">
        <v>670</v>
      </c>
      <c r="B780" s="66" t="s">
        <v>677</v>
      </c>
      <c r="C780" s="67">
        <v>10</v>
      </c>
      <c r="D780" s="68">
        <v>83434.91</v>
      </c>
      <c r="E780" s="68">
        <v>5006.1000000000004</v>
      </c>
      <c r="F780" s="69">
        <v>8.4393902600326216E-6</v>
      </c>
    </row>
    <row r="781" spans="1:6" x14ac:dyDescent="0.2">
      <c r="A781" s="66" t="s">
        <v>670</v>
      </c>
      <c r="B781" s="66" t="s">
        <v>52</v>
      </c>
      <c r="C781" s="67">
        <v>21</v>
      </c>
      <c r="D781" s="68">
        <v>977125.6</v>
      </c>
      <c r="E781" s="68">
        <v>58627.54</v>
      </c>
      <c r="F781" s="69">
        <v>9.7147781644240324E-5</v>
      </c>
    </row>
    <row r="782" spans="1:6" x14ac:dyDescent="0.2">
      <c r="A782" s="66" t="s">
        <v>670</v>
      </c>
      <c r="B782" s="66" t="s">
        <v>53</v>
      </c>
      <c r="C782" s="67">
        <v>230</v>
      </c>
      <c r="D782" s="68">
        <v>9776458.8300000001</v>
      </c>
      <c r="E782" s="68">
        <v>594515.71</v>
      </c>
      <c r="F782" s="69">
        <v>1.0297758581912764E-3</v>
      </c>
    </row>
    <row r="783" spans="1:6" x14ac:dyDescent="0.2">
      <c r="A783" s="66" t="s">
        <v>474</v>
      </c>
      <c r="B783" s="66" t="s">
        <v>678</v>
      </c>
      <c r="C783" s="67">
        <v>582</v>
      </c>
      <c r="D783" s="68">
        <v>92208541.439999998</v>
      </c>
      <c r="E783" s="68">
        <v>5542410.96</v>
      </c>
      <c r="F783" s="69">
        <v>9.1832831610817248E-3</v>
      </c>
    </row>
    <row r="784" spans="1:6" x14ac:dyDescent="0.2">
      <c r="A784" s="66" t="s">
        <v>474</v>
      </c>
      <c r="B784" s="66" t="s">
        <v>679</v>
      </c>
      <c r="C784" s="67">
        <v>29</v>
      </c>
      <c r="D784" s="68">
        <v>977273.14</v>
      </c>
      <c r="E784" s="68">
        <v>58636.38</v>
      </c>
      <c r="F784" s="69">
        <v>1.0015109435442393E-4</v>
      </c>
    </row>
    <row r="785" spans="1:6" x14ac:dyDescent="0.2">
      <c r="A785" s="66" t="s">
        <v>474</v>
      </c>
      <c r="B785" s="66" t="s">
        <v>495</v>
      </c>
      <c r="C785" s="67">
        <v>21</v>
      </c>
      <c r="D785" s="68">
        <v>2936190.86</v>
      </c>
      <c r="E785" s="68">
        <v>176171.44</v>
      </c>
      <c r="F785" s="69">
        <v>2.6891708053966942E-4</v>
      </c>
    </row>
    <row r="786" spans="1:6" x14ac:dyDescent="0.2">
      <c r="A786" s="66" t="s">
        <v>474</v>
      </c>
      <c r="B786" s="66" t="s">
        <v>680</v>
      </c>
      <c r="C786" s="67">
        <v>20</v>
      </c>
      <c r="D786" s="68">
        <v>403227.27</v>
      </c>
      <c r="E786" s="68">
        <v>24193.64</v>
      </c>
      <c r="F786" s="69">
        <v>4.0355071979260032E-5</v>
      </c>
    </row>
    <row r="787" spans="1:6" x14ac:dyDescent="0.2">
      <c r="A787" s="66" t="s">
        <v>474</v>
      </c>
      <c r="B787" s="66" t="s">
        <v>681</v>
      </c>
      <c r="C787" s="67">
        <v>18</v>
      </c>
      <c r="D787" s="68">
        <v>249059.97</v>
      </c>
      <c r="E787" s="68">
        <v>14943.6</v>
      </c>
      <c r="F787" s="69">
        <v>2.3435020846930717E-5</v>
      </c>
    </row>
    <row r="788" spans="1:6" x14ac:dyDescent="0.2">
      <c r="A788" s="66" t="s">
        <v>474</v>
      </c>
      <c r="B788" s="66" t="s">
        <v>52</v>
      </c>
      <c r="C788" s="67">
        <v>11</v>
      </c>
      <c r="D788" s="68">
        <v>191774.72</v>
      </c>
      <c r="E788" s="68">
        <v>11487.71</v>
      </c>
      <c r="F788" s="69">
        <v>1.8935942638924146E-5</v>
      </c>
    </row>
    <row r="789" spans="1:6" x14ac:dyDescent="0.2">
      <c r="A789" s="66" t="s">
        <v>474</v>
      </c>
      <c r="B789" s="66" t="s">
        <v>53</v>
      </c>
      <c r="C789" s="67">
        <v>681</v>
      </c>
      <c r="D789" s="68">
        <v>96966067.400000006</v>
      </c>
      <c r="E789" s="68">
        <v>5827843.7300000004</v>
      </c>
      <c r="F789" s="69">
        <v>9.6350773714409324E-3</v>
      </c>
    </row>
    <row r="790" spans="1:6" x14ac:dyDescent="0.2">
      <c r="A790" s="66" t="s">
        <v>682</v>
      </c>
      <c r="B790" s="66" t="s">
        <v>683</v>
      </c>
      <c r="C790" s="67">
        <v>434</v>
      </c>
      <c r="D790" s="68">
        <v>52182714.200000003</v>
      </c>
      <c r="E790" s="68">
        <v>3151901.35</v>
      </c>
      <c r="F790" s="69">
        <v>5.2041336769678538E-3</v>
      </c>
    </row>
    <row r="791" spans="1:6" x14ac:dyDescent="0.2">
      <c r="A791" s="66" t="s">
        <v>682</v>
      </c>
      <c r="B791" s="66" t="s">
        <v>684</v>
      </c>
      <c r="C791" s="67">
        <v>222</v>
      </c>
      <c r="D791" s="68">
        <v>19725541.91</v>
      </c>
      <c r="E791" s="68">
        <v>1183532.53</v>
      </c>
      <c r="F791" s="69">
        <v>2.3817057546817247E-3</v>
      </c>
    </row>
    <row r="792" spans="1:6" x14ac:dyDescent="0.2">
      <c r="A792" s="66" t="s">
        <v>682</v>
      </c>
      <c r="B792" s="66" t="s">
        <v>581</v>
      </c>
      <c r="C792" s="67">
        <v>99</v>
      </c>
      <c r="D792" s="68">
        <v>5223572.84</v>
      </c>
      <c r="E792" s="68">
        <v>313414.36</v>
      </c>
      <c r="F792" s="69">
        <v>5.3069866465816642E-4</v>
      </c>
    </row>
    <row r="793" spans="1:6" x14ac:dyDescent="0.2">
      <c r="A793" s="66" t="s">
        <v>682</v>
      </c>
      <c r="B793" s="66" t="s">
        <v>685</v>
      </c>
      <c r="C793" s="67">
        <v>28</v>
      </c>
      <c r="D793" s="68">
        <v>1042767.42</v>
      </c>
      <c r="E793" s="68">
        <v>62566.04</v>
      </c>
      <c r="F793" s="69">
        <v>1.0989703660747808E-4</v>
      </c>
    </row>
    <row r="794" spans="1:6" x14ac:dyDescent="0.2">
      <c r="A794" s="66" t="s">
        <v>682</v>
      </c>
      <c r="B794" s="66" t="s">
        <v>686</v>
      </c>
      <c r="C794" s="67">
        <v>32</v>
      </c>
      <c r="D794" s="68">
        <v>1043170.91</v>
      </c>
      <c r="E794" s="68">
        <v>62590.26</v>
      </c>
      <c r="F794" s="69">
        <v>1.0959410394496546E-4</v>
      </c>
    </row>
    <row r="795" spans="1:6" x14ac:dyDescent="0.2">
      <c r="A795" s="66" t="s">
        <v>682</v>
      </c>
      <c r="B795" s="66" t="s">
        <v>687</v>
      </c>
      <c r="C795" s="67">
        <v>16</v>
      </c>
      <c r="D795" s="68">
        <v>1607765.15</v>
      </c>
      <c r="E795" s="68">
        <v>96465.91</v>
      </c>
      <c r="F795" s="69">
        <v>3.0182781181114626E-4</v>
      </c>
    </row>
    <row r="796" spans="1:6" x14ac:dyDescent="0.2">
      <c r="A796" s="66" t="s">
        <v>682</v>
      </c>
      <c r="B796" s="66" t="s">
        <v>688</v>
      </c>
      <c r="C796" s="67">
        <v>17</v>
      </c>
      <c r="D796" s="68">
        <v>667935.87</v>
      </c>
      <c r="E796" s="68">
        <v>40076.15</v>
      </c>
      <c r="F796" s="69">
        <v>7.8034005723017633E-5</v>
      </c>
    </row>
    <row r="797" spans="1:6" x14ac:dyDescent="0.2">
      <c r="A797" s="66" t="s">
        <v>682</v>
      </c>
      <c r="B797" s="66" t="s">
        <v>252</v>
      </c>
      <c r="C797" s="67">
        <v>10</v>
      </c>
      <c r="D797" s="68">
        <v>711191.97</v>
      </c>
      <c r="E797" s="68">
        <v>42671.519999999997</v>
      </c>
      <c r="F797" s="69">
        <v>6.7958203152015205E-5</v>
      </c>
    </row>
    <row r="798" spans="1:6" x14ac:dyDescent="0.2">
      <c r="A798" s="66" t="s">
        <v>682</v>
      </c>
      <c r="B798" s="66" t="s">
        <v>689</v>
      </c>
      <c r="C798" s="67">
        <v>13</v>
      </c>
      <c r="D798" s="68">
        <v>585028.53</v>
      </c>
      <c r="E798" s="68">
        <v>35101.71</v>
      </c>
      <c r="F798" s="69">
        <v>9.216921119029151E-5</v>
      </c>
    </row>
    <row r="799" spans="1:6" x14ac:dyDescent="0.2">
      <c r="A799" s="66" t="s">
        <v>682</v>
      </c>
      <c r="B799" s="66" t="s">
        <v>52</v>
      </c>
      <c r="C799" s="67">
        <v>50</v>
      </c>
      <c r="D799" s="68">
        <v>2127481.4300000002</v>
      </c>
      <c r="E799" s="68">
        <v>127648.91</v>
      </c>
      <c r="F799" s="69">
        <v>1.5742451458600372E-4</v>
      </c>
    </row>
    <row r="800" spans="1:6" x14ac:dyDescent="0.2">
      <c r="A800" s="66" t="s">
        <v>682</v>
      </c>
      <c r="B800" s="66" t="s">
        <v>53</v>
      </c>
      <c r="C800" s="67">
        <v>921</v>
      </c>
      <c r="D800" s="68">
        <v>84917170.230000004</v>
      </c>
      <c r="E800" s="68">
        <v>5115968.74</v>
      </c>
      <c r="F800" s="69">
        <v>9.1039863659974751E-3</v>
      </c>
    </row>
    <row r="801" spans="1:6" x14ac:dyDescent="0.2">
      <c r="A801" s="66" t="s">
        <v>690</v>
      </c>
      <c r="B801" s="66" t="s">
        <v>690</v>
      </c>
      <c r="C801" s="67">
        <v>270</v>
      </c>
      <c r="D801" s="68">
        <v>27405499.510000002</v>
      </c>
      <c r="E801" s="68">
        <v>1654723.34</v>
      </c>
      <c r="F801" s="69">
        <v>2.6671427372405841E-3</v>
      </c>
    </row>
    <row r="802" spans="1:6" x14ac:dyDescent="0.2">
      <c r="A802" s="66" t="s">
        <v>690</v>
      </c>
      <c r="B802" s="66" t="s">
        <v>691</v>
      </c>
      <c r="C802" s="67">
        <v>169</v>
      </c>
      <c r="D802" s="68">
        <v>14920369.33</v>
      </c>
      <c r="E802" s="68">
        <v>894518.63</v>
      </c>
      <c r="F802" s="69">
        <v>1.9395207577709008E-3</v>
      </c>
    </row>
    <row r="803" spans="1:6" x14ac:dyDescent="0.2">
      <c r="A803" s="66" t="s">
        <v>690</v>
      </c>
      <c r="B803" s="66" t="s">
        <v>692</v>
      </c>
      <c r="C803" s="67">
        <v>64</v>
      </c>
      <c r="D803" s="68">
        <v>6088912.6699999999</v>
      </c>
      <c r="E803" s="68">
        <v>359059.62</v>
      </c>
      <c r="F803" s="69">
        <v>6.0265878812271602E-4</v>
      </c>
    </row>
    <row r="804" spans="1:6" x14ac:dyDescent="0.2">
      <c r="A804" s="66" t="s">
        <v>690</v>
      </c>
      <c r="B804" s="66" t="s">
        <v>693</v>
      </c>
      <c r="C804" s="67">
        <v>69</v>
      </c>
      <c r="D804" s="68">
        <v>2865755.53</v>
      </c>
      <c r="E804" s="68">
        <v>171627.99</v>
      </c>
      <c r="F804" s="69">
        <v>3.1874125909173124E-4</v>
      </c>
    </row>
    <row r="805" spans="1:6" x14ac:dyDescent="0.2">
      <c r="A805" s="66" t="s">
        <v>690</v>
      </c>
      <c r="B805" s="66" t="s">
        <v>695</v>
      </c>
      <c r="C805" s="67">
        <v>31</v>
      </c>
      <c r="D805" s="68">
        <v>2447698.9900000002</v>
      </c>
      <c r="E805" s="68">
        <v>146498.18</v>
      </c>
      <c r="F805" s="69">
        <v>2.3624778442662029E-4</v>
      </c>
    </row>
    <row r="806" spans="1:6" x14ac:dyDescent="0.2">
      <c r="A806" s="66" t="s">
        <v>690</v>
      </c>
      <c r="B806" s="66" t="s">
        <v>694</v>
      </c>
      <c r="C806" s="67">
        <v>30</v>
      </c>
      <c r="D806" s="68">
        <v>726659.44</v>
      </c>
      <c r="E806" s="68">
        <v>43531.71</v>
      </c>
      <c r="F806" s="69">
        <v>7.1947774123342015E-5</v>
      </c>
    </row>
    <row r="807" spans="1:6" x14ac:dyDescent="0.2">
      <c r="A807" s="66" t="s">
        <v>690</v>
      </c>
      <c r="B807" s="66" t="s">
        <v>696</v>
      </c>
      <c r="C807" s="67">
        <v>10</v>
      </c>
      <c r="D807" s="68">
        <v>154887.03</v>
      </c>
      <c r="E807" s="68">
        <v>9293.23</v>
      </c>
      <c r="F807" s="69">
        <v>2.1935904967300328E-5</v>
      </c>
    </row>
    <row r="808" spans="1:6" x14ac:dyDescent="0.2">
      <c r="A808" s="66" t="s">
        <v>690</v>
      </c>
      <c r="B808" s="66" t="s">
        <v>52</v>
      </c>
      <c r="C808" s="67">
        <v>28</v>
      </c>
      <c r="D808" s="68">
        <v>540047.35</v>
      </c>
      <c r="E808" s="68">
        <v>32402.85</v>
      </c>
      <c r="F808" s="69">
        <v>5.7377960450702907E-5</v>
      </c>
    </row>
    <row r="809" spans="1:6" x14ac:dyDescent="0.2">
      <c r="A809" s="66" t="s">
        <v>690</v>
      </c>
      <c r="B809" s="66" t="s">
        <v>53</v>
      </c>
      <c r="C809" s="67">
        <v>671</v>
      </c>
      <c r="D809" s="68">
        <v>55149829.850000001</v>
      </c>
      <c r="E809" s="68">
        <v>3311655.55</v>
      </c>
      <c r="F809" s="69">
        <v>5.9193411489194296E-3</v>
      </c>
    </row>
    <row r="810" spans="1:6" x14ac:dyDescent="0.2">
      <c r="A810" s="66" t="s">
        <v>697</v>
      </c>
      <c r="B810" s="66" t="s">
        <v>698</v>
      </c>
      <c r="C810" s="67">
        <v>87</v>
      </c>
      <c r="D810" s="68">
        <v>3865150.41</v>
      </c>
      <c r="E810" s="68">
        <v>234345.93</v>
      </c>
      <c r="F810" s="69">
        <v>3.6957019222764163E-4</v>
      </c>
    </row>
    <row r="811" spans="1:6" x14ac:dyDescent="0.2">
      <c r="A811" s="66" t="s">
        <v>697</v>
      </c>
      <c r="B811" s="66" t="s">
        <v>699</v>
      </c>
      <c r="C811" s="67">
        <v>45</v>
      </c>
      <c r="D811" s="68">
        <v>2391134.64</v>
      </c>
      <c r="E811" s="68">
        <v>143428.94</v>
      </c>
      <c r="F811" s="69">
        <v>2.3290989040594161E-4</v>
      </c>
    </row>
    <row r="812" spans="1:6" x14ac:dyDescent="0.2">
      <c r="A812" s="66" t="s">
        <v>697</v>
      </c>
      <c r="B812" s="66" t="s">
        <v>700</v>
      </c>
      <c r="C812" s="67">
        <v>34</v>
      </c>
      <c r="D812" s="68">
        <v>1057481.3600000001</v>
      </c>
      <c r="E812" s="68">
        <v>63448.87</v>
      </c>
      <c r="F812" s="69">
        <v>1.1105189383412009E-4</v>
      </c>
    </row>
    <row r="813" spans="1:6" x14ac:dyDescent="0.2">
      <c r="A813" s="66" t="s">
        <v>697</v>
      </c>
      <c r="B813" s="66" t="s">
        <v>701</v>
      </c>
      <c r="C813" s="67">
        <v>20</v>
      </c>
      <c r="D813" s="68">
        <v>284520.73</v>
      </c>
      <c r="E813" s="68">
        <v>17015.77</v>
      </c>
      <c r="F813" s="69">
        <v>3.9701110677379559E-5</v>
      </c>
    </row>
    <row r="814" spans="1:6" x14ac:dyDescent="0.2">
      <c r="A814" s="66" t="s">
        <v>697</v>
      </c>
      <c r="B814" s="66" t="s">
        <v>702</v>
      </c>
      <c r="C814" s="67">
        <v>11</v>
      </c>
      <c r="D814" s="68">
        <v>590008.35</v>
      </c>
      <c r="E814" s="68">
        <v>35400.5</v>
      </c>
      <c r="F814" s="69">
        <v>5.4705324887090042E-5</v>
      </c>
    </row>
    <row r="815" spans="1:6" x14ac:dyDescent="0.2">
      <c r="A815" s="66" t="s">
        <v>697</v>
      </c>
      <c r="B815" s="66" t="s">
        <v>52</v>
      </c>
      <c r="C815" s="67">
        <v>16</v>
      </c>
      <c r="D815" s="68">
        <v>2608820.2999999998</v>
      </c>
      <c r="E815" s="68">
        <v>156529.22</v>
      </c>
      <c r="F815" s="69">
        <v>1.0543554636065803E-5</v>
      </c>
    </row>
    <row r="816" spans="1:6" x14ac:dyDescent="0.2">
      <c r="A816" s="66" t="s">
        <v>697</v>
      </c>
      <c r="B816" s="66" t="s">
        <v>53</v>
      </c>
      <c r="C816" s="67">
        <v>213</v>
      </c>
      <c r="D816" s="68">
        <v>10797115.789999999</v>
      </c>
      <c r="E816" s="68">
        <v>650169.23</v>
      </c>
      <c r="F816" s="69">
        <v>1.0493912776431186E-3</v>
      </c>
    </row>
    <row r="817" spans="1:6" x14ac:dyDescent="0.2">
      <c r="A817" s="66" t="s">
        <v>703</v>
      </c>
      <c r="B817" s="66" t="s">
        <v>704</v>
      </c>
      <c r="C817" s="67">
        <v>709</v>
      </c>
      <c r="D817" s="68">
        <v>122168453.04000001</v>
      </c>
      <c r="E817" s="68">
        <v>7317535.2800000003</v>
      </c>
      <c r="F817" s="69">
        <v>1.185161925725063E-2</v>
      </c>
    </row>
    <row r="818" spans="1:6" x14ac:dyDescent="0.2">
      <c r="A818" s="66" t="s">
        <v>703</v>
      </c>
      <c r="B818" s="66" t="s">
        <v>705</v>
      </c>
      <c r="C818" s="67">
        <v>57</v>
      </c>
      <c r="D818" s="68">
        <v>2141569.0099999998</v>
      </c>
      <c r="E818" s="68">
        <v>128494.15</v>
      </c>
      <c r="F818" s="69">
        <v>1.9479258273842368E-4</v>
      </c>
    </row>
    <row r="819" spans="1:6" x14ac:dyDescent="0.2">
      <c r="A819" s="66" t="s">
        <v>703</v>
      </c>
      <c r="B819" s="66" t="s">
        <v>706</v>
      </c>
      <c r="C819" s="67">
        <v>27</v>
      </c>
      <c r="D819" s="68">
        <v>842777.66</v>
      </c>
      <c r="E819" s="68">
        <v>50566.66</v>
      </c>
      <c r="F819" s="69">
        <v>7.6996121124023781E-5</v>
      </c>
    </row>
    <row r="820" spans="1:6" x14ac:dyDescent="0.2">
      <c r="A820" s="66" t="s">
        <v>703</v>
      </c>
      <c r="B820" s="66" t="s">
        <v>708</v>
      </c>
      <c r="C820" s="67">
        <v>14</v>
      </c>
      <c r="D820" s="68">
        <v>237837.73</v>
      </c>
      <c r="E820" s="68">
        <v>14270.26</v>
      </c>
      <c r="F820" s="69">
        <v>2.0698824940847421E-5</v>
      </c>
    </row>
    <row r="821" spans="1:6" x14ac:dyDescent="0.2">
      <c r="A821" s="66" t="s">
        <v>703</v>
      </c>
      <c r="B821" s="66" t="s">
        <v>707</v>
      </c>
      <c r="C821" s="67">
        <v>13</v>
      </c>
      <c r="D821" s="68">
        <v>90225.52</v>
      </c>
      <c r="E821" s="68">
        <v>5413.53</v>
      </c>
      <c r="F821" s="69">
        <v>1.2760302916470478E-5</v>
      </c>
    </row>
    <row r="822" spans="1:6" x14ac:dyDescent="0.2">
      <c r="A822" s="66" t="s">
        <v>703</v>
      </c>
      <c r="B822" s="66" t="s">
        <v>709</v>
      </c>
      <c r="C822" s="67">
        <v>11</v>
      </c>
      <c r="D822" s="68">
        <v>300522.38</v>
      </c>
      <c r="E822" s="68">
        <v>18031.349999999999</v>
      </c>
      <c r="F822" s="69">
        <v>3.2198262888942934E-5</v>
      </c>
    </row>
    <row r="823" spans="1:6" x14ac:dyDescent="0.2">
      <c r="A823" s="66" t="s">
        <v>703</v>
      </c>
      <c r="B823" s="66" t="s">
        <v>711</v>
      </c>
      <c r="C823" s="67">
        <v>12</v>
      </c>
      <c r="D823" s="68">
        <v>454420.84</v>
      </c>
      <c r="E823" s="68">
        <v>27229.75</v>
      </c>
      <c r="F823" s="69">
        <v>3.9270517392362069E-5</v>
      </c>
    </row>
    <row r="824" spans="1:6" x14ac:dyDescent="0.2">
      <c r="A824" s="66" t="s">
        <v>703</v>
      </c>
      <c r="B824" s="66" t="s">
        <v>710</v>
      </c>
      <c r="C824" s="67">
        <v>10</v>
      </c>
      <c r="D824" s="68">
        <v>59154.38</v>
      </c>
      <c r="E824" s="68">
        <v>3549.26</v>
      </c>
      <c r="F824" s="69">
        <v>7.4534365790537166E-6</v>
      </c>
    </row>
    <row r="825" spans="1:6" x14ac:dyDescent="0.2">
      <c r="A825" s="66" t="s">
        <v>703</v>
      </c>
      <c r="B825" s="66" t="s">
        <v>52</v>
      </c>
      <c r="C825" s="67">
        <v>38</v>
      </c>
      <c r="D825" s="68">
        <v>1982443.2</v>
      </c>
      <c r="E825" s="68">
        <v>118946.58</v>
      </c>
      <c r="F825" s="69">
        <v>1.5904243057426811E-4</v>
      </c>
    </row>
    <row r="826" spans="1:6" x14ac:dyDescent="0.2">
      <c r="A826" s="66" t="s">
        <v>703</v>
      </c>
      <c r="B826" s="66" t="s">
        <v>53</v>
      </c>
      <c r="C826" s="67">
        <v>891</v>
      </c>
      <c r="D826" s="68">
        <v>128277403.76000001</v>
      </c>
      <c r="E826" s="68">
        <v>7684036.8200000003</v>
      </c>
      <c r="F826" s="69">
        <v>1.2423138143177168E-2</v>
      </c>
    </row>
    <row r="827" spans="1:6" x14ac:dyDescent="0.2">
      <c r="A827" s="66" t="s">
        <v>712</v>
      </c>
      <c r="B827" s="66" t="s">
        <v>341</v>
      </c>
      <c r="C827" s="67">
        <v>113</v>
      </c>
      <c r="D827" s="68">
        <v>9745669.3599999994</v>
      </c>
      <c r="E827" s="68">
        <v>588710.46</v>
      </c>
      <c r="F827" s="69">
        <v>1.0136304651732122E-3</v>
      </c>
    </row>
    <row r="828" spans="1:6" x14ac:dyDescent="0.2">
      <c r="A828" s="66" t="s">
        <v>712</v>
      </c>
      <c r="B828" s="66" t="s">
        <v>713</v>
      </c>
      <c r="C828" s="67">
        <v>91</v>
      </c>
      <c r="D828" s="68">
        <v>9510285.7599999998</v>
      </c>
      <c r="E828" s="68">
        <v>570566.22</v>
      </c>
      <c r="F828" s="69">
        <v>8.0462045416770369E-4</v>
      </c>
    </row>
    <row r="829" spans="1:6" x14ac:dyDescent="0.2">
      <c r="A829" s="66" t="s">
        <v>712</v>
      </c>
      <c r="B829" s="66" t="s">
        <v>714</v>
      </c>
      <c r="C829" s="67">
        <v>51</v>
      </c>
      <c r="D829" s="68">
        <v>2763512.7</v>
      </c>
      <c r="E829" s="68">
        <v>165803.57</v>
      </c>
      <c r="F829" s="69">
        <v>2.8940747573625799E-4</v>
      </c>
    </row>
    <row r="830" spans="1:6" x14ac:dyDescent="0.2">
      <c r="A830" s="66" t="s">
        <v>712</v>
      </c>
      <c r="B830" s="66" t="s">
        <v>715</v>
      </c>
      <c r="C830" s="67">
        <v>18</v>
      </c>
      <c r="D830" s="68">
        <v>2178568.5</v>
      </c>
      <c r="E830" s="68">
        <v>130714.1</v>
      </c>
      <c r="F830" s="69">
        <v>2.3826022863953725E-4</v>
      </c>
    </row>
    <row r="831" spans="1:6" x14ac:dyDescent="0.2">
      <c r="A831" s="66" t="s">
        <v>712</v>
      </c>
      <c r="B831" s="66" t="s">
        <v>716</v>
      </c>
      <c r="C831" s="67">
        <v>12</v>
      </c>
      <c r="D831" s="68">
        <v>243628.3</v>
      </c>
      <c r="E831" s="68">
        <v>14617.7</v>
      </c>
      <c r="F831" s="69">
        <v>2.2389120251794337E-5</v>
      </c>
    </row>
    <row r="832" spans="1:6" x14ac:dyDescent="0.2">
      <c r="A832" s="66" t="s">
        <v>712</v>
      </c>
      <c r="B832" s="66" t="s">
        <v>52</v>
      </c>
      <c r="C832" s="67">
        <v>19</v>
      </c>
      <c r="D832" s="68">
        <v>195296.12</v>
      </c>
      <c r="E832" s="68">
        <v>11717.77</v>
      </c>
      <c r="F832" s="69">
        <v>1.4240880939736698E-5</v>
      </c>
    </row>
    <row r="833" spans="1:6" x14ac:dyDescent="0.2">
      <c r="A833" s="66" t="s">
        <v>712</v>
      </c>
      <c r="B833" s="66" t="s">
        <v>53</v>
      </c>
      <c r="C833" s="67">
        <v>304</v>
      </c>
      <c r="D833" s="68">
        <v>24636960.739999998</v>
      </c>
      <c r="E833" s="68">
        <v>1482129.82</v>
      </c>
      <c r="F833" s="69">
        <v>2.3967377133754931E-3</v>
      </c>
    </row>
    <row r="834" spans="1:6" x14ac:dyDescent="0.2">
      <c r="A834" s="66" t="s">
        <v>717</v>
      </c>
      <c r="B834" s="66" t="s">
        <v>718</v>
      </c>
      <c r="C834" s="67">
        <v>440</v>
      </c>
      <c r="D834" s="68">
        <v>45439131.390000001</v>
      </c>
      <c r="E834" s="68">
        <v>2722723.83</v>
      </c>
      <c r="F834" s="69">
        <v>4.8788346269593302E-3</v>
      </c>
    </row>
    <row r="835" spans="1:6" x14ac:dyDescent="0.2">
      <c r="A835" s="66" t="s">
        <v>717</v>
      </c>
      <c r="B835" s="66" t="s">
        <v>719</v>
      </c>
      <c r="C835" s="67">
        <v>61</v>
      </c>
      <c r="D835" s="68">
        <v>2317299.16</v>
      </c>
      <c r="E835" s="68">
        <v>139017.82</v>
      </c>
      <c r="F835" s="69">
        <v>2.8115043208277687E-4</v>
      </c>
    </row>
    <row r="836" spans="1:6" x14ac:dyDescent="0.2">
      <c r="A836" s="66" t="s">
        <v>717</v>
      </c>
      <c r="B836" s="66" t="s">
        <v>720</v>
      </c>
      <c r="C836" s="67">
        <v>44</v>
      </c>
      <c r="D836" s="68">
        <v>1737068.53</v>
      </c>
      <c r="E836" s="68">
        <v>104219.13</v>
      </c>
      <c r="F836" s="69">
        <v>1.818416403282007E-4</v>
      </c>
    </row>
    <row r="837" spans="1:6" x14ac:dyDescent="0.2">
      <c r="A837" s="66" t="s">
        <v>717</v>
      </c>
      <c r="B837" s="66" t="s">
        <v>721</v>
      </c>
      <c r="C837" s="67">
        <v>39</v>
      </c>
      <c r="D837" s="68">
        <v>983688.71</v>
      </c>
      <c r="E837" s="68">
        <v>59011</v>
      </c>
      <c r="F837" s="69">
        <v>1.3989209118877525E-4</v>
      </c>
    </row>
    <row r="838" spans="1:6" x14ac:dyDescent="0.2">
      <c r="A838" s="66" t="s">
        <v>717</v>
      </c>
      <c r="B838" s="66" t="s">
        <v>722</v>
      </c>
      <c r="C838" s="67">
        <v>25</v>
      </c>
      <c r="D838" s="68">
        <v>2775884.67</v>
      </c>
      <c r="E838" s="68">
        <v>166553.07999999999</v>
      </c>
      <c r="F838" s="69">
        <v>3.0456680431692007E-4</v>
      </c>
    </row>
    <row r="839" spans="1:6" x14ac:dyDescent="0.2">
      <c r="A839" s="66" t="s">
        <v>717</v>
      </c>
      <c r="B839" s="66" t="s">
        <v>723</v>
      </c>
      <c r="C839" s="67">
        <v>15</v>
      </c>
      <c r="D839" s="68">
        <v>426455.27</v>
      </c>
      <c r="E839" s="68">
        <v>25587.32</v>
      </c>
      <c r="F839" s="69">
        <v>5.5504349414499846E-5</v>
      </c>
    </row>
    <row r="840" spans="1:6" x14ac:dyDescent="0.2">
      <c r="A840" s="66" t="s">
        <v>717</v>
      </c>
      <c r="B840" s="66" t="s">
        <v>52</v>
      </c>
      <c r="C840" s="67">
        <v>24</v>
      </c>
      <c r="D840" s="68">
        <v>874852.62</v>
      </c>
      <c r="E840" s="68">
        <v>52491.16</v>
      </c>
      <c r="F840" s="69">
        <v>8.8001917693089529E-5</v>
      </c>
    </row>
    <row r="841" spans="1:6" x14ac:dyDescent="0.2">
      <c r="A841" s="66" t="s">
        <v>717</v>
      </c>
      <c r="B841" s="66" t="s">
        <v>53</v>
      </c>
      <c r="C841" s="67">
        <v>648</v>
      </c>
      <c r="D841" s="68">
        <v>54554380.350000001</v>
      </c>
      <c r="E841" s="68">
        <v>3269603.34</v>
      </c>
      <c r="F841" s="69">
        <v>5.9297918619835915E-3</v>
      </c>
    </row>
    <row r="842" spans="1:6" x14ac:dyDescent="0.2">
      <c r="A842" s="66" t="s">
        <v>724</v>
      </c>
      <c r="B842" s="66" t="s">
        <v>564</v>
      </c>
      <c r="C842" s="67">
        <v>1832</v>
      </c>
      <c r="D842" s="68">
        <v>415154864.06999999</v>
      </c>
      <c r="E842" s="68">
        <v>24898392.48</v>
      </c>
      <c r="F842" s="69">
        <v>3.836047598399249E-2</v>
      </c>
    </row>
    <row r="843" spans="1:6" x14ac:dyDescent="0.2">
      <c r="A843" s="66" t="s">
        <v>724</v>
      </c>
      <c r="B843" s="66" t="s">
        <v>725</v>
      </c>
      <c r="C843" s="67">
        <v>130</v>
      </c>
      <c r="D843" s="68">
        <v>10034338.32</v>
      </c>
      <c r="E843" s="68">
        <v>602060.29</v>
      </c>
      <c r="F843" s="69">
        <v>9.0158044829609363E-4</v>
      </c>
    </row>
    <row r="844" spans="1:6" x14ac:dyDescent="0.2">
      <c r="A844" s="66" t="s">
        <v>724</v>
      </c>
      <c r="B844" s="66" t="s">
        <v>726</v>
      </c>
      <c r="C844" s="67">
        <v>50</v>
      </c>
      <c r="D844" s="68">
        <v>2122426.67</v>
      </c>
      <c r="E844" s="68">
        <v>127345.59</v>
      </c>
      <c r="F844" s="69">
        <v>1.9337289305891372E-4</v>
      </c>
    </row>
    <row r="845" spans="1:6" x14ac:dyDescent="0.2">
      <c r="A845" s="66" t="s">
        <v>724</v>
      </c>
      <c r="B845" s="66" t="s">
        <v>728</v>
      </c>
      <c r="C845" s="67">
        <v>40</v>
      </c>
      <c r="D845" s="68">
        <v>2583132.81</v>
      </c>
      <c r="E845" s="68">
        <v>154987.95000000001</v>
      </c>
      <c r="F845" s="69">
        <v>2.5901299195857348E-4</v>
      </c>
    </row>
    <row r="846" spans="1:6" x14ac:dyDescent="0.2">
      <c r="A846" s="66" t="s">
        <v>724</v>
      </c>
      <c r="B846" s="66" t="s">
        <v>727</v>
      </c>
      <c r="C846" s="67">
        <v>37</v>
      </c>
      <c r="D846" s="68">
        <v>2219704.83</v>
      </c>
      <c r="E846" s="68">
        <v>133182.29</v>
      </c>
      <c r="F846" s="69">
        <v>2.0265381062383039E-4</v>
      </c>
    </row>
    <row r="847" spans="1:6" x14ac:dyDescent="0.2">
      <c r="A847" s="66" t="s">
        <v>724</v>
      </c>
      <c r="B847" s="66" t="s">
        <v>729</v>
      </c>
      <c r="C847" s="67">
        <v>28</v>
      </c>
      <c r="D847" s="68">
        <v>1243428.9099999999</v>
      </c>
      <c r="E847" s="68">
        <v>74549.86</v>
      </c>
      <c r="F847" s="69">
        <v>1.3541438897048209E-4</v>
      </c>
    </row>
    <row r="848" spans="1:6" x14ac:dyDescent="0.2">
      <c r="A848" s="66" t="s">
        <v>724</v>
      </c>
      <c r="B848" s="66" t="s">
        <v>730</v>
      </c>
      <c r="C848" s="67">
        <v>27</v>
      </c>
      <c r="D848" s="68">
        <v>671212.98</v>
      </c>
      <c r="E848" s="68">
        <v>40272.79</v>
      </c>
      <c r="F848" s="69">
        <v>6.2395337186495469E-5</v>
      </c>
    </row>
    <row r="849" spans="1:6" x14ac:dyDescent="0.2">
      <c r="A849" s="66" t="s">
        <v>724</v>
      </c>
      <c r="B849" s="66" t="s">
        <v>731</v>
      </c>
      <c r="C849" s="67">
        <v>20</v>
      </c>
      <c r="D849" s="68">
        <v>674058.15</v>
      </c>
      <c r="E849" s="68">
        <v>40443.5</v>
      </c>
      <c r="F849" s="69">
        <v>7.9204064268769312E-5</v>
      </c>
    </row>
    <row r="850" spans="1:6" x14ac:dyDescent="0.2">
      <c r="A850" s="66" t="s">
        <v>724</v>
      </c>
      <c r="B850" s="66" t="s">
        <v>734</v>
      </c>
      <c r="C850" s="67">
        <v>15</v>
      </c>
      <c r="D850" s="68">
        <v>213334.77</v>
      </c>
      <c r="E850" s="68">
        <v>12800.08</v>
      </c>
      <c r="F850" s="69">
        <v>2.3893690885276468E-5</v>
      </c>
    </row>
    <row r="851" spans="1:6" x14ac:dyDescent="0.2">
      <c r="A851" s="66" t="s">
        <v>724</v>
      </c>
      <c r="B851" s="66" t="s">
        <v>732</v>
      </c>
      <c r="C851" s="67">
        <v>18</v>
      </c>
      <c r="D851" s="68">
        <v>355965.72</v>
      </c>
      <c r="E851" s="68">
        <v>21357.94</v>
      </c>
      <c r="F851" s="69">
        <v>2.6840988534332784E-5</v>
      </c>
    </row>
    <row r="852" spans="1:6" x14ac:dyDescent="0.2">
      <c r="A852" s="66" t="s">
        <v>724</v>
      </c>
      <c r="B852" s="66" t="s">
        <v>733</v>
      </c>
      <c r="C852" s="67">
        <v>13</v>
      </c>
      <c r="D852" s="68">
        <v>404363.05</v>
      </c>
      <c r="E852" s="68">
        <v>24261.78</v>
      </c>
      <c r="F852" s="69">
        <v>3.4967754944806531E-5</v>
      </c>
    </row>
    <row r="853" spans="1:6" x14ac:dyDescent="0.2">
      <c r="A853" s="66" t="s">
        <v>724</v>
      </c>
      <c r="B853" s="66" t="s">
        <v>754</v>
      </c>
      <c r="C853" s="67">
        <v>15</v>
      </c>
      <c r="D853" s="68">
        <v>77379.63</v>
      </c>
      <c r="E853" s="68">
        <v>4642.78</v>
      </c>
      <c r="F853" s="69">
        <v>8.5215299925259914E-6</v>
      </c>
    </row>
    <row r="854" spans="1:6" x14ac:dyDescent="0.2">
      <c r="A854" s="66" t="s">
        <v>724</v>
      </c>
      <c r="B854" s="66" t="s">
        <v>753</v>
      </c>
      <c r="C854" s="67">
        <v>11</v>
      </c>
      <c r="D854" s="68">
        <v>196982.58</v>
      </c>
      <c r="E854" s="68">
        <v>11818.96</v>
      </c>
      <c r="F854" s="69">
        <v>1.1723387436181259E-5</v>
      </c>
    </row>
    <row r="855" spans="1:6" x14ac:dyDescent="0.2">
      <c r="A855" s="66" t="s">
        <v>724</v>
      </c>
      <c r="B855" s="66" t="s">
        <v>52</v>
      </c>
      <c r="C855" s="67">
        <v>21</v>
      </c>
      <c r="D855" s="68">
        <v>718111.99</v>
      </c>
      <c r="E855" s="68">
        <v>43086.73</v>
      </c>
      <c r="F855" s="69">
        <v>5.448386741853047E-5</v>
      </c>
    </row>
    <row r="856" spans="1:6" x14ac:dyDescent="0.2">
      <c r="A856" s="66" t="s">
        <v>724</v>
      </c>
      <c r="B856" s="66" t="s">
        <v>53</v>
      </c>
      <c r="C856" s="67">
        <v>2257</v>
      </c>
      <c r="D856" s="68">
        <v>436669304.48000002</v>
      </c>
      <c r="E856" s="68">
        <v>26189203.02</v>
      </c>
      <c r="F856" s="69">
        <v>4.035965903960187E-2</v>
      </c>
    </row>
    <row r="857" spans="1:6" x14ac:dyDescent="0.2">
      <c r="A857" s="66" t="s">
        <v>735</v>
      </c>
      <c r="B857" s="66" t="s">
        <v>736</v>
      </c>
      <c r="C857" s="67">
        <v>92</v>
      </c>
      <c r="D857" s="68">
        <v>5680782.8600000003</v>
      </c>
      <c r="E857" s="68">
        <v>336044.1</v>
      </c>
      <c r="F857" s="69">
        <v>6.2696975383309773E-4</v>
      </c>
    </row>
    <row r="858" spans="1:6" x14ac:dyDescent="0.2">
      <c r="A858" s="66" t="s">
        <v>735</v>
      </c>
      <c r="B858" s="66" t="s">
        <v>737</v>
      </c>
      <c r="C858" s="67">
        <v>30</v>
      </c>
      <c r="D858" s="68">
        <v>1551634.04</v>
      </c>
      <c r="E858" s="68">
        <v>93098.04</v>
      </c>
      <c r="F858" s="69">
        <v>1.7440344660191542E-4</v>
      </c>
    </row>
    <row r="859" spans="1:6" x14ac:dyDescent="0.2">
      <c r="A859" s="66" t="s">
        <v>735</v>
      </c>
      <c r="B859" s="66" t="s">
        <v>738</v>
      </c>
      <c r="C859" s="67">
        <v>18</v>
      </c>
      <c r="D859" s="68">
        <v>1808445.29</v>
      </c>
      <c r="E859" s="68">
        <v>108506.71</v>
      </c>
      <c r="F859" s="69">
        <v>1.4904706485574951E-4</v>
      </c>
    </row>
    <row r="860" spans="1:6" x14ac:dyDescent="0.2">
      <c r="A860" s="66" t="s">
        <v>735</v>
      </c>
      <c r="B860" s="66" t="s">
        <v>739</v>
      </c>
      <c r="C860" s="67">
        <v>12</v>
      </c>
      <c r="D860" s="68">
        <v>525766.39</v>
      </c>
      <c r="E860" s="68">
        <v>31545.99</v>
      </c>
      <c r="F860" s="69">
        <v>2.5114932743185231E-5</v>
      </c>
    </row>
    <row r="861" spans="1:6" x14ac:dyDescent="0.2">
      <c r="A861" s="66" t="s">
        <v>735</v>
      </c>
      <c r="B861" s="66" t="s">
        <v>740</v>
      </c>
      <c r="C861" s="67">
        <v>16</v>
      </c>
      <c r="D861" s="68">
        <v>297508.74</v>
      </c>
      <c r="E861" s="68">
        <v>17850.54</v>
      </c>
      <c r="F861" s="69">
        <v>2.731710270936177E-5</v>
      </c>
    </row>
    <row r="862" spans="1:6" x14ac:dyDescent="0.2">
      <c r="A862" s="66" t="s">
        <v>735</v>
      </c>
      <c r="B862" s="66" t="s">
        <v>52</v>
      </c>
      <c r="C862" s="67">
        <v>20</v>
      </c>
      <c r="D862" s="68">
        <v>201622.97</v>
      </c>
      <c r="E862" s="68">
        <v>12097.37</v>
      </c>
      <c r="F862" s="69">
        <v>5.6083591664253781E-6</v>
      </c>
    </row>
    <row r="863" spans="1:6" x14ac:dyDescent="0.2">
      <c r="A863" s="66" t="s">
        <v>735</v>
      </c>
      <c r="B863" s="66" t="s">
        <v>53</v>
      </c>
      <c r="C863" s="67">
        <v>188</v>
      </c>
      <c r="D863" s="68">
        <v>10065760.289999999</v>
      </c>
      <c r="E863" s="68">
        <v>599142.75</v>
      </c>
      <c r="F863" s="69">
        <v>1.0325468454588558E-3</v>
      </c>
    </row>
    <row r="864" spans="1:6" x14ac:dyDescent="0.2">
      <c r="A864" s="66" t="s">
        <v>741</v>
      </c>
      <c r="B864" s="66" t="s">
        <v>742</v>
      </c>
      <c r="C864" s="67">
        <v>120</v>
      </c>
      <c r="D864" s="68">
        <v>7911487.8700000001</v>
      </c>
      <c r="E864" s="68">
        <v>479333.83</v>
      </c>
      <c r="F864" s="69">
        <v>6.3780247964607061E-4</v>
      </c>
    </row>
    <row r="865" spans="1:6" x14ac:dyDescent="0.2">
      <c r="A865" s="66" t="s">
        <v>741</v>
      </c>
      <c r="B865" s="66" t="s">
        <v>743</v>
      </c>
      <c r="C865" s="67">
        <v>109</v>
      </c>
      <c r="D865" s="68">
        <v>4800429.51</v>
      </c>
      <c r="E865" s="68">
        <v>288025.78999999998</v>
      </c>
      <c r="F865" s="69">
        <v>5.150641356429684E-4</v>
      </c>
    </row>
    <row r="866" spans="1:6" x14ac:dyDescent="0.2">
      <c r="A866" s="66" t="s">
        <v>741</v>
      </c>
      <c r="B866" s="66" t="s">
        <v>744</v>
      </c>
      <c r="C866" s="67">
        <v>76</v>
      </c>
      <c r="D866" s="68">
        <v>7923325.3700000001</v>
      </c>
      <c r="E866" s="68">
        <v>474259.61</v>
      </c>
      <c r="F866" s="69">
        <v>6.8238560886531253E-4</v>
      </c>
    </row>
    <row r="867" spans="1:6" x14ac:dyDescent="0.2">
      <c r="A867" s="66" t="s">
        <v>741</v>
      </c>
      <c r="B867" s="66" t="s">
        <v>303</v>
      </c>
      <c r="C867" s="67">
        <v>24</v>
      </c>
      <c r="D867" s="68">
        <v>845801.2</v>
      </c>
      <c r="E867" s="68">
        <v>50748.08</v>
      </c>
      <c r="F867" s="69">
        <v>8.789912188763473E-5</v>
      </c>
    </row>
    <row r="868" spans="1:6" x14ac:dyDescent="0.2">
      <c r="A868" s="66" t="s">
        <v>741</v>
      </c>
      <c r="B868" s="66" t="s">
        <v>745</v>
      </c>
      <c r="C868" s="67">
        <v>21</v>
      </c>
      <c r="D868" s="68">
        <v>1996170.59</v>
      </c>
      <c r="E868" s="68">
        <v>119770.25</v>
      </c>
      <c r="F868" s="69">
        <v>1.899669530606175E-4</v>
      </c>
    </row>
    <row r="869" spans="1:6" x14ac:dyDescent="0.2">
      <c r="A869" s="66" t="s">
        <v>741</v>
      </c>
      <c r="B869" s="66" t="s">
        <v>777</v>
      </c>
      <c r="C869" s="67">
        <v>12</v>
      </c>
      <c r="D869" s="68">
        <v>922339.04</v>
      </c>
      <c r="E869" s="68">
        <v>55340.33</v>
      </c>
      <c r="F869" s="69">
        <v>6.2424410747634199E-5</v>
      </c>
    </row>
    <row r="870" spans="1:6" x14ac:dyDescent="0.2">
      <c r="A870" s="66" t="s">
        <v>741</v>
      </c>
      <c r="B870" s="66" t="s">
        <v>52</v>
      </c>
      <c r="C870" s="67">
        <v>7</v>
      </c>
      <c r="D870" s="68">
        <v>45327.41</v>
      </c>
      <c r="E870" s="68">
        <v>2719.65</v>
      </c>
      <c r="F870" s="69">
        <v>4.4569492334612601E-6</v>
      </c>
    </row>
    <row r="871" spans="1:6" x14ac:dyDescent="0.2">
      <c r="A871" s="66" t="s">
        <v>741</v>
      </c>
      <c r="B871" s="66" t="s">
        <v>53</v>
      </c>
      <c r="C871" s="67">
        <v>369</v>
      </c>
      <c r="D871" s="68">
        <v>24444880.989999998</v>
      </c>
      <c r="E871" s="68">
        <v>1470197.54</v>
      </c>
      <c r="F871" s="69">
        <v>2.1799996590836992E-3</v>
      </c>
    </row>
    <row r="872" spans="1:6" x14ac:dyDescent="0.2">
      <c r="A872" s="66" t="s">
        <v>21</v>
      </c>
      <c r="B872" s="66" t="s">
        <v>21</v>
      </c>
      <c r="C872" s="67">
        <v>72781</v>
      </c>
      <c r="D872" s="68">
        <v>10241714543.379999</v>
      </c>
      <c r="E872" s="68">
        <v>613827725.39999998</v>
      </c>
      <c r="F872" s="69">
        <v>1</v>
      </c>
    </row>
    <row r="873" spans="1:6" x14ac:dyDescent="0.2">
      <c r="C873" s="67"/>
      <c r="D873" s="68"/>
      <c r="E873" s="68"/>
      <c r="F873" s="69"/>
    </row>
    <row r="874" spans="1:6" x14ac:dyDescent="0.2">
      <c r="C874" s="67"/>
      <c r="D874" s="68"/>
      <c r="E874" s="68"/>
      <c r="F874" s="69"/>
    </row>
    <row r="875" spans="1:6" x14ac:dyDescent="0.2">
      <c r="C875" s="67"/>
      <c r="D875" s="68"/>
      <c r="E875" s="68"/>
      <c r="F875" s="69"/>
    </row>
    <row r="876" spans="1:6" x14ac:dyDescent="0.2">
      <c r="C876" s="67"/>
      <c r="D876" s="68"/>
      <c r="E876" s="68"/>
      <c r="F876" s="69"/>
    </row>
    <row r="877" spans="1:6" x14ac:dyDescent="0.2">
      <c r="C877" s="67"/>
      <c r="D877" s="68"/>
      <c r="E877" s="68"/>
      <c r="F877" s="69"/>
    </row>
    <row r="878" spans="1:6" x14ac:dyDescent="0.2">
      <c r="C878" s="67"/>
      <c r="D878" s="68"/>
      <c r="E878" s="68"/>
      <c r="F878" s="69"/>
    </row>
    <row r="879" spans="1:6" x14ac:dyDescent="0.2">
      <c r="C879" s="67"/>
      <c r="D879" s="68"/>
      <c r="E879" s="68"/>
      <c r="F879" s="69"/>
    </row>
    <row r="880" spans="1:6" x14ac:dyDescent="0.2">
      <c r="C880" s="67"/>
      <c r="D880" s="68"/>
      <c r="E880" s="68"/>
      <c r="F880" s="69"/>
    </row>
    <row r="881" spans="3:6" x14ac:dyDescent="0.2">
      <c r="C881" s="67"/>
      <c r="D881" s="68"/>
      <c r="E881" s="68"/>
      <c r="F881" s="69"/>
    </row>
    <row r="882" spans="3:6" x14ac:dyDescent="0.2">
      <c r="C882" s="67"/>
      <c r="D882" s="68"/>
      <c r="E882" s="68"/>
      <c r="F882" s="69"/>
    </row>
    <row r="883" spans="3:6" x14ac:dyDescent="0.2">
      <c r="C883" s="67"/>
      <c r="D883" s="68"/>
      <c r="E883" s="68"/>
      <c r="F883" s="69"/>
    </row>
    <row r="884" spans="3:6" x14ac:dyDescent="0.2">
      <c r="C884" s="67"/>
      <c r="D884" s="68"/>
      <c r="E884" s="68"/>
      <c r="F884" s="69"/>
    </row>
    <row r="885" spans="3:6" x14ac:dyDescent="0.2">
      <c r="C885" s="67"/>
      <c r="D885" s="68"/>
      <c r="E885" s="68"/>
      <c r="F885" s="69"/>
    </row>
    <row r="886" spans="3:6" x14ac:dyDescent="0.2">
      <c r="C886" s="67"/>
      <c r="D886" s="68"/>
      <c r="E886" s="68"/>
      <c r="F886" s="69"/>
    </row>
    <row r="887" spans="3:6" x14ac:dyDescent="0.2">
      <c r="C887" s="67"/>
      <c r="D887" s="68"/>
      <c r="E887" s="68"/>
      <c r="F887" s="69"/>
    </row>
    <row r="888" spans="3:6" x14ac:dyDescent="0.2">
      <c r="C888" s="67"/>
      <c r="D888" s="68"/>
      <c r="E888" s="68"/>
      <c r="F888" s="69"/>
    </row>
    <row r="889" spans="3:6" x14ac:dyDescent="0.2">
      <c r="C889" s="67"/>
      <c r="D889" s="68"/>
      <c r="E889" s="68"/>
      <c r="F889" s="69"/>
    </row>
    <row r="890" spans="3:6" x14ac:dyDescent="0.2">
      <c r="C890" s="67"/>
      <c r="D890" s="68"/>
      <c r="E890" s="68"/>
      <c r="F890" s="69"/>
    </row>
    <row r="891" spans="3:6" x14ac:dyDescent="0.2">
      <c r="C891" s="67"/>
      <c r="D891" s="68"/>
      <c r="E891" s="68"/>
      <c r="F891" s="69"/>
    </row>
    <row r="892" spans="3:6" x14ac:dyDescent="0.2">
      <c r="C892" s="67"/>
      <c r="D892" s="68"/>
      <c r="E892" s="68"/>
      <c r="F892" s="69"/>
    </row>
    <row r="893" spans="3:6" x14ac:dyDescent="0.2">
      <c r="C893" s="67"/>
      <c r="D893" s="68"/>
      <c r="E893" s="68"/>
      <c r="F893" s="69"/>
    </row>
    <row r="894" spans="3:6" x14ac:dyDescent="0.2">
      <c r="C894" s="67"/>
      <c r="D894" s="68"/>
      <c r="E894" s="68"/>
      <c r="F894" s="69"/>
    </row>
    <row r="895" spans="3:6" x14ac:dyDescent="0.2">
      <c r="C895" s="67"/>
      <c r="D895" s="68"/>
      <c r="E895" s="68"/>
      <c r="F895" s="69"/>
    </row>
    <row r="896" spans="3:6" x14ac:dyDescent="0.2">
      <c r="C896" s="67"/>
      <c r="D896" s="68"/>
      <c r="E896" s="68"/>
      <c r="F896" s="69"/>
    </row>
    <row r="897" spans="3:6" x14ac:dyDescent="0.2">
      <c r="C897" s="67"/>
      <c r="D897" s="68"/>
      <c r="E897" s="68"/>
      <c r="F897" s="69"/>
    </row>
    <row r="898" spans="3:6" x14ac:dyDescent="0.2">
      <c r="C898" s="67"/>
      <c r="D898" s="68"/>
      <c r="E898" s="68"/>
      <c r="F898" s="69"/>
    </row>
    <row r="899" spans="3:6" x14ac:dyDescent="0.2">
      <c r="C899" s="67"/>
      <c r="D899" s="68"/>
      <c r="E899" s="68"/>
      <c r="F899" s="69"/>
    </row>
    <row r="900" spans="3:6" x14ac:dyDescent="0.2">
      <c r="C900" s="67"/>
      <c r="D900" s="68"/>
      <c r="E900" s="68"/>
      <c r="F900" s="69"/>
    </row>
    <row r="901" spans="3:6" x14ac:dyDescent="0.2">
      <c r="C901" s="67"/>
      <c r="D901" s="68"/>
      <c r="E901" s="68"/>
      <c r="F901" s="69"/>
    </row>
    <row r="902" spans="3:6" x14ac:dyDescent="0.2">
      <c r="C902" s="67"/>
      <c r="D902" s="68"/>
      <c r="E902" s="68"/>
      <c r="F902" s="69"/>
    </row>
    <row r="903" spans="3:6" x14ac:dyDescent="0.2">
      <c r="C903" s="67"/>
      <c r="D903" s="68"/>
      <c r="E903" s="68"/>
      <c r="F903" s="69"/>
    </row>
    <row r="904" spans="3:6" x14ac:dyDescent="0.2">
      <c r="C904" s="67"/>
      <c r="D904" s="68"/>
      <c r="E904" s="68"/>
      <c r="F904" s="69"/>
    </row>
    <row r="905" spans="3:6" x14ac:dyDescent="0.2">
      <c r="C905" s="67"/>
      <c r="D905" s="68"/>
      <c r="E905" s="68"/>
      <c r="F905" s="69"/>
    </row>
    <row r="906" spans="3:6" x14ac:dyDescent="0.2">
      <c r="C906" s="67"/>
      <c r="D906" s="68"/>
      <c r="E906" s="68"/>
      <c r="F906" s="69"/>
    </row>
    <row r="907" spans="3:6" x14ac:dyDescent="0.2">
      <c r="C907" s="67"/>
      <c r="D907" s="68"/>
      <c r="E907" s="68"/>
      <c r="F907" s="69"/>
    </row>
    <row r="908" spans="3:6" x14ac:dyDescent="0.2">
      <c r="C908" s="67"/>
      <c r="D908" s="68"/>
      <c r="E908" s="68"/>
      <c r="F908" s="69"/>
    </row>
    <row r="909" spans="3:6" x14ac:dyDescent="0.2">
      <c r="C909" s="67"/>
      <c r="D909" s="68"/>
      <c r="E909" s="68"/>
      <c r="F909" s="69"/>
    </row>
    <row r="910" spans="3:6" x14ac:dyDescent="0.2">
      <c r="C910" s="67"/>
      <c r="D910" s="68"/>
      <c r="E910" s="68"/>
      <c r="F910" s="69"/>
    </row>
    <row r="911" spans="3:6" x14ac:dyDescent="0.2">
      <c r="C911" s="67"/>
      <c r="D911" s="68"/>
      <c r="E911" s="68"/>
      <c r="F911" s="69"/>
    </row>
    <row r="912" spans="3:6" x14ac:dyDescent="0.2">
      <c r="C912" s="67"/>
      <c r="D912" s="68"/>
      <c r="E912" s="68"/>
      <c r="F912" s="69"/>
    </row>
    <row r="913" spans="3:6" x14ac:dyDescent="0.2">
      <c r="C913" s="67"/>
      <c r="D913" s="68"/>
      <c r="E913" s="68"/>
      <c r="F913" s="69"/>
    </row>
    <row r="914" spans="3:6" x14ac:dyDescent="0.2">
      <c r="C914" s="67"/>
      <c r="D914" s="68"/>
      <c r="E914" s="68"/>
      <c r="F914" s="69"/>
    </row>
    <row r="915" spans="3:6" x14ac:dyDescent="0.2">
      <c r="C915" s="67"/>
      <c r="D915" s="68"/>
      <c r="E915" s="68"/>
      <c r="F915" s="69"/>
    </row>
    <row r="916" spans="3:6" x14ac:dyDescent="0.2">
      <c r="C916" s="67"/>
      <c r="D916" s="68"/>
      <c r="E916" s="68"/>
      <c r="F916" s="69"/>
    </row>
    <row r="917" spans="3:6" x14ac:dyDescent="0.2">
      <c r="C917" s="67"/>
      <c r="D917" s="68"/>
      <c r="E917" s="68"/>
      <c r="F917" s="69"/>
    </row>
    <row r="918" spans="3:6" x14ac:dyDescent="0.2">
      <c r="C918" s="67"/>
      <c r="D918" s="68"/>
      <c r="E918" s="68"/>
      <c r="F918" s="69"/>
    </row>
    <row r="919" spans="3:6" x14ac:dyDescent="0.2">
      <c r="C919" s="67"/>
      <c r="D919" s="68"/>
      <c r="E919" s="68"/>
      <c r="F919" s="69"/>
    </row>
    <row r="920" spans="3:6" x14ac:dyDescent="0.2">
      <c r="C920" s="67"/>
      <c r="D920" s="68"/>
      <c r="E920" s="68"/>
      <c r="F920" s="69"/>
    </row>
    <row r="921" spans="3:6" x14ac:dyDescent="0.2">
      <c r="C921" s="67"/>
      <c r="D921" s="68"/>
      <c r="E921" s="68"/>
      <c r="F921" s="69"/>
    </row>
    <row r="922" spans="3:6" x14ac:dyDescent="0.2">
      <c r="C922" s="67"/>
      <c r="D922" s="68"/>
      <c r="E922" s="68"/>
      <c r="F922" s="69"/>
    </row>
    <row r="923" spans="3:6" x14ac:dyDescent="0.2">
      <c r="C923" s="67"/>
      <c r="D923" s="68"/>
      <c r="E923" s="68"/>
      <c r="F923" s="69"/>
    </row>
    <row r="924" spans="3:6" x14ac:dyDescent="0.2">
      <c r="C924" s="67"/>
      <c r="D924" s="68"/>
      <c r="E924" s="68"/>
      <c r="F924" s="69"/>
    </row>
    <row r="925" spans="3:6" x14ac:dyDescent="0.2">
      <c r="C925" s="67"/>
      <c r="D925" s="68"/>
      <c r="E925" s="68"/>
      <c r="F925" s="69"/>
    </row>
    <row r="926" spans="3:6" x14ac:dyDescent="0.2">
      <c r="C926" s="67"/>
      <c r="D926" s="68"/>
      <c r="E926" s="68"/>
      <c r="F926" s="69"/>
    </row>
    <row r="927" spans="3:6" x14ac:dyDescent="0.2">
      <c r="C927" s="67"/>
      <c r="D927" s="68"/>
      <c r="E927" s="68"/>
      <c r="F927" s="69"/>
    </row>
    <row r="928" spans="3:6" x14ac:dyDescent="0.2">
      <c r="C928" s="67"/>
      <c r="D928" s="68"/>
      <c r="E928" s="68"/>
      <c r="F928" s="69"/>
    </row>
    <row r="929" spans="3:6" x14ac:dyDescent="0.2">
      <c r="C929" s="67"/>
      <c r="D929" s="68"/>
      <c r="E929" s="68"/>
      <c r="F929" s="69"/>
    </row>
    <row r="930" spans="3:6" x14ac:dyDescent="0.2">
      <c r="C930" s="67"/>
      <c r="D930" s="68"/>
      <c r="E930" s="68"/>
      <c r="F930" s="69"/>
    </row>
    <row r="931" spans="3:6" x14ac:dyDescent="0.2">
      <c r="C931" s="67"/>
      <c r="D931" s="68"/>
      <c r="E931" s="68"/>
      <c r="F931" s="69"/>
    </row>
    <row r="932" spans="3:6" x14ac:dyDescent="0.2">
      <c r="C932" s="67"/>
      <c r="D932" s="68"/>
      <c r="E932" s="68"/>
      <c r="F932" s="69"/>
    </row>
    <row r="933" spans="3:6" x14ac:dyDescent="0.2">
      <c r="C933" s="67"/>
      <c r="D933" s="68"/>
      <c r="E933" s="68"/>
      <c r="F933" s="69"/>
    </row>
    <row r="934" spans="3:6" x14ac:dyDescent="0.2">
      <c r="C934" s="67"/>
      <c r="D934" s="68"/>
      <c r="E934" s="68"/>
      <c r="F934" s="69"/>
    </row>
    <row r="935" spans="3:6" x14ac:dyDescent="0.2">
      <c r="C935" s="67"/>
      <c r="D935" s="68"/>
      <c r="E935" s="68"/>
      <c r="F935" s="69"/>
    </row>
    <row r="936" spans="3:6" x14ac:dyDescent="0.2">
      <c r="C936" s="67"/>
      <c r="D936" s="68"/>
      <c r="E936" s="68"/>
      <c r="F936" s="69"/>
    </row>
    <row r="937" spans="3:6" x14ac:dyDescent="0.2">
      <c r="C937" s="67"/>
      <c r="D937" s="68"/>
      <c r="E937" s="68"/>
      <c r="F937" s="69"/>
    </row>
    <row r="938" spans="3:6" x14ac:dyDescent="0.2">
      <c r="C938" s="67"/>
      <c r="D938" s="68"/>
      <c r="E938" s="68"/>
      <c r="F938" s="69"/>
    </row>
    <row r="939" spans="3:6" x14ac:dyDescent="0.2">
      <c r="C939" s="67"/>
      <c r="D939" s="68"/>
      <c r="E939" s="68"/>
      <c r="F939" s="69"/>
    </row>
    <row r="940" spans="3:6" x14ac:dyDescent="0.2">
      <c r="C940" s="67"/>
      <c r="D940" s="68"/>
      <c r="E940" s="68"/>
      <c r="F940" s="69"/>
    </row>
    <row r="941" spans="3:6" x14ac:dyDescent="0.2">
      <c r="C941" s="67"/>
      <c r="D941" s="68"/>
      <c r="E941" s="68"/>
      <c r="F941" s="69"/>
    </row>
    <row r="942" spans="3:6" x14ac:dyDescent="0.2">
      <c r="C942" s="67"/>
      <c r="D942" s="68"/>
      <c r="E942" s="68"/>
      <c r="F942" s="69"/>
    </row>
    <row r="943" spans="3:6" x14ac:dyDescent="0.2">
      <c r="C943" s="67"/>
      <c r="D943" s="68"/>
      <c r="E943" s="68"/>
      <c r="F943" s="69"/>
    </row>
    <row r="944" spans="3:6" x14ac:dyDescent="0.2">
      <c r="C944" s="67"/>
      <c r="D944" s="68"/>
      <c r="E944" s="68"/>
      <c r="F944" s="69"/>
    </row>
    <row r="945" spans="3:6" x14ac:dyDescent="0.2">
      <c r="C945" s="67"/>
      <c r="D945" s="68"/>
      <c r="E945" s="68"/>
      <c r="F945" s="69"/>
    </row>
    <row r="946" spans="3:6" x14ac:dyDescent="0.2">
      <c r="C946" s="67"/>
      <c r="D946" s="68"/>
      <c r="E946" s="68"/>
      <c r="F946" s="69"/>
    </row>
    <row r="947" spans="3:6" x14ac:dyDescent="0.2">
      <c r="C947" s="67"/>
      <c r="D947" s="68"/>
      <c r="E947" s="68"/>
      <c r="F947" s="69"/>
    </row>
    <row r="948" spans="3:6" x14ac:dyDescent="0.2">
      <c r="C948" s="67"/>
      <c r="D948" s="68"/>
      <c r="E948" s="68"/>
      <c r="F948" s="69"/>
    </row>
    <row r="949" spans="3:6" x14ac:dyDescent="0.2">
      <c r="C949" s="67"/>
      <c r="D949" s="68"/>
      <c r="E949" s="68"/>
      <c r="F949" s="69"/>
    </row>
    <row r="950" spans="3:6" x14ac:dyDescent="0.2">
      <c r="C950" s="67"/>
      <c r="D950" s="68"/>
      <c r="E950" s="68"/>
      <c r="F950" s="69"/>
    </row>
    <row r="951" spans="3:6" x14ac:dyDescent="0.2">
      <c r="C951" s="67"/>
      <c r="D951" s="68"/>
      <c r="E951" s="68"/>
      <c r="F951" s="69"/>
    </row>
    <row r="952" spans="3:6" x14ac:dyDescent="0.2">
      <c r="C952" s="67"/>
      <c r="D952" s="68"/>
      <c r="E952" s="68"/>
      <c r="F952" s="69"/>
    </row>
    <row r="953" spans="3:6" x14ac:dyDescent="0.2">
      <c r="C953" s="67"/>
      <c r="D953" s="68"/>
      <c r="E953" s="68"/>
      <c r="F953" s="69"/>
    </row>
    <row r="954" spans="3:6" x14ac:dyDescent="0.2">
      <c r="C954" s="67"/>
      <c r="D954" s="68"/>
      <c r="E954" s="68"/>
      <c r="F954" s="69"/>
    </row>
    <row r="955" spans="3:6" x14ac:dyDescent="0.2">
      <c r="C955" s="67"/>
      <c r="D955" s="68"/>
      <c r="E955" s="68"/>
      <c r="F955" s="69"/>
    </row>
    <row r="956" spans="3:6" x14ac:dyDescent="0.2">
      <c r="C956" s="67"/>
      <c r="D956" s="68"/>
      <c r="E956" s="68"/>
      <c r="F956" s="69"/>
    </row>
    <row r="957" spans="3:6" x14ac:dyDescent="0.2">
      <c r="C957" s="67"/>
      <c r="D957" s="68"/>
      <c r="E957" s="68"/>
      <c r="F957" s="69"/>
    </row>
    <row r="958" spans="3:6" x14ac:dyDescent="0.2">
      <c r="C958" s="67"/>
      <c r="D958" s="68"/>
      <c r="E958" s="68"/>
      <c r="F958" s="69"/>
    </row>
    <row r="959" spans="3:6" x14ac:dyDescent="0.2">
      <c r="C959" s="67"/>
      <c r="D959" s="68"/>
      <c r="E959" s="68"/>
      <c r="F959" s="69"/>
    </row>
    <row r="960" spans="3:6" x14ac:dyDescent="0.2">
      <c r="C960" s="67"/>
      <c r="D960" s="68"/>
      <c r="E960" s="68"/>
      <c r="F960" s="69"/>
    </row>
    <row r="961" spans="3:6" x14ac:dyDescent="0.2">
      <c r="C961" s="67"/>
      <c r="D961" s="68"/>
      <c r="E961" s="68"/>
      <c r="F961" s="69"/>
    </row>
    <row r="962" spans="3:6" x14ac:dyDescent="0.2">
      <c r="C962" s="67"/>
      <c r="D962" s="68"/>
      <c r="E962" s="68"/>
      <c r="F962" s="69"/>
    </row>
    <row r="963" spans="3:6" x14ac:dyDescent="0.2">
      <c r="C963" s="67"/>
      <c r="D963" s="68"/>
      <c r="E963" s="68"/>
      <c r="F963" s="69"/>
    </row>
    <row r="964" spans="3:6" x14ac:dyDescent="0.2">
      <c r="C964" s="67"/>
      <c r="D964" s="68"/>
      <c r="E964" s="68"/>
      <c r="F964" s="69"/>
    </row>
    <row r="965" spans="3:6" x14ac:dyDescent="0.2">
      <c r="C965" s="67"/>
      <c r="D965" s="68"/>
      <c r="E965" s="68"/>
      <c r="F965" s="69"/>
    </row>
    <row r="966" spans="3:6" x14ac:dyDescent="0.2">
      <c r="C966" s="67"/>
      <c r="D966" s="68"/>
      <c r="E966" s="68"/>
      <c r="F966" s="69"/>
    </row>
    <row r="967" spans="3:6" x14ac:dyDescent="0.2">
      <c r="C967" s="67"/>
      <c r="D967" s="68"/>
      <c r="E967" s="68"/>
      <c r="F967" s="69"/>
    </row>
    <row r="968" spans="3:6" x14ac:dyDescent="0.2">
      <c r="C968" s="67"/>
      <c r="D968" s="68"/>
      <c r="E968" s="68"/>
      <c r="F968" s="69"/>
    </row>
    <row r="969" spans="3:6" x14ac:dyDescent="0.2">
      <c r="C969" s="67"/>
      <c r="D969" s="68"/>
      <c r="E969" s="68"/>
      <c r="F969" s="69"/>
    </row>
    <row r="970" spans="3:6" x14ac:dyDescent="0.2">
      <c r="C970" s="67"/>
      <c r="D970" s="68"/>
      <c r="E970" s="68"/>
      <c r="F970" s="69"/>
    </row>
    <row r="971" spans="3:6" x14ac:dyDescent="0.2">
      <c r="C971" s="67"/>
      <c r="D971" s="68"/>
      <c r="E971" s="68"/>
      <c r="F971" s="69"/>
    </row>
    <row r="972" spans="3:6" x14ac:dyDescent="0.2">
      <c r="C972" s="67"/>
      <c r="D972" s="68"/>
      <c r="E972" s="68"/>
      <c r="F972" s="69"/>
    </row>
    <row r="973" spans="3:6" x14ac:dyDescent="0.2">
      <c r="C973" s="67"/>
      <c r="D973" s="68"/>
      <c r="E973" s="68"/>
      <c r="F973" s="69"/>
    </row>
    <row r="974" spans="3:6" x14ac:dyDescent="0.2">
      <c r="C974" s="67"/>
      <c r="D974" s="68"/>
      <c r="E974" s="68"/>
      <c r="F974" s="69"/>
    </row>
    <row r="975" spans="3:6" x14ac:dyDescent="0.2">
      <c r="C975" s="67"/>
      <c r="D975" s="68"/>
      <c r="E975" s="68"/>
      <c r="F975" s="69"/>
    </row>
    <row r="976" spans="3:6" x14ac:dyDescent="0.2">
      <c r="C976" s="67"/>
      <c r="D976" s="68"/>
      <c r="E976" s="68"/>
      <c r="F976" s="69"/>
    </row>
    <row r="977" spans="3:6" x14ac:dyDescent="0.2">
      <c r="C977" s="67"/>
      <c r="D977" s="68"/>
      <c r="E977" s="68"/>
      <c r="F977" s="69"/>
    </row>
    <row r="978" spans="3:6" x14ac:dyDescent="0.2">
      <c r="C978" s="67"/>
      <c r="D978" s="68"/>
      <c r="E978" s="68"/>
      <c r="F978" s="69"/>
    </row>
    <row r="979" spans="3:6" x14ac:dyDescent="0.2">
      <c r="C979" s="67"/>
      <c r="D979" s="68"/>
      <c r="E979" s="68"/>
      <c r="F979" s="69"/>
    </row>
    <row r="980" spans="3:6" x14ac:dyDescent="0.2">
      <c r="C980" s="67"/>
      <c r="D980" s="68"/>
      <c r="E980" s="68"/>
      <c r="F980" s="69"/>
    </row>
    <row r="981" spans="3:6" x14ac:dyDescent="0.2">
      <c r="C981" s="67"/>
      <c r="D981" s="68"/>
      <c r="E981" s="68"/>
      <c r="F981" s="69"/>
    </row>
    <row r="982" spans="3:6" x14ac:dyDescent="0.2">
      <c r="C982" s="67"/>
      <c r="D982" s="68"/>
      <c r="E982" s="68"/>
      <c r="F982" s="69"/>
    </row>
    <row r="983" spans="3:6" x14ac:dyDescent="0.2">
      <c r="C983" s="67"/>
      <c r="D983" s="68"/>
      <c r="E983" s="68"/>
      <c r="F983" s="69"/>
    </row>
    <row r="984" spans="3:6" x14ac:dyDescent="0.2">
      <c r="C984" s="67"/>
      <c r="D984" s="68"/>
      <c r="E984" s="68"/>
      <c r="F984" s="69"/>
    </row>
    <row r="985" spans="3:6" x14ac:dyDescent="0.2">
      <c r="C985" s="67"/>
      <c r="D985" s="68"/>
      <c r="E985" s="68"/>
      <c r="F985" s="69"/>
    </row>
    <row r="986" spans="3:6" x14ac:dyDescent="0.2">
      <c r="C986" s="67"/>
      <c r="D986" s="68"/>
      <c r="E986" s="68"/>
      <c r="F986" s="69"/>
    </row>
    <row r="987" spans="3:6" x14ac:dyDescent="0.2">
      <c r="C987" s="67"/>
      <c r="D987" s="68"/>
      <c r="E987" s="68"/>
      <c r="F987" s="69"/>
    </row>
    <row r="988" spans="3:6" x14ac:dyDescent="0.2">
      <c r="C988" s="67"/>
      <c r="D988" s="68"/>
      <c r="E988" s="68"/>
      <c r="F988" s="69"/>
    </row>
    <row r="989" spans="3:6" x14ac:dyDescent="0.2">
      <c r="C989" s="67"/>
      <c r="D989" s="68"/>
      <c r="E989" s="68"/>
      <c r="F989" s="69"/>
    </row>
    <row r="990" spans="3:6" x14ac:dyDescent="0.2">
      <c r="C990" s="67"/>
      <c r="D990" s="68"/>
      <c r="E990" s="68"/>
      <c r="F990" s="69"/>
    </row>
    <row r="991" spans="3:6" x14ac:dyDescent="0.2">
      <c r="C991" s="67"/>
      <c r="D991" s="68"/>
      <c r="E991" s="68"/>
      <c r="F991" s="69"/>
    </row>
    <row r="992" spans="3:6" x14ac:dyDescent="0.2">
      <c r="C992" s="67"/>
      <c r="D992" s="68"/>
      <c r="E992" s="68"/>
      <c r="F992" s="69"/>
    </row>
    <row r="993" spans="3:6" x14ac:dyDescent="0.2">
      <c r="C993" s="67"/>
      <c r="D993" s="68"/>
      <c r="E993" s="68"/>
      <c r="F993" s="69"/>
    </row>
    <row r="994" spans="3:6" x14ac:dyDescent="0.2">
      <c r="C994" s="67"/>
      <c r="D994" s="68"/>
      <c r="E994" s="68"/>
      <c r="F994" s="69"/>
    </row>
    <row r="995" spans="3:6" x14ac:dyDescent="0.2">
      <c r="C995" s="67"/>
      <c r="D995" s="68"/>
      <c r="E995" s="68"/>
      <c r="F995" s="69"/>
    </row>
    <row r="996" spans="3:6" x14ac:dyDescent="0.2">
      <c r="C996" s="67"/>
      <c r="D996" s="68"/>
      <c r="E996" s="68"/>
      <c r="F996" s="69"/>
    </row>
    <row r="997" spans="3:6" x14ac:dyDescent="0.2">
      <c r="C997" s="67"/>
      <c r="D997" s="68"/>
      <c r="E997" s="68"/>
      <c r="F997" s="69"/>
    </row>
    <row r="998" spans="3:6" x14ac:dyDescent="0.2">
      <c r="C998" s="67"/>
      <c r="D998" s="68"/>
      <c r="E998" s="68"/>
      <c r="F998" s="69"/>
    </row>
    <row r="999" spans="3:6" x14ac:dyDescent="0.2">
      <c r="C999" s="67"/>
      <c r="D999" s="68"/>
      <c r="E999" s="68"/>
      <c r="F999" s="69"/>
    </row>
    <row r="1000" spans="3:6" x14ac:dyDescent="0.2">
      <c r="C1000" s="67"/>
      <c r="D1000" s="68"/>
      <c r="E1000" s="68"/>
      <c r="F1000" s="69"/>
    </row>
    <row r="1001" spans="3:6" x14ac:dyDescent="0.2">
      <c r="C1001" s="67"/>
      <c r="D1001" s="72"/>
      <c r="E1001" s="68"/>
      <c r="F1001" s="69"/>
    </row>
  </sheetData>
  <autoFilter ref="A7:F913" xr:uid="{BB229922-5035-4B77-B331-D9ED06111ED2}"/>
  <mergeCells count="5">
    <mergeCell ref="A1:F1"/>
    <mergeCell ref="A2:F2"/>
    <mergeCell ref="A3:F3"/>
    <mergeCell ref="A4:F4"/>
    <mergeCell ref="A5:F5"/>
  </mergeCells>
  <conditionalFormatting sqref="B875:F908">
    <cfRule type="expression" dxfId="3" priority="4" stopIfTrue="1">
      <formula>$B875="Other"</formula>
    </cfRule>
  </conditionalFormatting>
  <conditionalFormatting sqref="B909:F919">
    <cfRule type="expression" dxfId="2" priority="3" stopIfTrue="1">
      <formula>$B909="Other"</formula>
    </cfRule>
  </conditionalFormatting>
  <conditionalFormatting sqref="B920:F1001">
    <cfRule type="expression" dxfId="1" priority="2" stopIfTrue="1">
      <formula>$B920="Other"</formula>
    </cfRule>
  </conditionalFormatting>
  <conditionalFormatting sqref="B8:F874">
    <cfRule type="expression" dxfId="0" priority="1" stopIfTrue="1">
      <formula>$B8="Other"</formula>
    </cfRule>
  </conditionalFormatting>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08A52E-E11F-46CA-A4E9-C266420757AA}">
  <sheetPr codeName="Sheet7"/>
  <dimension ref="A1:F1296"/>
  <sheetViews>
    <sheetView workbookViewId="0">
      <pane xSplit="2" ySplit="6" topLeftCell="C7" activePane="bottomRight" state="frozen"/>
      <selection pane="topRight" activeCell="C1" sqref="C1"/>
      <selection pane="bottomLeft" activeCell="A2" sqref="A2"/>
      <selection pane="bottomRight" activeCell="E17" sqref="E17"/>
    </sheetView>
  </sheetViews>
  <sheetFormatPr defaultRowHeight="12.75" x14ac:dyDescent="0.2"/>
  <cols>
    <col min="1" max="1" width="9.6640625" style="49" bestFit="1" customWidth="1"/>
    <col min="2" max="2" width="18.21875" style="49" bestFit="1" customWidth="1"/>
    <col min="3" max="3" width="8.109375" style="49" bestFit="1" customWidth="1"/>
    <col min="4" max="4" width="11.5546875" style="49" bestFit="1" customWidth="1"/>
    <col min="5" max="5" width="9.44140625" style="49" bestFit="1" customWidth="1"/>
    <col min="6" max="6" width="8" style="62" bestFit="1" customWidth="1"/>
    <col min="7" max="16384" width="8.88671875" style="49"/>
  </cols>
  <sheetData>
    <row r="1" spans="1:6" ht="15" x14ac:dyDescent="0.25">
      <c r="A1" s="79" t="s">
        <v>746</v>
      </c>
      <c r="B1" s="79"/>
      <c r="C1" s="79"/>
      <c r="D1" s="79"/>
      <c r="E1" s="79"/>
      <c r="F1" s="79"/>
    </row>
    <row r="2" spans="1:6" ht="15" x14ac:dyDescent="0.25">
      <c r="A2" s="80" t="s">
        <v>747</v>
      </c>
      <c r="B2" s="80"/>
      <c r="C2" s="80"/>
      <c r="D2" s="80"/>
      <c r="E2" s="80"/>
      <c r="F2" s="80"/>
    </row>
    <row r="3" spans="1:6" ht="15" x14ac:dyDescent="0.25">
      <c r="A3" s="80" t="str">
        <f>'Table 3. County and City'!A3:F3</f>
        <v>Quarter Ending March 31, 2022</v>
      </c>
      <c r="B3" s="81"/>
      <c r="C3" s="81"/>
      <c r="D3" s="81"/>
      <c r="E3" s="81"/>
      <c r="F3" s="81"/>
    </row>
    <row r="4" spans="1:6" ht="15" x14ac:dyDescent="0.25">
      <c r="A4" s="54"/>
      <c r="B4" s="55"/>
      <c r="C4" s="55"/>
      <c r="D4" s="55"/>
      <c r="E4" s="55"/>
      <c r="F4" s="55"/>
    </row>
    <row r="5" spans="1:6" ht="75" customHeight="1" x14ac:dyDescent="0.2">
      <c r="A5" s="82" t="s">
        <v>42</v>
      </c>
      <c r="B5" s="82"/>
      <c r="C5" s="82"/>
      <c r="D5" s="82"/>
      <c r="E5" s="82"/>
      <c r="F5" s="82"/>
    </row>
    <row r="6" spans="1:6" ht="25.5" x14ac:dyDescent="0.2">
      <c r="A6" s="56" t="s">
        <v>43</v>
      </c>
      <c r="B6" s="56" t="s">
        <v>0</v>
      </c>
      <c r="C6" s="57" t="s">
        <v>13</v>
      </c>
      <c r="D6" s="57" t="s">
        <v>27</v>
      </c>
      <c r="E6" s="57" t="s">
        <v>11</v>
      </c>
      <c r="F6" s="58" t="s">
        <v>45</v>
      </c>
    </row>
    <row r="7" spans="1:6" x14ac:dyDescent="0.2">
      <c r="A7" s="49" t="s">
        <v>46</v>
      </c>
      <c r="B7" s="49" t="s">
        <v>5</v>
      </c>
      <c r="C7" s="59" t="s">
        <v>748</v>
      </c>
      <c r="D7" s="60" t="s">
        <v>748</v>
      </c>
      <c r="E7" s="60" t="s">
        <v>748</v>
      </c>
      <c r="F7" s="61" t="s">
        <v>748</v>
      </c>
    </row>
    <row r="8" spans="1:6" x14ac:dyDescent="0.2">
      <c r="A8" s="49" t="s">
        <v>46</v>
      </c>
      <c r="B8" s="49" t="s">
        <v>1</v>
      </c>
      <c r="C8" s="59" t="s">
        <v>748</v>
      </c>
      <c r="D8" s="60" t="s">
        <v>748</v>
      </c>
      <c r="E8" s="60" t="s">
        <v>748</v>
      </c>
      <c r="F8" s="61" t="s">
        <v>748</v>
      </c>
    </row>
    <row r="9" spans="1:6" x14ac:dyDescent="0.2">
      <c r="A9" s="49" t="s">
        <v>46</v>
      </c>
      <c r="B9" s="49" t="s">
        <v>749</v>
      </c>
      <c r="C9" s="59">
        <v>15</v>
      </c>
      <c r="D9" s="60">
        <v>1873421</v>
      </c>
      <c r="E9" s="60">
        <v>112405</v>
      </c>
      <c r="F9" s="61">
        <v>1.8312141363846941E-4</v>
      </c>
    </row>
    <row r="10" spans="1:6" x14ac:dyDescent="0.2">
      <c r="A10" s="49" t="s">
        <v>46</v>
      </c>
      <c r="B10" s="49" t="s">
        <v>3</v>
      </c>
      <c r="C10" s="59">
        <v>9</v>
      </c>
      <c r="D10" s="60">
        <v>1410765</v>
      </c>
      <c r="E10" s="60">
        <v>84646</v>
      </c>
      <c r="F10" s="61">
        <v>1.37898627097032E-4</v>
      </c>
    </row>
    <row r="11" spans="1:6" x14ac:dyDescent="0.2">
      <c r="A11" s="49" t="s">
        <v>46</v>
      </c>
      <c r="B11" s="49" t="s">
        <v>2</v>
      </c>
      <c r="C11" s="59" t="s">
        <v>748</v>
      </c>
      <c r="D11" s="60" t="s">
        <v>748</v>
      </c>
      <c r="E11" s="60" t="s">
        <v>748</v>
      </c>
      <c r="F11" s="61" t="s">
        <v>748</v>
      </c>
    </row>
    <row r="12" spans="1:6" x14ac:dyDescent="0.2">
      <c r="A12" s="49" t="s">
        <v>46</v>
      </c>
      <c r="B12" s="49" t="s">
        <v>6</v>
      </c>
      <c r="C12" s="59">
        <v>5</v>
      </c>
      <c r="D12" s="60">
        <v>740561</v>
      </c>
      <c r="E12" s="60">
        <v>44434</v>
      </c>
      <c r="F12" s="61">
        <v>7.2388389249693078E-5</v>
      </c>
    </row>
    <row r="13" spans="1:6" x14ac:dyDescent="0.2">
      <c r="A13" s="49" t="s">
        <v>46</v>
      </c>
      <c r="B13" s="49" t="s">
        <v>10</v>
      </c>
      <c r="C13" s="59">
        <v>45</v>
      </c>
      <c r="D13" s="60">
        <v>2947230</v>
      </c>
      <c r="E13" s="60">
        <v>178143</v>
      </c>
      <c r="F13" s="61">
        <v>2.9021660949066197E-4</v>
      </c>
    </row>
    <row r="14" spans="1:6" x14ac:dyDescent="0.2">
      <c r="A14" s="49" t="s">
        <v>46</v>
      </c>
      <c r="B14" s="49" t="s">
        <v>4</v>
      </c>
      <c r="C14" s="59">
        <v>7</v>
      </c>
      <c r="D14" s="60">
        <v>516870</v>
      </c>
      <c r="E14" s="60">
        <v>31012</v>
      </c>
      <c r="F14" s="61">
        <v>5.05223191117496E-5</v>
      </c>
    </row>
    <row r="15" spans="1:6" x14ac:dyDescent="0.2">
      <c r="A15" s="49" t="s">
        <v>46</v>
      </c>
      <c r="B15" s="49" t="s">
        <v>750</v>
      </c>
      <c r="C15" s="59">
        <v>80</v>
      </c>
      <c r="D15" s="60">
        <v>1458212</v>
      </c>
      <c r="E15" s="60">
        <v>86014</v>
      </c>
      <c r="F15" s="61">
        <v>1.4012726544815007E-4</v>
      </c>
    </row>
    <row r="16" spans="1:6" x14ac:dyDescent="0.2">
      <c r="A16" s="49" t="s">
        <v>46</v>
      </c>
      <c r="B16" s="49" t="s">
        <v>8</v>
      </c>
      <c r="C16" s="59">
        <v>37</v>
      </c>
      <c r="D16" s="60">
        <v>715684</v>
      </c>
      <c r="E16" s="60">
        <v>42941</v>
      </c>
      <c r="F16" s="61">
        <v>6.9956110698363202E-5</v>
      </c>
    </row>
    <row r="17" spans="1:6" x14ac:dyDescent="0.2">
      <c r="A17" s="49" t="s">
        <v>46</v>
      </c>
      <c r="B17" s="49" t="s">
        <v>751</v>
      </c>
      <c r="C17" s="59">
        <v>12</v>
      </c>
      <c r="D17" s="60">
        <v>1420674</v>
      </c>
      <c r="E17" s="60">
        <v>85240</v>
      </c>
      <c r="F17" s="61">
        <v>1.3886632532843853E-4</v>
      </c>
    </row>
    <row r="18" spans="1:6" x14ac:dyDescent="0.2">
      <c r="A18" s="49" t="s">
        <v>46</v>
      </c>
      <c r="B18" s="49" t="s">
        <v>25</v>
      </c>
      <c r="C18" s="59">
        <v>18</v>
      </c>
      <c r="D18" s="60">
        <v>3316097</v>
      </c>
      <c r="E18" s="60">
        <v>198966</v>
      </c>
      <c r="F18" s="61">
        <v>3.2413980860274637E-4</v>
      </c>
    </row>
    <row r="19" spans="1:6" x14ac:dyDescent="0.2">
      <c r="A19" s="49" t="s">
        <v>46</v>
      </c>
      <c r="B19" s="49" t="s">
        <v>53</v>
      </c>
      <c r="C19" s="59">
        <v>234</v>
      </c>
      <c r="D19" s="60">
        <v>14703870</v>
      </c>
      <c r="E19" s="60">
        <v>882063</v>
      </c>
      <c r="F19" s="61">
        <v>1.4369878873554491E-3</v>
      </c>
    </row>
    <row r="20" spans="1:6" x14ac:dyDescent="0.2">
      <c r="A20" s="49" t="s">
        <v>54</v>
      </c>
      <c r="B20" s="49" t="s">
        <v>5</v>
      </c>
      <c r="C20" s="59" t="s">
        <v>748</v>
      </c>
      <c r="D20" s="60" t="s">
        <v>748</v>
      </c>
      <c r="E20" s="60" t="s">
        <v>748</v>
      </c>
      <c r="F20" s="61" t="s">
        <v>748</v>
      </c>
    </row>
    <row r="21" spans="1:6" x14ac:dyDescent="0.2">
      <c r="A21" s="49" t="s">
        <v>54</v>
      </c>
      <c r="B21" s="49" t="s">
        <v>1</v>
      </c>
      <c r="C21" s="59">
        <v>5</v>
      </c>
      <c r="D21" s="60">
        <v>667065</v>
      </c>
      <c r="E21" s="60">
        <v>40024</v>
      </c>
      <c r="F21" s="61">
        <v>6.5203962986220366E-5</v>
      </c>
    </row>
    <row r="22" spans="1:6" x14ac:dyDescent="0.2">
      <c r="A22" s="49" t="s">
        <v>54</v>
      </c>
      <c r="B22" s="49" t="s">
        <v>749</v>
      </c>
      <c r="C22" s="59">
        <v>12</v>
      </c>
      <c r="D22" s="60">
        <v>492483</v>
      </c>
      <c r="E22" s="60">
        <v>29549</v>
      </c>
      <c r="F22" s="61">
        <v>4.8138914208470555E-5</v>
      </c>
    </row>
    <row r="23" spans="1:6" x14ac:dyDescent="0.2">
      <c r="A23" s="49" t="s">
        <v>54</v>
      </c>
      <c r="B23" s="49" t="s">
        <v>3</v>
      </c>
      <c r="C23" s="59" t="s">
        <v>748</v>
      </c>
      <c r="D23" s="60" t="s">
        <v>748</v>
      </c>
      <c r="E23" s="60" t="s">
        <v>748</v>
      </c>
      <c r="F23" s="61" t="s">
        <v>748</v>
      </c>
    </row>
    <row r="24" spans="1:6" x14ac:dyDescent="0.2">
      <c r="A24" s="49" t="s">
        <v>54</v>
      </c>
      <c r="B24" s="49" t="s">
        <v>2</v>
      </c>
      <c r="C24" s="59" t="s">
        <v>748</v>
      </c>
      <c r="D24" s="60" t="s">
        <v>748</v>
      </c>
      <c r="E24" s="60" t="s">
        <v>748</v>
      </c>
      <c r="F24" s="61" t="s">
        <v>748</v>
      </c>
    </row>
    <row r="25" spans="1:6" x14ac:dyDescent="0.2">
      <c r="A25" s="49" t="s">
        <v>54</v>
      </c>
      <c r="B25" s="49" t="s">
        <v>6</v>
      </c>
      <c r="C25" s="59" t="s">
        <v>748</v>
      </c>
      <c r="D25" s="60" t="s">
        <v>748</v>
      </c>
      <c r="E25" s="60" t="s">
        <v>748</v>
      </c>
      <c r="F25" s="61" t="s">
        <v>748</v>
      </c>
    </row>
    <row r="26" spans="1:6" x14ac:dyDescent="0.2">
      <c r="A26" s="49" t="s">
        <v>54</v>
      </c>
      <c r="B26" s="49" t="s">
        <v>10</v>
      </c>
      <c r="C26" s="59">
        <v>26</v>
      </c>
      <c r="D26" s="60">
        <v>977102</v>
      </c>
      <c r="E26" s="60">
        <v>58626</v>
      </c>
      <c r="F26" s="61">
        <v>9.5508883020941314E-5</v>
      </c>
    </row>
    <row r="27" spans="1:6" x14ac:dyDescent="0.2">
      <c r="A27" s="49" t="s">
        <v>54</v>
      </c>
      <c r="B27" s="49" t="s">
        <v>4</v>
      </c>
      <c r="C27" s="59" t="s">
        <v>748</v>
      </c>
      <c r="D27" s="60" t="s">
        <v>748</v>
      </c>
      <c r="E27" s="60" t="s">
        <v>748</v>
      </c>
      <c r="F27" s="61" t="s">
        <v>748</v>
      </c>
    </row>
    <row r="28" spans="1:6" x14ac:dyDescent="0.2">
      <c r="A28" s="49" t="s">
        <v>54</v>
      </c>
      <c r="B28" s="49" t="s">
        <v>750</v>
      </c>
      <c r="C28" s="59">
        <v>49</v>
      </c>
      <c r="D28" s="60">
        <v>1333614</v>
      </c>
      <c r="E28" s="60">
        <v>81218</v>
      </c>
      <c r="F28" s="61">
        <v>1.3231399824642327E-4</v>
      </c>
    </row>
    <row r="29" spans="1:6" x14ac:dyDescent="0.2">
      <c r="A29" s="49" t="s">
        <v>54</v>
      </c>
      <c r="B29" s="49" t="s">
        <v>8</v>
      </c>
      <c r="C29" s="59">
        <v>15</v>
      </c>
      <c r="D29" s="60">
        <v>132112</v>
      </c>
      <c r="E29" s="60">
        <v>7927</v>
      </c>
      <c r="F29" s="61">
        <v>1.2914046936632241E-5</v>
      </c>
    </row>
    <row r="30" spans="1:6" x14ac:dyDescent="0.2">
      <c r="A30" s="49" t="s">
        <v>54</v>
      </c>
      <c r="B30" s="49" t="s">
        <v>751</v>
      </c>
      <c r="C30" s="59">
        <v>8</v>
      </c>
      <c r="D30" s="60">
        <v>643304</v>
      </c>
      <c r="E30" s="60">
        <v>38598</v>
      </c>
      <c r="F30" s="61">
        <v>6.2880835582204022E-5</v>
      </c>
    </row>
    <row r="31" spans="1:6" x14ac:dyDescent="0.2">
      <c r="A31" s="49" t="s">
        <v>54</v>
      </c>
      <c r="B31" s="49" t="s">
        <v>25</v>
      </c>
      <c r="C31" s="59">
        <v>6</v>
      </c>
      <c r="D31" s="60">
        <v>376124</v>
      </c>
      <c r="E31" s="60">
        <v>22567</v>
      </c>
      <c r="F31" s="61">
        <v>3.676438718543961E-5</v>
      </c>
    </row>
    <row r="32" spans="1:6" x14ac:dyDescent="0.2">
      <c r="A32" s="49" t="s">
        <v>54</v>
      </c>
      <c r="B32" s="49" t="s">
        <v>53</v>
      </c>
      <c r="C32" s="59">
        <v>125</v>
      </c>
      <c r="D32" s="60">
        <v>5001677</v>
      </c>
      <c r="E32" s="60">
        <v>301302</v>
      </c>
      <c r="F32" s="61">
        <v>4.9085759683375389E-4</v>
      </c>
    </row>
    <row r="33" spans="1:6" x14ac:dyDescent="0.2">
      <c r="A33" s="49" t="s">
        <v>56</v>
      </c>
      <c r="B33" s="49" t="s">
        <v>5</v>
      </c>
      <c r="C33" s="59" t="s">
        <v>748</v>
      </c>
      <c r="D33" s="60" t="s">
        <v>748</v>
      </c>
      <c r="E33" s="60" t="s">
        <v>748</v>
      </c>
      <c r="F33" s="61" t="s">
        <v>748</v>
      </c>
    </row>
    <row r="34" spans="1:6" x14ac:dyDescent="0.2">
      <c r="A34" s="49" t="s">
        <v>56</v>
      </c>
      <c r="B34" s="49" t="s">
        <v>1</v>
      </c>
      <c r="C34" s="59">
        <v>16</v>
      </c>
      <c r="D34" s="60">
        <v>3313729</v>
      </c>
      <c r="E34" s="60">
        <v>198824</v>
      </c>
      <c r="F34" s="61">
        <v>3.2390847333530577E-4</v>
      </c>
    </row>
    <row r="35" spans="1:6" x14ac:dyDescent="0.2">
      <c r="A35" s="49" t="s">
        <v>56</v>
      </c>
      <c r="B35" s="49" t="s">
        <v>749</v>
      </c>
      <c r="C35" s="59">
        <v>39</v>
      </c>
      <c r="D35" s="60">
        <v>1876754</v>
      </c>
      <c r="E35" s="60">
        <v>112605</v>
      </c>
      <c r="F35" s="61">
        <v>1.834472379588083E-4</v>
      </c>
    </row>
    <row r="36" spans="1:6" x14ac:dyDescent="0.2">
      <c r="A36" s="49" t="s">
        <v>56</v>
      </c>
      <c r="B36" s="49" t="s">
        <v>3</v>
      </c>
      <c r="C36" s="59">
        <v>19</v>
      </c>
      <c r="D36" s="60">
        <v>3698370</v>
      </c>
      <c r="E36" s="60">
        <v>221902</v>
      </c>
      <c r="F36" s="61">
        <v>3.6150534165921126E-4</v>
      </c>
    </row>
    <row r="37" spans="1:6" x14ac:dyDescent="0.2">
      <c r="A37" s="49" t="s">
        <v>56</v>
      </c>
      <c r="B37" s="49" t="s">
        <v>2</v>
      </c>
      <c r="C37" s="59" t="s">
        <v>748</v>
      </c>
      <c r="D37" s="60" t="s">
        <v>748</v>
      </c>
      <c r="E37" s="60" t="s">
        <v>748</v>
      </c>
      <c r="F37" s="61" t="s">
        <v>748</v>
      </c>
    </row>
    <row r="38" spans="1:6" x14ac:dyDescent="0.2">
      <c r="A38" s="49" t="s">
        <v>56</v>
      </c>
      <c r="B38" s="49" t="s">
        <v>6</v>
      </c>
      <c r="C38" s="59">
        <v>10</v>
      </c>
      <c r="D38" s="60">
        <v>1886009</v>
      </c>
      <c r="E38" s="60">
        <v>113161</v>
      </c>
      <c r="F38" s="61">
        <v>1.8435302956935044E-4</v>
      </c>
    </row>
    <row r="39" spans="1:6" x14ac:dyDescent="0.2">
      <c r="A39" s="49" t="s">
        <v>56</v>
      </c>
      <c r="B39" s="49" t="s">
        <v>10</v>
      </c>
      <c r="C39" s="59">
        <v>78</v>
      </c>
      <c r="D39" s="60">
        <v>2472869</v>
      </c>
      <c r="E39" s="60">
        <v>156698</v>
      </c>
      <c r="F39" s="61">
        <v>2.5528009674232355E-4</v>
      </c>
    </row>
    <row r="40" spans="1:6" x14ac:dyDescent="0.2">
      <c r="A40" s="49" t="s">
        <v>56</v>
      </c>
      <c r="B40" s="49" t="s">
        <v>4</v>
      </c>
      <c r="C40" s="59">
        <v>11</v>
      </c>
      <c r="D40" s="60">
        <v>1080424</v>
      </c>
      <c r="E40" s="60">
        <v>64825</v>
      </c>
      <c r="F40" s="61">
        <v>1.0560780782984546E-4</v>
      </c>
    </row>
    <row r="41" spans="1:6" x14ac:dyDescent="0.2">
      <c r="A41" s="49" t="s">
        <v>56</v>
      </c>
      <c r="B41" s="49" t="s">
        <v>750</v>
      </c>
      <c r="C41" s="59">
        <v>176</v>
      </c>
      <c r="D41" s="60">
        <v>5205400</v>
      </c>
      <c r="E41" s="60">
        <v>311927</v>
      </c>
      <c r="F41" s="61">
        <v>5.0816701385175797E-4</v>
      </c>
    </row>
    <row r="42" spans="1:6" x14ac:dyDescent="0.2">
      <c r="A42" s="49" t="s">
        <v>56</v>
      </c>
      <c r="B42" s="49" t="s">
        <v>8</v>
      </c>
      <c r="C42" s="59">
        <v>68</v>
      </c>
      <c r="D42" s="60">
        <v>2283047</v>
      </c>
      <c r="E42" s="60">
        <v>136983</v>
      </c>
      <c r="F42" s="61">
        <v>2.2316196436491666E-4</v>
      </c>
    </row>
    <row r="43" spans="1:6" x14ac:dyDescent="0.2">
      <c r="A43" s="49" t="s">
        <v>56</v>
      </c>
      <c r="B43" s="49" t="s">
        <v>751</v>
      </c>
      <c r="C43" s="59">
        <v>20</v>
      </c>
      <c r="D43" s="60">
        <v>1192382</v>
      </c>
      <c r="E43" s="60">
        <v>71543</v>
      </c>
      <c r="F43" s="61">
        <v>1.1655224675002906E-4</v>
      </c>
    </row>
    <row r="44" spans="1:6" x14ac:dyDescent="0.2">
      <c r="A44" s="49" t="s">
        <v>56</v>
      </c>
      <c r="B44" s="49" t="s">
        <v>25</v>
      </c>
      <c r="C44" s="59">
        <v>9</v>
      </c>
      <c r="D44" s="60">
        <v>1081978</v>
      </c>
      <c r="E44" s="60">
        <v>64919</v>
      </c>
      <c r="F44" s="61">
        <v>1.0576094526040476E-4</v>
      </c>
    </row>
    <row r="45" spans="1:6" x14ac:dyDescent="0.2">
      <c r="A45" s="49" t="s">
        <v>56</v>
      </c>
      <c r="B45" s="49" t="s">
        <v>53</v>
      </c>
      <c r="C45" s="59">
        <v>457</v>
      </c>
      <c r="D45" s="60">
        <v>24486173</v>
      </c>
      <c r="E45" s="60">
        <v>1477099</v>
      </c>
      <c r="F45" s="61">
        <v>2.406373888741333E-3</v>
      </c>
    </row>
    <row r="46" spans="1:6" x14ac:dyDescent="0.2">
      <c r="A46" s="49" t="s">
        <v>62</v>
      </c>
      <c r="B46" s="49" t="s">
        <v>5</v>
      </c>
      <c r="C46" s="59" t="s">
        <v>748</v>
      </c>
      <c r="D46" s="60" t="s">
        <v>748</v>
      </c>
      <c r="E46" s="60" t="s">
        <v>748</v>
      </c>
      <c r="F46" s="61" t="s">
        <v>748</v>
      </c>
    </row>
    <row r="47" spans="1:6" x14ac:dyDescent="0.2">
      <c r="A47" s="49" t="s">
        <v>62</v>
      </c>
      <c r="B47" s="49" t="s">
        <v>1</v>
      </c>
      <c r="C47" s="59">
        <v>5</v>
      </c>
      <c r="D47" s="60">
        <v>2437161</v>
      </c>
      <c r="E47" s="60">
        <v>146230</v>
      </c>
      <c r="F47" s="61">
        <v>2.3822645181578562E-4</v>
      </c>
    </row>
    <row r="48" spans="1:6" x14ac:dyDescent="0.2">
      <c r="A48" s="49" t="s">
        <v>62</v>
      </c>
      <c r="B48" s="49" t="s">
        <v>749</v>
      </c>
      <c r="C48" s="59">
        <v>22</v>
      </c>
      <c r="D48" s="60">
        <v>2270492</v>
      </c>
      <c r="E48" s="60">
        <v>136092</v>
      </c>
      <c r="F48" s="61">
        <v>2.2171041701780686E-4</v>
      </c>
    </row>
    <row r="49" spans="1:6" x14ac:dyDescent="0.2">
      <c r="A49" s="49" t="s">
        <v>62</v>
      </c>
      <c r="B49" s="49" t="s">
        <v>3</v>
      </c>
      <c r="C49" s="59">
        <v>14</v>
      </c>
      <c r="D49" s="60">
        <v>2072407</v>
      </c>
      <c r="E49" s="60">
        <v>124267</v>
      </c>
      <c r="F49" s="61">
        <v>2.0244605407776948E-4</v>
      </c>
    </row>
    <row r="50" spans="1:6" x14ac:dyDescent="0.2">
      <c r="A50" s="49" t="s">
        <v>62</v>
      </c>
      <c r="B50" s="49" t="s">
        <v>2</v>
      </c>
      <c r="C50" s="59" t="s">
        <v>748</v>
      </c>
      <c r="D50" s="60" t="s">
        <v>748</v>
      </c>
      <c r="E50" s="60" t="s">
        <v>748</v>
      </c>
      <c r="F50" s="61" t="s">
        <v>748</v>
      </c>
    </row>
    <row r="51" spans="1:6" x14ac:dyDescent="0.2">
      <c r="A51" s="49" t="s">
        <v>62</v>
      </c>
      <c r="B51" s="49" t="s">
        <v>6</v>
      </c>
      <c r="C51" s="59">
        <v>13</v>
      </c>
      <c r="D51" s="60">
        <v>936658</v>
      </c>
      <c r="E51" s="60">
        <v>56199</v>
      </c>
      <c r="F51" s="61">
        <v>9.1555004893628783E-5</v>
      </c>
    </row>
    <row r="52" spans="1:6" x14ac:dyDescent="0.2">
      <c r="A52" s="49" t="s">
        <v>62</v>
      </c>
      <c r="B52" s="49" t="s">
        <v>10</v>
      </c>
      <c r="C52" s="59">
        <v>71</v>
      </c>
      <c r="D52" s="60">
        <v>3386359</v>
      </c>
      <c r="E52" s="60">
        <v>211509</v>
      </c>
      <c r="F52" s="61">
        <v>3.445738808528004E-4</v>
      </c>
    </row>
    <row r="53" spans="1:6" x14ac:dyDescent="0.2">
      <c r="A53" s="49" t="s">
        <v>62</v>
      </c>
      <c r="B53" s="49" t="s">
        <v>4</v>
      </c>
      <c r="C53" s="59">
        <v>12</v>
      </c>
      <c r="D53" s="60">
        <v>479784</v>
      </c>
      <c r="E53" s="60">
        <v>28772</v>
      </c>
      <c r="F53" s="61">
        <v>4.6873086723953936E-5</v>
      </c>
    </row>
    <row r="54" spans="1:6" x14ac:dyDescent="0.2">
      <c r="A54" s="49" t="s">
        <v>62</v>
      </c>
      <c r="B54" s="49" t="s">
        <v>750</v>
      </c>
      <c r="C54" s="59">
        <v>127</v>
      </c>
      <c r="D54" s="60">
        <v>3185479</v>
      </c>
      <c r="E54" s="60">
        <v>186759</v>
      </c>
      <c r="F54" s="61">
        <v>3.042531212108617E-4</v>
      </c>
    </row>
    <row r="55" spans="1:6" x14ac:dyDescent="0.2">
      <c r="A55" s="49" t="s">
        <v>62</v>
      </c>
      <c r="B55" s="49" t="s">
        <v>8</v>
      </c>
      <c r="C55" s="59">
        <v>45</v>
      </c>
      <c r="D55" s="60">
        <v>1767753</v>
      </c>
      <c r="E55" s="60">
        <v>106057</v>
      </c>
      <c r="F55" s="61">
        <v>1.7277974971091278E-4</v>
      </c>
    </row>
    <row r="56" spans="1:6" x14ac:dyDescent="0.2">
      <c r="A56" s="49" t="s">
        <v>62</v>
      </c>
      <c r="B56" s="49" t="s">
        <v>751</v>
      </c>
      <c r="C56" s="59">
        <v>22</v>
      </c>
      <c r="D56" s="60">
        <v>3509344</v>
      </c>
      <c r="E56" s="60">
        <v>210561</v>
      </c>
      <c r="F56" s="61">
        <v>3.4302947357439401E-4</v>
      </c>
    </row>
    <row r="57" spans="1:6" x14ac:dyDescent="0.2">
      <c r="A57" s="49" t="s">
        <v>62</v>
      </c>
      <c r="B57" s="49" t="s">
        <v>25</v>
      </c>
      <c r="C57" s="59">
        <v>13</v>
      </c>
      <c r="D57" s="60">
        <v>1091514</v>
      </c>
      <c r="E57" s="60">
        <v>65491</v>
      </c>
      <c r="F57" s="61">
        <v>1.06692802816574E-4</v>
      </c>
    </row>
    <row r="58" spans="1:6" x14ac:dyDescent="0.2">
      <c r="A58" s="49" t="s">
        <v>62</v>
      </c>
      <c r="B58" s="49" t="s">
        <v>53</v>
      </c>
      <c r="C58" s="59">
        <v>356</v>
      </c>
      <c r="D58" s="60">
        <v>27346712</v>
      </c>
      <c r="E58" s="60">
        <v>1644523</v>
      </c>
      <c r="F58" s="61">
        <v>2.6791279437834315E-3</v>
      </c>
    </row>
    <row r="59" spans="1:6" x14ac:dyDescent="0.2">
      <c r="A59" s="49" t="s">
        <v>67</v>
      </c>
      <c r="B59" s="49" t="s">
        <v>5</v>
      </c>
      <c r="C59" s="59" t="s">
        <v>748</v>
      </c>
      <c r="D59" s="60" t="s">
        <v>748</v>
      </c>
      <c r="E59" s="60" t="s">
        <v>748</v>
      </c>
      <c r="F59" s="61" t="s">
        <v>748</v>
      </c>
    </row>
    <row r="60" spans="1:6" x14ac:dyDescent="0.2">
      <c r="A60" s="49" t="s">
        <v>67</v>
      </c>
      <c r="B60" s="49" t="s">
        <v>1</v>
      </c>
      <c r="C60" s="59" t="s">
        <v>748</v>
      </c>
      <c r="D60" s="60" t="s">
        <v>748</v>
      </c>
      <c r="E60" s="60" t="s">
        <v>748</v>
      </c>
      <c r="F60" s="61" t="s">
        <v>748</v>
      </c>
    </row>
    <row r="61" spans="1:6" x14ac:dyDescent="0.2">
      <c r="A61" s="49" t="s">
        <v>67</v>
      </c>
      <c r="B61" s="49" t="s">
        <v>749</v>
      </c>
      <c r="C61" s="59">
        <v>10</v>
      </c>
      <c r="D61" s="60">
        <v>535654</v>
      </c>
      <c r="E61" s="60">
        <v>32139</v>
      </c>
      <c r="F61" s="61">
        <v>5.235833915685929E-5</v>
      </c>
    </row>
    <row r="62" spans="1:6" x14ac:dyDescent="0.2">
      <c r="A62" s="49" t="s">
        <v>67</v>
      </c>
      <c r="B62" s="49" t="s">
        <v>3</v>
      </c>
      <c r="C62" s="59" t="s">
        <v>748</v>
      </c>
      <c r="D62" s="60" t="s">
        <v>748</v>
      </c>
      <c r="E62" s="60" t="s">
        <v>748</v>
      </c>
      <c r="F62" s="61" t="s">
        <v>748</v>
      </c>
    </row>
    <row r="63" spans="1:6" x14ac:dyDescent="0.2">
      <c r="A63" s="49" t="s">
        <v>67</v>
      </c>
      <c r="B63" s="49" t="s">
        <v>2</v>
      </c>
      <c r="C63" s="59" t="s">
        <v>748</v>
      </c>
      <c r="D63" s="60" t="s">
        <v>748</v>
      </c>
      <c r="E63" s="60" t="s">
        <v>748</v>
      </c>
      <c r="F63" s="61" t="s">
        <v>748</v>
      </c>
    </row>
    <row r="64" spans="1:6" x14ac:dyDescent="0.2">
      <c r="A64" s="49" t="s">
        <v>67</v>
      </c>
      <c r="B64" s="49" t="s">
        <v>6</v>
      </c>
      <c r="C64" s="59" t="s">
        <v>748</v>
      </c>
      <c r="D64" s="60" t="s">
        <v>748</v>
      </c>
      <c r="E64" s="60" t="s">
        <v>748</v>
      </c>
      <c r="F64" s="61" t="s">
        <v>748</v>
      </c>
    </row>
    <row r="65" spans="1:6" x14ac:dyDescent="0.2">
      <c r="A65" s="49" t="s">
        <v>67</v>
      </c>
      <c r="B65" s="49" t="s">
        <v>10</v>
      </c>
      <c r="C65" s="59">
        <v>32</v>
      </c>
      <c r="D65" s="60">
        <v>1280864</v>
      </c>
      <c r="E65" s="60">
        <v>76852</v>
      </c>
      <c r="F65" s="61">
        <v>1.2520125333342512E-4</v>
      </c>
    </row>
    <row r="66" spans="1:6" x14ac:dyDescent="0.2">
      <c r="A66" s="49" t="s">
        <v>67</v>
      </c>
      <c r="B66" s="49" t="s">
        <v>4</v>
      </c>
      <c r="C66" s="59">
        <v>7</v>
      </c>
      <c r="D66" s="60">
        <v>873430</v>
      </c>
      <c r="E66" s="60">
        <v>52406</v>
      </c>
      <c r="F66" s="61">
        <v>8.5375746658401572E-5</v>
      </c>
    </row>
    <row r="67" spans="1:6" x14ac:dyDescent="0.2">
      <c r="A67" s="49" t="s">
        <v>67</v>
      </c>
      <c r="B67" s="49" t="s">
        <v>750</v>
      </c>
      <c r="C67" s="59">
        <v>58</v>
      </c>
      <c r="D67" s="60">
        <v>2245820</v>
      </c>
      <c r="E67" s="60">
        <v>133117</v>
      </c>
      <c r="F67" s="61">
        <v>2.1686378025276575E-4</v>
      </c>
    </row>
    <row r="68" spans="1:6" x14ac:dyDescent="0.2">
      <c r="A68" s="49" t="s">
        <v>67</v>
      </c>
      <c r="B68" s="49" t="s">
        <v>8</v>
      </c>
      <c r="C68" s="59">
        <v>25</v>
      </c>
      <c r="D68" s="60">
        <v>339844</v>
      </c>
      <c r="E68" s="60">
        <v>20287</v>
      </c>
      <c r="F68" s="61">
        <v>3.3049989933576167E-5</v>
      </c>
    </row>
    <row r="69" spans="1:6" x14ac:dyDescent="0.2">
      <c r="A69" s="49" t="s">
        <v>67</v>
      </c>
      <c r="B69" s="49" t="s">
        <v>751</v>
      </c>
      <c r="C69" s="59">
        <v>16</v>
      </c>
      <c r="D69" s="60">
        <v>1286115</v>
      </c>
      <c r="E69" s="60">
        <v>77167</v>
      </c>
      <c r="F69" s="61">
        <v>1.257144266379589E-4</v>
      </c>
    </row>
    <row r="70" spans="1:6" x14ac:dyDescent="0.2">
      <c r="A70" s="49" t="s">
        <v>67</v>
      </c>
      <c r="B70" s="49" t="s">
        <v>25</v>
      </c>
      <c r="C70" s="59">
        <v>9</v>
      </c>
      <c r="D70" s="60">
        <v>1336804</v>
      </c>
      <c r="E70" s="60">
        <v>80208</v>
      </c>
      <c r="F70" s="61">
        <v>1.3066858542871185E-4</v>
      </c>
    </row>
    <row r="71" spans="1:6" x14ac:dyDescent="0.2">
      <c r="A71" s="49" t="s">
        <v>67</v>
      </c>
      <c r="B71" s="49" t="s">
        <v>53</v>
      </c>
      <c r="C71" s="59">
        <v>169</v>
      </c>
      <c r="D71" s="60">
        <v>9853992</v>
      </c>
      <c r="E71" s="60">
        <v>589504</v>
      </c>
      <c r="F71" s="61">
        <v>9.6037370068531005E-4</v>
      </c>
    </row>
    <row r="72" spans="1:6" x14ac:dyDescent="0.2">
      <c r="A72" s="49" t="s">
        <v>69</v>
      </c>
      <c r="B72" s="49" t="s">
        <v>5</v>
      </c>
      <c r="C72" s="59" t="s">
        <v>748</v>
      </c>
      <c r="D72" s="60" t="s">
        <v>748</v>
      </c>
      <c r="E72" s="60" t="s">
        <v>748</v>
      </c>
      <c r="F72" s="61" t="s">
        <v>748</v>
      </c>
    </row>
    <row r="73" spans="1:6" x14ac:dyDescent="0.2">
      <c r="A73" s="49" t="s">
        <v>69</v>
      </c>
      <c r="B73" s="49" t="s">
        <v>1</v>
      </c>
      <c r="C73" s="59">
        <v>10</v>
      </c>
      <c r="D73" s="60">
        <v>3134568</v>
      </c>
      <c r="E73" s="60">
        <v>188074</v>
      </c>
      <c r="F73" s="61">
        <v>3.0639541611708995E-4</v>
      </c>
    </row>
    <row r="74" spans="1:6" x14ac:dyDescent="0.2">
      <c r="A74" s="49" t="s">
        <v>69</v>
      </c>
      <c r="B74" s="49" t="s">
        <v>749</v>
      </c>
      <c r="C74" s="59">
        <v>36</v>
      </c>
      <c r="D74" s="60">
        <v>1956680</v>
      </c>
      <c r="E74" s="60">
        <v>117401</v>
      </c>
      <c r="F74" s="61">
        <v>1.912605051605351E-4</v>
      </c>
    </row>
    <row r="75" spans="1:6" x14ac:dyDescent="0.2">
      <c r="A75" s="49" t="s">
        <v>69</v>
      </c>
      <c r="B75" s="49" t="s">
        <v>3</v>
      </c>
      <c r="C75" s="59">
        <v>18</v>
      </c>
      <c r="D75" s="60">
        <v>3715128</v>
      </c>
      <c r="E75" s="60">
        <v>222908</v>
      </c>
      <c r="F75" s="61">
        <v>3.6314423799051589E-4</v>
      </c>
    </row>
    <row r="76" spans="1:6" x14ac:dyDescent="0.2">
      <c r="A76" s="49" t="s">
        <v>69</v>
      </c>
      <c r="B76" s="49" t="s">
        <v>2</v>
      </c>
      <c r="C76" s="59" t="s">
        <v>748</v>
      </c>
      <c r="D76" s="60" t="s">
        <v>748</v>
      </c>
      <c r="E76" s="60" t="s">
        <v>748</v>
      </c>
      <c r="F76" s="61" t="s">
        <v>748</v>
      </c>
    </row>
    <row r="77" spans="1:6" x14ac:dyDescent="0.2">
      <c r="A77" s="49" t="s">
        <v>69</v>
      </c>
      <c r="B77" s="49" t="s">
        <v>6</v>
      </c>
      <c r="C77" s="59">
        <v>13</v>
      </c>
      <c r="D77" s="60">
        <v>1946405</v>
      </c>
      <c r="E77" s="60">
        <v>116784</v>
      </c>
      <c r="F77" s="61">
        <v>1.902553371322896E-4</v>
      </c>
    </row>
    <row r="78" spans="1:6" x14ac:dyDescent="0.2">
      <c r="A78" s="49" t="s">
        <v>69</v>
      </c>
      <c r="B78" s="49" t="s">
        <v>10</v>
      </c>
      <c r="C78" s="59">
        <v>110</v>
      </c>
      <c r="D78" s="60">
        <v>4253247</v>
      </c>
      <c r="E78" s="60">
        <v>255195</v>
      </c>
      <c r="F78" s="61">
        <v>4.1574368714442599E-4</v>
      </c>
    </row>
    <row r="79" spans="1:6" x14ac:dyDescent="0.2">
      <c r="A79" s="49" t="s">
        <v>69</v>
      </c>
      <c r="B79" s="49" t="s">
        <v>4</v>
      </c>
      <c r="C79" s="59">
        <v>16</v>
      </c>
      <c r="D79" s="60">
        <v>2095930</v>
      </c>
      <c r="E79" s="60">
        <v>125756</v>
      </c>
      <c r="F79" s="61">
        <v>2.048718161426926E-4</v>
      </c>
    </row>
    <row r="80" spans="1:6" x14ac:dyDescent="0.2">
      <c r="A80" s="49" t="s">
        <v>69</v>
      </c>
      <c r="B80" s="49" t="s">
        <v>750</v>
      </c>
      <c r="C80" s="59">
        <v>231</v>
      </c>
      <c r="D80" s="60">
        <v>4745509</v>
      </c>
      <c r="E80" s="60">
        <v>283832</v>
      </c>
      <c r="F80" s="61">
        <v>4.6239684245215118E-4</v>
      </c>
    </row>
    <row r="81" spans="1:6" x14ac:dyDescent="0.2">
      <c r="A81" s="49" t="s">
        <v>69</v>
      </c>
      <c r="B81" s="49" t="s">
        <v>8</v>
      </c>
      <c r="C81" s="59">
        <v>79</v>
      </c>
      <c r="D81" s="60">
        <v>2414592</v>
      </c>
      <c r="E81" s="60">
        <v>151739</v>
      </c>
      <c r="F81" s="61">
        <v>2.472012827195206E-4</v>
      </c>
    </row>
    <row r="82" spans="1:6" x14ac:dyDescent="0.2">
      <c r="A82" s="49" t="s">
        <v>69</v>
      </c>
      <c r="B82" s="49" t="s">
        <v>751</v>
      </c>
      <c r="C82" s="59">
        <v>54</v>
      </c>
      <c r="D82" s="60">
        <v>3912248</v>
      </c>
      <c r="E82" s="60">
        <v>234735</v>
      </c>
      <c r="F82" s="61">
        <v>3.8241185917375664E-4</v>
      </c>
    </row>
    <row r="83" spans="1:6" x14ac:dyDescent="0.2">
      <c r="A83" s="49" t="s">
        <v>69</v>
      </c>
      <c r="B83" s="49" t="s">
        <v>25</v>
      </c>
      <c r="C83" s="59">
        <v>23</v>
      </c>
      <c r="D83" s="60">
        <v>4163326</v>
      </c>
      <c r="E83" s="60">
        <v>249800</v>
      </c>
      <c r="F83" s="61">
        <v>4.0695457610328417E-4</v>
      </c>
    </row>
    <row r="84" spans="1:6" x14ac:dyDescent="0.2">
      <c r="A84" s="49" t="s">
        <v>69</v>
      </c>
      <c r="B84" s="49" t="s">
        <v>53</v>
      </c>
      <c r="C84" s="59">
        <v>605</v>
      </c>
      <c r="D84" s="60">
        <v>33115159</v>
      </c>
      <c r="E84" s="60">
        <v>1992875</v>
      </c>
      <c r="F84" s="61">
        <v>3.2466357119769113E-3</v>
      </c>
    </row>
    <row r="85" spans="1:6" x14ac:dyDescent="0.2">
      <c r="A85" s="49" t="s">
        <v>82</v>
      </c>
      <c r="B85" s="49" t="s">
        <v>5</v>
      </c>
      <c r="C85" s="59">
        <v>88</v>
      </c>
      <c r="D85" s="60">
        <v>10626208</v>
      </c>
      <c r="E85" s="60">
        <v>637572</v>
      </c>
      <c r="F85" s="61">
        <v>1.0386823178355608E-3</v>
      </c>
    </row>
    <row r="86" spans="1:6" x14ac:dyDescent="0.2">
      <c r="A86" s="49" t="s">
        <v>82</v>
      </c>
      <c r="B86" s="49" t="s">
        <v>1</v>
      </c>
      <c r="C86" s="59">
        <v>38</v>
      </c>
      <c r="D86" s="60">
        <v>76448493</v>
      </c>
      <c r="E86" s="60">
        <v>4586910</v>
      </c>
      <c r="F86" s="61">
        <v>7.4726341660284841E-3</v>
      </c>
    </row>
    <row r="87" spans="1:6" x14ac:dyDescent="0.2">
      <c r="A87" s="49" t="s">
        <v>82</v>
      </c>
      <c r="B87" s="49" t="s">
        <v>749</v>
      </c>
      <c r="C87" s="59">
        <v>299</v>
      </c>
      <c r="D87" s="60">
        <v>59241591</v>
      </c>
      <c r="E87" s="60">
        <v>3554124</v>
      </c>
      <c r="F87" s="61">
        <v>5.7901001835008363E-3</v>
      </c>
    </row>
    <row r="88" spans="1:6" x14ac:dyDescent="0.2">
      <c r="A88" s="49" t="s">
        <v>82</v>
      </c>
      <c r="B88" s="49" t="s">
        <v>3</v>
      </c>
      <c r="C88" s="59">
        <v>114</v>
      </c>
      <c r="D88" s="60">
        <v>40586079</v>
      </c>
      <c r="E88" s="60">
        <v>2435165</v>
      </c>
      <c r="F88" s="61">
        <v>3.9671799051903683E-3</v>
      </c>
    </row>
    <row r="89" spans="1:6" x14ac:dyDescent="0.2">
      <c r="A89" s="49" t="s">
        <v>82</v>
      </c>
      <c r="B89" s="49" t="s">
        <v>2</v>
      </c>
      <c r="C89" s="59">
        <v>25</v>
      </c>
      <c r="D89" s="60">
        <v>47606711</v>
      </c>
      <c r="E89" s="60">
        <v>2856403</v>
      </c>
      <c r="F89" s="61">
        <v>4.6534278304449532E-3</v>
      </c>
    </row>
    <row r="90" spans="1:6" x14ac:dyDescent="0.2">
      <c r="A90" s="49" t="s">
        <v>82</v>
      </c>
      <c r="B90" s="49" t="s">
        <v>6</v>
      </c>
      <c r="C90" s="59">
        <v>63</v>
      </c>
      <c r="D90" s="60">
        <v>26768601</v>
      </c>
      <c r="E90" s="60">
        <v>1606116</v>
      </c>
      <c r="F90" s="61">
        <v>2.6165582704271513E-3</v>
      </c>
    </row>
    <row r="91" spans="1:6" x14ac:dyDescent="0.2">
      <c r="A91" s="49" t="s">
        <v>82</v>
      </c>
      <c r="B91" s="49" t="s">
        <v>10</v>
      </c>
      <c r="C91" s="59">
        <v>390</v>
      </c>
      <c r="D91" s="60">
        <v>32623541</v>
      </c>
      <c r="E91" s="60">
        <v>1957412</v>
      </c>
      <c r="F91" s="61">
        <v>3.1888621726160198E-3</v>
      </c>
    </row>
    <row r="92" spans="1:6" x14ac:dyDescent="0.2">
      <c r="A92" s="49" t="s">
        <v>82</v>
      </c>
      <c r="B92" s="49" t="s">
        <v>4</v>
      </c>
      <c r="C92" s="59">
        <v>82</v>
      </c>
      <c r="D92" s="60">
        <v>27431970</v>
      </c>
      <c r="E92" s="60">
        <v>1645918</v>
      </c>
      <c r="F92" s="61">
        <v>2.6814005684177955E-3</v>
      </c>
    </row>
    <row r="93" spans="1:6" x14ac:dyDescent="0.2">
      <c r="A93" s="49" t="s">
        <v>82</v>
      </c>
      <c r="B93" s="49" t="s">
        <v>750</v>
      </c>
      <c r="C93" s="59">
        <v>960</v>
      </c>
      <c r="D93" s="60">
        <v>51917225</v>
      </c>
      <c r="E93" s="60">
        <v>3091995</v>
      </c>
      <c r="F93" s="61">
        <v>5.0372358468313621E-3</v>
      </c>
    </row>
    <row r="94" spans="1:6" x14ac:dyDescent="0.2">
      <c r="A94" s="49" t="s">
        <v>82</v>
      </c>
      <c r="B94" s="49" t="s">
        <v>8</v>
      </c>
      <c r="C94" s="59">
        <v>424</v>
      </c>
      <c r="D94" s="60">
        <v>60406116</v>
      </c>
      <c r="E94" s="60">
        <v>3624367</v>
      </c>
      <c r="F94" s="61">
        <v>5.9045345721686626E-3</v>
      </c>
    </row>
    <row r="95" spans="1:6" x14ac:dyDescent="0.2">
      <c r="A95" s="49" t="s">
        <v>82</v>
      </c>
      <c r="B95" s="49" t="s">
        <v>751</v>
      </c>
      <c r="C95" s="59">
        <v>95</v>
      </c>
      <c r="D95" s="60">
        <v>47225533</v>
      </c>
      <c r="E95" s="60">
        <v>2833532</v>
      </c>
      <c r="F95" s="61">
        <v>4.616168190292598E-3</v>
      </c>
    </row>
    <row r="96" spans="1:6" x14ac:dyDescent="0.2">
      <c r="A96" s="49" t="s">
        <v>82</v>
      </c>
      <c r="B96" s="49" t="s">
        <v>25</v>
      </c>
      <c r="C96" s="59">
        <v>109</v>
      </c>
      <c r="D96" s="60">
        <v>43193574</v>
      </c>
      <c r="E96" s="60">
        <v>2591614</v>
      </c>
      <c r="F96" s="61">
        <v>4.2220543506538699E-3</v>
      </c>
    </row>
    <row r="97" spans="1:6" x14ac:dyDescent="0.2">
      <c r="A97" s="49" t="s">
        <v>82</v>
      </c>
      <c r="B97" s="49" t="s">
        <v>53</v>
      </c>
      <c r="C97" s="59">
        <v>2687</v>
      </c>
      <c r="D97" s="60">
        <v>524075643</v>
      </c>
      <c r="E97" s="60">
        <v>31421129</v>
      </c>
      <c r="F97" s="61">
        <v>5.1188840003529266E-2</v>
      </c>
    </row>
    <row r="98" spans="1:6" x14ac:dyDescent="0.2">
      <c r="A98" s="49" t="s">
        <v>93</v>
      </c>
      <c r="B98" s="49" t="s">
        <v>5</v>
      </c>
      <c r="C98" s="59">
        <v>9</v>
      </c>
      <c r="D98" s="60">
        <v>313657</v>
      </c>
      <c r="E98" s="60">
        <v>18819</v>
      </c>
      <c r="F98" s="61">
        <v>3.0658439422288653E-5</v>
      </c>
    </row>
    <row r="99" spans="1:6" x14ac:dyDescent="0.2">
      <c r="A99" s="49" t="s">
        <v>93</v>
      </c>
      <c r="B99" s="49" t="s">
        <v>1</v>
      </c>
      <c r="C99" s="59">
        <v>10</v>
      </c>
      <c r="D99" s="60">
        <v>1630645</v>
      </c>
      <c r="E99" s="60">
        <v>97839</v>
      </c>
      <c r="F99" s="61">
        <v>1.5939162838818745E-4</v>
      </c>
    </row>
    <row r="100" spans="1:6" x14ac:dyDescent="0.2">
      <c r="A100" s="49" t="s">
        <v>93</v>
      </c>
      <c r="B100" s="49" t="s">
        <v>749</v>
      </c>
      <c r="C100" s="59">
        <v>32</v>
      </c>
      <c r="D100" s="60">
        <v>3189943</v>
      </c>
      <c r="E100" s="60">
        <v>191397</v>
      </c>
      <c r="F100" s="61">
        <v>3.1180898719952076E-4</v>
      </c>
    </row>
    <row r="101" spans="1:6" x14ac:dyDescent="0.2">
      <c r="A101" s="49" t="s">
        <v>93</v>
      </c>
      <c r="B101" s="49" t="s">
        <v>3</v>
      </c>
      <c r="C101" s="59">
        <v>12</v>
      </c>
      <c r="D101" s="60">
        <v>2087562</v>
      </c>
      <c r="E101" s="60">
        <v>125254</v>
      </c>
      <c r="F101" s="61">
        <v>2.0405399709864195E-4</v>
      </c>
    </row>
    <row r="102" spans="1:6" x14ac:dyDescent="0.2">
      <c r="A102" s="49" t="s">
        <v>93</v>
      </c>
      <c r="B102" s="49" t="s">
        <v>2</v>
      </c>
      <c r="C102" s="59">
        <v>5</v>
      </c>
      <c r="D102" s="60">
        <v>6571343</v>
      </c>
      <c r="E102" s="60">
        <v>394281</v>
      </c>
      <c r="F102" s="61">
        <v>6.4233169423770617E-4</v>
      </c>
    </row>
    <row r="103" spans="1:6" x14ac:dyDescent="0.2">
      <c r="A103" s="49" t="s">
        <v>93</v>
      </c>
      <c r="B103" s="49" t="s">
        <v>6</v>
      </c>
      <c r="C103" s="59">
        <v>13</v>
      </c>
      <c r="D103" s="60">
        <v>6733839</v>
      </c>
      <c r="E103" s="60">
        <v>404030</v>
      </c>
      <c r="F103" s="61">
        <v>6.5821400073262572E-4</v>
      </c>
    </row>
    <row r="104" spans="1:6" x14ac:dyDescent="0.2">
      <c r="A104" s="49" t="s">
        <v>93</v>
      </c>
      <c r="B104" s="49" t="s">
        <v>10</v>
      </c>
      <c r="C104" s="59">
        <v>124</v>
      </c>
      <c r="D104" s="60">
        <v>14707697</v>
      </c>
      <c r="E104" s="60">
        <v>882462</v>
      </c>
      <c r="F104" s="61">
        <v>1.4376379068745252E-3</v>
      </c>
    </row>
    <row r="105" spans="1:6" x14ac:dyDescent="0.2">
      <c r="A105" s="49" t="s">
        <v>93</v>
      </c>
      <c r="B105" s="49" t="s">
        <v>4</v>
      </c>
      <c r="C105" s="59">
        <v>12</v>
      </c>
      <c r="D105" s="60">
        <v>2884455</v>
      </c>
      <c r="E105" s="60">
        <v>173067</v>
      </c>
      <c r="F105" s="61">
        <v>2.8194718824046071E-4</v>
      </c>
    </row>
    <row r="106" spans="1:6" x14ac:dyDescent="0.2">
      <c r="A106" s="49" t="s">
        <v>93</v>
      </c>
      <c r="B106" s="49" t="s">
        <v>750</v>
      </c>
      <c r="C106" s="59">
        <v>182</v>
      </c>
      <c r="D106" s="60">
        <v>5583106</v>
      </c>
      <c r="E106" s="60">
        <v>333855</v>
      </c>
      <c r="F106" s="61">
        <v>5.4389039233371478E-4</v>
      </c>
    </row>
    <row r="107" spans="1:6" x14ac:dyDescent="0.2">
      <c r="A107" s="49" t="s">
        <v>93</v>
      </c>
      <c r="B107" s="49" t="s">
        <v>8</v>
      </c>
      <c r="C107" s="59">
        <v>85</v>
      </c>
      <c r="D107" s="60">
        <v>2583583</v>
      </c>
      <c r="E107" s="60">
        <v>155015</v>
      </c>
      <c r="F107" s="61">
        <v>2.5253828508667173E-4</v>
      </c>
    </row>
    <row r="108" spans="1:6" x14ac:dyDescent="0.2">
      <c r="A108" s="49" t="s">
        <v>93</v>
      </c>
      <c r="B108" s="49" t="s">
        <v>751</v>
      </c>
      <c r="C108" s="59">
        <v>31</v>
      </c>
      <c r="D108" s="60">
        <v>4707553</v>
      </c>
      <c r="E108" s="60">
        <v>286585</v>
      </c>
      <c r="F108" s="61">
        <v>4.6688181422161612E-4</v>
      </c>
    </row>
    <row r="109" spans="1:6" x14ac:dyDescent="0.2">
      <c r="A109" s="49" t="s">
        <v>93</v>
      </c>
      <c r="B109" s="49" t="s">
        <v>25</v>
      </c>
      <c r="C109" s="59">
        <v>18</v>
      </c>
      <c r="D109" s="60">
        <v>4351409</v>
      </c>
      <c r="E109" s="60">
        <v>261085</v>
      </c>
      <c r="F109" s="61">
        <v>4.2533921337840653E-4</v>
      </c>
    </row>
    <row r="110" spans="1:6" x14ac:dyDescent="0.2">
      <c r="A110" s="49" t="s">
        <v>93</v>
      </c>
      <c r="B110" s="49" t="s">
        <v>53</v>
      </c>
      <c r="C110" s="59">
        <v>533</v>
      </c>
      <c r="D110" s="60">
        <v>55344792</v>
      </c>
      <c r="E110" s="60">
        <v>3323688</v>
      </c>
      <c r="F110" s="61">
        <v>5.4146919180927643E-3</v>
      </c>
    </row>
    <row r="111" spans="1:6" x14ac:dyDescent="0.2">
      <c r="A111" s="49" t="s">
        <v>96</v>
      </c>
      <c r="B111" s="49" t="s">
        <v>5</v>
      </c>
      <c r="C111" s="59" t="s">
        <v>748</v>
      </c>
      <c r="D111" s="60" t="s">
        <v>748</v>
      </c>
      <c r="E111" s="60" t="s">
        <v>748</v>
      </c>
      <c r="F111" s="61" t="s">
        <v>748</v>
      </c>
    </row>
    <row r="112" spans="1:6" x14ac:dyDescent="0.2">
      <c r="A112" s="49" t="s">
        <v>96</v>
      </c>
      <c r="B112" s="49" t="s">
        <v>1</v>
      </c>
      <c r="C112" s="59">
        <v>11</v>
      </c>
      <c r="D112" s="60">
        <v>3029978</v>
      </c>
      <c r="E112" s="60">
        <v>181799</v>
      </c>
      <c r="F112" s="61">
        <v>2.9617267806645702E-4</v>
      </c>
    </row>
    <row r="113" spans="1:6" x14ac:dyDescent="0.2">
      <c r="A113" s="49" t="s">
        <v>96</v>
      </c>
      <c r="B113" s="49" t="s">
        <v>749</v>
      </c>
      <c r="C113" s="59">
        <v>50</v>
      </c>
      <c r="D113" s="60">
        <v>4137483</v>
      </c>
      <c r="E113" s="60">
        <v>248249</v>
      </c>
      <c r="F113" s="61">
        <v>4.0442780849905602E-4</v>
      </c>
    </row>
    <row r="114" spans="1:6" x14ac:dyDescent="0.2">
      <c r="A114" s="49" t="s">
        <v>96</v>
      </c>
      <c r="B114" s="49" t="s">
        <v>3</v>
      </c>
      <c r="C114" s="59">
        <v>20</v>
      </c>
      <c r="D114" s="60">
        <v>3830111</v>
      </c>
      <c r="E114" s="60">
        <v>229807</v>
      </c>
      <c r="F114" s="61">
        <v>3.7438354792060624E-4</v>
      </c>
    </row>
    <row r="115" spans="1:6" x14ac:dyDescent="0.2">
      <c r="A115" s="49" t="s">
        <v>96</v>
      </c>
      <c r="B115" s="49" t="s">
        <v>2</v>
      </c>
      <c r="C115" s="59" t="s">
        <v>748</v>
      </c>
      <c r="D115" s="60" t="s">
        <v>748</v>
      </c>
      <c r="E115" s="60" t="s">
        <v>748</v>
      </c>
      <c r="F115" s="61" t="s">
        <v>748</v>
      </c>
    </row>
    <row r="116" spans="1:6" x14ac:dyDescent="0.2">
      <c r="A116" s="49" t="s">
        <v>96</v>
      </c>
      <c r="B116" s="49" t="s">
        <v>6</v>
      </c>
      <c r="C116" s="59">
        <v>20</v>
      </c>
      <c r="D116" s="60">
        <v>2578342</v>
      </c>
      <c r="E116" s="60">
        <v>154701</v>
      </c>
      <c r="F116" s="61">
        <v>2.5202674090373965E-4</v>
      </c>
    </row>
    <row r="117" spans="1:6" x14ac:dyDescent="0.2">
      <c r="A117" s="49" t="s">
        <v>96</v>
      </c>
      <c r="B117" s="49" t="s">
        <v>10</v>
      </c>
      <c r="C117" s="59">
        <v>110</v>
      </c>
      <c r="D117" s="60">
        <v>6966747</v>
      </c>
      <c r="E117" s="60">
        <v>418005</v>
      </c>
      <c r="F117" s="61">
        <v>6.8098097511630625E-4</v>
      </c>
    </row>
    <row r="118" spans="1:6" x14ac:dyDescent="0.2">
      <c r="A118" s="49" t="s">
        <v>96</v>
      </c>
      <c r="B118" s="49" t="s">
        <v>4</v>
      </c>
      <c r="C118" s="59">
        <v>11</v>
      </c>
      <c r="D118" s="60">
        <v>3093787</v>
      </c>
      <c r="E118" s="60">
        <v>185627</v>
      </c>
      <c r="F118" s="61">
        <v>3.0240895555774355E-4</v>
      </c>
    </row>
    <row r="119" spans="1:6" x14ac:dyDescent="0.2">
      <c r="A119" s="49" t="s">
        <v>96</v>
      </c>
      <c r="B119" s="49" t="s">
        <v>750</v>
      </c>
      <c r="C119" s="59">
        <v>218</v>
      </c>
      <c r="D119" s="60">
        <v>6136260</v>
      </c>
      <c r="E119" s="60">
        <v>361425</v>
      </c>
      <c r="F119" s="61">
        <v>5.8880527489243192E-4</v>
      </c>
    </row>
    <row r="120" spans="1:6" x14ac:dyDescent="0.2">
      <c r="A120" s="49" t="s">
        <v>96</v>
      </c>
      <c r="B120" s="49" t="s">
        <v>8</v>
      </c>
      <c r="C120" s="59">
        <v>106</v>
      </c>
      <c r="D120" s="60">
        <v>3457287</v>
      </c>
      <c r="E120" s="60">
        <v>207437</v>
      </c>
      <c r="F120" s="61">
        <v>3.3794009769070043E-4</v>
      </c>
    </row>
    <row r="121" spans="1:6" x14ac:dyDescent="0.2">
      <c r="A121" s="49" t="s">
        <v>96</v>
      </c>
      <c r="B121" s="49" t="s">
        <v>751</v>
      </c>
      <c r="C121" s="59">
        <v>32</v>
      </c>
      <c r="D121" s="60">
        <v>4800100</v>
      </c>
      <c r="E121" s="60">
        <v>300744</v>
      </c>
      <c r="F121" s="61">
        <v>4.8994854698000841E-4</v>
      </c>
    </row>
    <row r="122" spans="1:6" x14ac:dyDescent="0.2">
      <c r="A122" s="49" t="s">
        <v>96</v>
      </c>
      <c r="B122" s="49" t="s">
        <v>25</v>
      </c>
      <c r="C122" s="59">
        <v>26</v>
      </c>
      <c r="D122" s="60">
        <v>3025974</v>
      </c>
      <c r="E122" s="60">
        <v>181558</v>
      </c>
      <c r="F122" s="61">
        <v>2.9578005976044864E-4</v>
      </c>
    </row>
    <row r="123" spans="1:6" x14ac:dyDescent="0.2">
      <c r="A123" s="49" t="s">
        <v>96</v>
      </c>
      <c r="B123" s="49" t="s">
        <v>53</v>
      </c>
      <c r="C123" s="59">
        <v>616</v>
      </c>
      <c r="D123" s="60">
        <v>50923191</v>
      </c>
      <c r="E123" s="60">
        <v>3061379</v>
      </c>
      <c r="F123" s="61">
        <v>4.9873586598738837E-3</v>
      </c>
    </row>
    <row r="124" spans="1:6" x14ac:dyDescent="0.2">
      <c r="A124" s="49" t="s">
        <v>103</v>
      </c>
      <c r="B124" s="49" t="s">
        <v>5</v>
      </c>
      <c r="C124" s="59">
        <v>8</v>
      </c>
      <c r="D124" s="60">
        <v>88132</v>
      </c>
      <c r="E124" s="60">
        <v>5288</v>
      </c>
      <c r="F124" s="61">
        <v>8.6147950297604761E-6</v>
      </c>
    </row>
    <row r="125" spans="1:6" x14ac:dyDescent="0.2">
      <c r="A125" s="49" t="s">
        <v>103</v>
      </c>
      <c r="B125" s="49" t="s">
        <v>1</v>
      </c>
      <c r="C125" s="59">
        <v>9</v>
      </c>
      <c r="D125" s="60">
        <v>3573787</v>
      </c>
      <c r="E125" s="60">
        <v>214427</v>
      </c>
      <c r="F125" s="61">
        <v>3.493276576865449E-4</v>
      </c>
    </row>
    <row r="126" spans="1:6" x14ac:dyDescent="0.2">
      <c r="A126" s="49" t="s">
        <v>103</v>
      </c>
      <c r="B126" s="49" t="s">
        <v>749</v>
      </c>
      <c r="C126" s="59">
        <v>36</v>
      </c>
      <c r="D126" s="60">
        <v>2549880</v>
      </c>
      <c r="E126" s="60">
        <v>152993</v>
      </c>
      <c r="F126" s="61">
        <v>2.4924420120804548E-4</v>
      </c>
    </row>
    <row r="127" spans="1:6" x14ac:dyDescent="0.2">
      <c r="A127" s="49" t="s">
        <v>103</v>
      </c>
      <c r="B127" s="49" t="s">
        <v>3</v>
      </c>
      <c r="C127" s="59">
        <v>17</v>
      </c>
      <c r="D127" s="60">
        <v>4738887</v>
      </c>
      <c r="E127" s="60">
        <v>284333</v>
      </c>
      <c r="F127" s="61">
        <v>4.632130323746001E-4</v>
      </c>
    </row>
    <row r="128" spans="1:6" x14ac:dyDescent="0.2">
      <c r="A128" s="49" t="s">
        <v>103</v>
      </c>
      <c r="B128" s="49" t="s">
        <v>2</v>
      </c>
      <c r="C128" s="59">
        <v>5</v>
      </c>
      <c r="D128" s="60">
        <v>6462189</v>
      </c>
      <c r="E128" s="60">
        <v>387731</v>
      </c>
      <c r="F128" s="61">
        <v>6.3166094774660725E-4</v>
      </c>
    </row>
    <row r="129" spans="1:6" x14ac:dyDescent="0.2">
      <c r="A129" s="49" t="s">
        <v>103</v>
      </c>
      <c r="B129" s="49" t="s">
        <v>6</v>
      </c>
      <c r="C129" s="59">
        <v>14</v>
      </c>
      <c r="D129" s="60">
        <v>1320665</v>
      </c>
      <c r="E129" s="60">
        <v>79240</v>
      </c>
      <c r="F129" s="61">
        <v>1.2909159571827157E-4</v>
      </c>
    </row>
    <row r="130" spans="1:6" x14ac:dyDescent="0.2">
      <c r="A130" s="49" t="s">
        <v>103</v>
      </c>
      <c r="B130" s="49" t="s">
        <v>10</v>
      </c>
      <c r="C130" s="59">
        <v>96</v>
      </c>
      <c r="D130" s="60">
        <v>3933732</v>
      </c>
      <c r="E130" s="60">
        <v>236024</v>
      </c>
      <c r="F130" s="61">
        <v>3.8451179691834087E-4</v>
      </c>
    </row>
    <row r="131" spans="1:6" x14ac:dyDescent="0.2">
      <c r="A131" s="49" t="s">
        <v>103</v>
      </c>
      <c r="B131" s="49" t="s">
        <v>4</v>
      </c>
      <c r="C131" s="59">
        <v>19</v>
      </c>
      <c r="D131" s="60">
        <v>3681959</v>
      </c>
      <c r="E131" s="60">
        <v>220918</v>
      </c>
      <c r="F131" s="61">
        <v>3.5990228600314385E-4</v>
      </c>
    </row>
    <row r="132" spans="1:6" x14ac:dyDescent="0.2">
      <c r="A132" s="49" t="s">
        <v>103</v>
      </c>
      <c r="B132" s="49" t="s">
        <v>750</v>
      </c>
      <c r="C132" s="59">
        <v>189</v>
      </c>
      <c r="D132" s="60">
        <v>7470606</v>
      </c>
      <c r="E132" s="60">
        <v>441532</v>
      </c>
      <c r="F132" s="61">
        <v>7.1930931903937262E-4</v>
      </c>
    </row>
    <row r="133" spans="1:6" x14ac:dyDescent="0.2">
      <c r="A133" s="49" t="s">
        <v>103</v>
      </c>
      <c r="B133" s="49" t="s">
        <v>8</v>
      </c>
      <c r="C133" s="59">
        <v>87</v>
      </c>
      <c r="D133" s="60">
        <v>3817203</v>
      </c>
      <c r="E133" s="60">
        <v>228993</v>
      </c>
      <c r="F133" s="61">
        <v>3.7305744293682691E-4</v>
      </c>
    </row>
    <row r="134" spans="1:6" x14ac:dyDescent="0.2">
      <c r="A134" s="49" t="s">
        <v>103</v>
      </c>
      <c r="B134" s="49" t="s">
        <v>751</v>
      </c>
      <c r="C134" s="59">
        <v>27</v>
      </c>
      <c r="D134" s="60">
        <v>3736751</v>
      </c>
      <c r="E134" s="60">
        <v>224205</v>
      </c>
      <c r="F134" s="61">
        <v>3.6525720870791365E-4</v>
      </c>
    </row>
    <row r="135" spans="1:6" x14ac:dyDescent="0.2">
      <c r="A135" s="49" t="s">
        <v>103</v>
      </c>
      <c r="B135" s="49" t="s">
        <v>25</v>
      </c>
      <c r="C135" s="59">
        <v>21</v>
      </c>
      <c r="D135" s="60">
        <v>3681740</v>
      </c>
      <c r="E135" s="60">
        <v>220904</v>
      </c>
      <c r="F135" s="61">
        <v>3.5987947830072017E-4</v>
      </c>
    </row>
    <row r="136" spans="1:6" x14ac:dyDescent="0.2">
      <c r="A136" s="49" t="s">
        <v>103</v>
      </c>
      <c r="B136" s="49" t="s">
        <v>53</v>
      </c>
      <c r="C136" s="59">
        <v>528</v>
      </c>
      <c r="D136" s="60">
        <v>45055530</v>
      </c>
      <c r="E136" s="60">
        <v>2696588</v>
      </c>
      <c r="F136" s="61">
        <v>4.3930697616701474E-3</v>
      </c>
    </row>
    <row r="137" spans="1:6" x14ac:dyDescent="0.2">
      <c r="A137" s="49" t="s">
        <v>112</v>
      </c>
      <c r="B137" s="49" t="s">
        <v>5</v>
      </c>
      <c r="C137" s="59">
        <v>19</v>
      </c>
      <c r="D137" s="60">
        <v>1266977</v>
      </c>
      <c r="E137" s="60">
        <v>76019</v>
      </c>
      <c r="F137" s="61">
        <v>1.2384419503921361E-4</v>
      </c>
    </row>
    <row r="138" spans="1:6" x14ac:dyDescent="0.2">
      <c r="A138" s="49" t="s">
        <v>112</v>
      </c>
      <c r="B138" s="49" t="s">
        <v>1</v>
      </c>
      <c r="C138" s="59" t="s">
        <v>748</v>
      </c>
      <c r="D138" s="60" t="s">
        <v>748</v>
      </c>
      <c r="E138" s="60" t="s">
        <v>748</v>
      </c>
      <c r="F138" s="61" t="s">
        <v>748</v>
      </c>
    </row>
    <row r="139" spans="1:6" x14ac:dyDescent="0.2">
      <c r="A139" s="49" t="s">
        <v>112</v>
      </c>
      <c r="B139" s="49" t="s">
        <v>749</v>
      </c>
      <c r="C139" s="59">
        <v>54</v>
      </c>
      <c r="D139" s="60">
        <v>8130186</v>
      </c>
      <c r="E139" s="60">
        <v>487811</v>
      </c>
      <c r="F139" s="61">
        <v>7.9470343764419206E-4</v>
      </c>
    </row>
    <row r="140" spans="1:6" x14ac:dyDescent="0.2">
      <c r="A140" s="49" t="s">
        <v>112</v>
      </c>
      <c r="B140" s="49" t="s">
        <v>3</v>
      </c>
      <c r="C140" s="59">
        <v>25</v>
      </c>
      <c r="D140" s="60">
        <v>3611788</v>
      </c>
      <c r="E140" s="60">
        <v>216707</v>
      </c>
      <c r="F140" s="61">
        <v>3.5304205493840834E-4</v>
      </c>
    </row>
    <row r="141" spans="1:6" x14ac:dyDescent="0.2">
      <c r="A141" s="49" t="s">
        <v>112</v>
      </c>
      <c r="B141" s="49" t="s">
        <v>2</v>
      </c>
      <c r="C141" s="59" t="s">
        <v>748</v>
      </c>
      <c r="D141" s="60" t="s">
        <v>748</v>
      </c>
      <c r="E141" s="60" t="s">
        <v>748</v>
      </c>
      <c r="F141" s="61" t="s">
        <v>748</v>
      </c>
    </row>
    <row r="142" spans="1:6" x14ac:dyDescent="0.2">
      <c r="A142" s="49" t="s">
        <v>112</v>
      </c>
      <c r="B142" s="49" t="s">
        <v>6</v>
      </c>
      <c r="C142" s="59">
        <v>15</v>
      </c>
      <c r="D142" s="60">
        <v>2702492</v>
      </c>
      <c r="E142" s="60">
        <v>162150</v>
      </c>
      <c r="F142" s="61">
        <v>2.6416206771476193E-4</v>
      </c>
    </row>
    <row r="143" spans="1:6" x14ac:dyDescent="0.2">
      <c r="A143" s="49" t="s">
        <v>112</v>
      </c>
      <c r="B143" s="49" t="s">
        <v>10</v>
      </c>
      <c r="C143" s="59">
        <v>94</v>
      </c>
      <c r="D143" s="60">
        <v>4497779</v>
      </c>
      <c r="E143" s="60">
        <v>269867</v>
      </c>
      <c r="F143" s="61">
        <v>4.3964615928448759E-4</v>
      </c>
    </row>
    <row r="144" spans="1:6" x14ac:dyDescent="0.2">
      <c r="A144" s="49" t="s">
        <v>112</v>
      </c>
      <c r="B144" s="49" t="s">
        <v>4</v>
      </c>
      <c r="C144" s="59">
        <v>10</v>
      </c>
      <c r="D144" s="60">
        <v>3449828</v>
      </c>
      <c r="E144" s="60">
        <v>206990</v>
      </c>
      <c r="F144" s="61">
        <v>3.37211880334743E-4</v>
      </c>
    </row>
    <row r="145" spans="1:6" x14ac:dyDescent="0.2">
      <c r="A145" s="49" t="s">
        <v>112</v>
      </c>
      <c r="B145" s="49" t="s">
        <v>750</v>
      </c>
      <c r="C145" s="59">
        <v>163</v>
      </c>
      <c r="D145" s="60">
        <v>4732450</v>
      </c>
      <c r="E145" s="60">
        <v>280798</v>
      </c>
      <c r="F145" s="61">
        <v>4.5745408751261005E-4</v>
      </c>
    </row>
    <row r="146" spans="1:6" x14ac:dyDescent="0.2">
      <c r="A146" s="49" t="s">
        <v>112</v>
      </c>
      <c r="B146" s="49" t="s">
        <v>8</v>
      </c>
      <c r="C146" s="59">
        <v>60</v>
      </c>
      <c r="D146" s="60">
        <v>2977231</v>
      </c>
      <c r="E146" s="60">
        <v>183897</v>
      </c>
      <c r="F146" s="61">
        <v>2.9959057518681205E-4</v>
      </c>
    </row>
    <row r="147" spans="1:6" x14ac:dyDescent="0.2">
      <c r="A147" s="49" t="s">
        <v>112</v>
      </c>
      <c r="B147" s="49" t="s">
        <v>751</v>
      </c>
      <c r="C147" s="59">
        <v>31</v>
      </c>
      <c r="D147" s="60">
        <v>3635308</v>
      </c>
      <c r="E147" s="60">
        <v>214484</v>
      </c>
      <c r="F147" s="61">
        <v>3.4942051761784152E-4</v>
      </c>
    </row>
    <row r="148" spans="1:6" x14ac:dyDescent="0.2">
      <c r="A148" s="49" t="s">
        <v>112</v>
      </c>
      <c r="B148" s="49" t="s">
        <v>25</v>
      </c>
      <c r="C148" s="59">
        <v>25</v>
      </c>
      <c r="D148" s="60">
        <v>4236804</v>
      </c>
      <c r="E148" s="60">
        <v>254208</v>
      </c>
      <c r="F148" s="61">
        <v>4.1413574412355351E-4</v>
      </c>
    </row>
    <row r="149" spans="1:6" x14ac:dyDescent="0.2">
      <c r="A149" s="49" t="s">
        <v>112</v>
      </c>
      <c r="B149" s="49" t="s">
        <v>53</v>
      </c>
      <c r="C149" s="59">
        <v>506</v>
      </c>
      <c r="D149" s="60">
        <v>48871867</v>
      </c>
      <c r="E149" s="60">
        <v>2930792</v>
      </c>
      <c r="F149" s="61">
        <v>4.7746165572734051E-3</v>
      </c>
    </row>
    <row r="150" spans="1:6" x14ac:dyDescent="0.2">
      <c r="A150" s="49" t="s">
        <v>120</v>
      </c>
      <c r="B150" s="49" t="s">
        <v>5</v>
      </c>
      <c r="C150" s="59" t="s">
        <v>748</v>
      </c>
      <c r="D150" s="60" t="s">
        <v>748</v>
      </c>
      <c r="E150" s="60" t="s">
        <v>748</v>
      </c>
      <c r="F150" s="61" t="s">
        <v>748</v>
      </c>
    </row>
    <row r="151" spans="1:6" x14ac:dyDescent="0.2">
      <c r="A151" s="49" t="s">
        <v>120</v>
      </c>
      <c r="B151" s="49" t="s">
        <v>1</v>
      </c>
      <c r="C151" s="59">
        <v>8</v>
      </c>
      <c r="D151" s="60">
        <v>1858759</v>
      </c>
      <c r="E151" s="60">
        <v>111526</v>
      </c>
      <c r="F151" s="61">
        <v>1.8168941575057995E-4</v>
      </c>
    </row>
    <row r="152" spans="1:6" x14ac:dyDescent="0.2">
      <c r="A152" s="49" t="s">
        <v>120</v>
      </c>
      <c r="B152" s="49" t="s">
        <v>749</v>
      </c>
      <c r="C152" s="59">
        <v>20</v>
      </c>
      <c r="D152" s="60">
        <v>708970</v>
      </c>
      <c r="E152" s="60">
        <v>42538</v>
      </c>
      <c r="F152" s="61">
        <v>6.9299574692880322E-5</v>
      </c>
    </row>
    <row r="153" spans="1:6" x14ac:dyDescent="0.2">
      <c r="A153" s="49" t="s">
        <v>120</v>
      </c>
      <c r="B153" s="49" t="s">
        <v>3</v>
      </c>
      <c r="C153" s="59">
        <v>9</v>
      </c>
      <c r="D153" s="60">
        <v>1659910</v>
      </c>
      <c r="E153" s="60">
        <v>99595</v>
      </c>
      <c r="F153" s="61">
        <v>1.6225236592076297E-4</v>
      </c>
    </row>
    <row r="154" spans="1:6" x14ac:dyDescent="0.2">
      <c r="A154" s="49" t="s">
        <v>120</v>
      </c>
      <c r="B154" s="49" t="s">
        <v>2</v>
      </c>
      <c r="C154" s="59" t="s">
        <v>748</v>
      </c>
      <c r="D154" s="60" t="s">
        <v>748</v>
      </c>
      <c r="E154" s="60" t="s">
        <v>748</v>
      </c>
      <c r="F154" s="61" t="s">
        <v>748</v>
      </c>
    </row>
    <row r="155" spans="1:6" x14ac:dyDescent="0.2">
      <c r="A155" s="49" t="s">
        <v>120</v>
      </c>
      <c r="B155" s="49" t="s">
        <v>6</v>
      </c>
      <c r="C155" s="59">
        <v>7</v>
      </c>
      <c r="D155" s="60">
        <v>929997</v>
      </c>
      <c r="E155" s="60">
        <v>55800</v>
      </c>
      <c r="F155" s="61">
        <v>9.0904985374552674E-5</v>
      </c>
    </row>
    <row r="156" spans="1:6" x14ac:dyDescent="0.2">
      <c r="A156" s="49" t="s">
        <v>120</v>
      </c>
      <c r="B156" s="49" t="s">
        <v>10</v>
      </c>
      <c r="C156" s="59">
        <v>83</v>
      </c>
      <c r="D156" s="60">
        <v>1639588</v>
      </c>
      <c r="E156" s="60">
        <v>107635</v>
      </c>
      <c r="F156" s="61">
        <v>1.7535050359838669E-4</v>
      </c>
    </row>
    <row r="157" spans="1:6" x14ac:dyDescent="0.2">
      <c r="A157" s="49" t="s">
        <v>120</v>
      </c>
      <c r="B157" s="49" t="s">
        <v>4</v>
      </c>
      <c r="C157" s="59">
        <v>5</v>
      </c>
      <c r="D157" s="60">
        <v>379793</v>
      </c>
      <c r="E157" s="60">
        <v>22788</v>
      </c>
      <c r="F157" s="61">
        <v>3.7124423059414092E-5</v>
      </c>
    </row>
    <row r="158" spans="1:6" x14ac:dyDescent="0.2">
      <c r="A158" s="49" t="s">
        <v>120</v>
      </c>
      <c r="B158" s="49" t="s">
        <v>750</v>
      </c>
      <c r="C158" s="59">
        <v>116</v>
      </c>
      <c r="D158" s="60">
        <v>2387476</v>
      </c>
      <c r="E158" s="60">
        <v>142938</v>
      </c>
      <c r="F158" s="61">
        <v>2.3286338350300736E-4</v>
      </c>
    </row>
    <row r="159" spans="1:6" x14ac:dyDescent="0.2">
      <c r="A159" s="49" t="s">
        <v>120</v>
      </c>
      <c r="B159" s="49" t="s">
        <v>8</v>
      </c>
      <c r="C159" s="59">
        <v>55</v>
      </c>
      <c r="D159" s="60">
        <v>672498</v>
      </c>
      <c r="E159" s="60">
        <v>40339</v>
      </c>
      <c r="F159" s="61">
        <v>6.5717136290754122E-5</v>
      </c>
    </row>
    <row r="160" spans="1:6" x14ac:dyDescent="0.2">
      <c r="A160" s="49" t="s">
        <v>120</v>
      </c>
      <c r="B160" s="49" t="s">
        <v>751</v>
      </c>
      <c r="C160" s="59">
        <v>28</v>
      </c>
      <c r="D160" s="60">
        <v>2238991</v>
      </c>
      <c r="E160" s="60">
        <v>134339</v>
      </c>
      <c r="F160" s="61">
        <v>2.1885456685003641E-4</v>
      </c>
    </row>
    <row r="161" spans="1:6" x14ac:dyDescent="0.2">
      <c r="A161" s="49" t="s">
        <v>120</v>
      </c>
      <c r="B161" s="49" t="s">
        <v>25</v>
      </c>
      <c r="C161" s="59">
        <v>19</v>
      </c>
      <c r="D161" s="60">
        <v>2156849</v>
      </c>
      <c r="E161" s="60">
        <v>129411</v>
      </c>
      <c r="F161" s="61">
        <v>2.1082625559688595E-4</v>
      </c>
    </row>
    <row r="162" spans="1:6" x14ac:dyDescent="0.2">
      <c r="A162" s="49" t="s">
        <v>120</v>
      </c>
      <c r="B162" s="49" t="s">
        <v>53</v>
      </c>
      <c r="C162" s="59">
        <v>358</v>
      </c>
      <c r="D162" s="60">
        <v>15089176</v>
      </c>
      <c r="E162" s="60">
        <v>914290</v>
      </c>
      <c r="F162" s="61">
        <v>1.4894895892132575E-3</v>
      </c>
    </row>
    <row r="163" spans="1:6" x14ac:dyDescent="0.2">
      <c r="A163" s="49" t="s">
        <v>129</v>
      </c>
      <c r="B163" s="49" t="s">
        <v>5</v>
      </c>
      <c r="C163" s="59" t="s">
        <v>748</v>
      </c>
      <c r="D163" s="60" t="s">
        <v>748</v>
      </c>
      <c r="E163" s="60" t="s">
        <v>748</v>
      </c>
      <c r="F163" s="61" t="s">
        <v>748</v>
      </c>
    </row>
    <row r="164" spans="1:6" x14ac:dyDescent="0.2">
      <c r="A164" s="49" t="s">
        <v>129</v>
      </c>
      <c r="B164" s="49" t="s">
        <v>1</v>
      </c>
      <c r="C164" s="59">
        <v>7</v>
      </c>
      <c r="D164" s="60">
        <v>791662</v>
      </c>
      <c r="E164" s="60">
        <v>47500</v>
      </c>
      <c r="F164" s="61">
        <v>7.7383276080488387E-5</v>
      </c>
    </row>
    <row r="165" spans="1:6" x14ac:dyDescent="0.2">
      <c r="A165" s="49" t="s">
        <v>129</v>
      </c>
      <c r="B165" s="49" t="s">
        <v>749</v>
      </c>
      <c r="C165" s="59">
        <v>17</v>
      </c>
      <c r="D165" s="60">
        <v>952757</v>
      </c>
      <c r="E165" s="60">
        <v>57165</v>
      </c>
      <c r="F165" s="61">
        <v>9.3128736360865655E-5</v>
      </c>
    </row>
    <row r="166" spans="1:6" x14ac:dyDescent="0.2">
      <c r="A166" s="49" t="s">
        <v>129</v>
      </c>
      <c r="B166" s="49" t="s">
        <v>3</v>
      </c>
      <c r="C166" s="59">
        <v>10</v>
      </c>
      <c r="D166" s="60">
        <v>1349011</v>
      </c>
      <c r="E166" s="60">
        <v>80941</v>
      </c>
      <c r="F166" s="61">
        <v>1.318627315627539E-4</v>
      </c>
    </row>
    <row r="167" spans="1:6" x14ac:dyDescent="0.2">
      <c r="A167" s="49" t="s">
        <v>129</v>
      </c>
      <c r="B167" s="49" t="s">
        <v>2</v>
      </c>
      <c r="C167" s="59" t="s">
        <v>748</v>
      </c>
      <c r="D167" s="60" t="s">
        <v>748</v>
      </c>
      <c r="E167" s="60" t="s">
        <v>748</v>
      </c>
      <c r="F167" s="61" t="s">
        <v>748</v>
      </c>
    </row>
    <row r="168" spans="1:6" x14ac:dyDescent="0.2">
      <c r="A168" s="49" t="s">
        <v>129</v>
      </c>
      <c r="B168" s="49" t="s">
        <v>6</v>
      </c>
      <c r="C168" s="59">
        <v>8</v>
      </c>
      <c r="D168" s="60">
        <v>861667</v>
      </c>
      <c r="E168" s="60">
        <v>51700</v>
      </c>
      <c r="F168" s="61">
        <v>8.4225586807605261E-5</v>
      </c>
    </row>
    <row r="169" spans="1:6" x14ac:dyDescent="0.2">
      <c r="A169" s="49" t="s">
        <v>129</v>
      </c>
      <c r="B169" s="49" t="s">
        <v>10</v>
      </c>
      <c r="C169" s="59">
        <v>64</v>
      </c>
      <c r="D169" s="60">
        <v>1507408</v>
      </c>
      <c r="E169" s="60">
        <v>90444</v>
      </c>
      <c r="F169" s="61">
        <v>1.4734427414365666E-4</v>
      </c>
    </row>
    <row r="170" spans="1:6" x14ac:dyDescent="0.2">
      <c r="A170" s="49" t="s">
        <v>129</v>
      </c>
      <c r="B170" s="49" t="s">
        <v>4</v>
      </c>
      <c r="C170" s="59">
        <v>11</v>
      </c>
      <c r="D170" s="60">
        <v>1745061</v>
      </c>
      <c r="E170" s="60">
        <v>104704</v>
      </c>
      <c r="F170" s="61">
        <v>1.7057554818382013E-4</v>
      </c>
    </row>
    <row r="171" spans="1:6" x14ac:dyDescent="0.2">
      <c r="A171" s="49" t="s">
        <v>129</v>
      </c>
      <c r="B171" s="49" t="s">
        <v>750</v>
      </c>
      <c r="C171" s="59">
        <v>84</v>
      </c>
      <c r="D171" s="60">
        <v>1372149</v>
      </c>
      <c r="E171" s="60">
        <v>85890</v>
      </c>
      <c r="F171" s="61">
        <v>1.3992525436953994E-4</v>
      </c>
    </row>
    <row r="172" spans="1:6" x14ac:dyDescent="0.2">
      <c r="A172" s="49" t="s">
        <v>129</v>
      </c>
      <c r="B172" s="49" t="s">
        <v>8</v>
      </c>
      <c r="C172" s="59">
        <v>42</v>
      </c>
      <c r="D172" s="60">
        <v>1510277</v>
      </c>
      <c r="E172" s="60">
        <v>90617</v>
      </c>
      <c r="F172" s="61">
        <v>1.4762611218074981E-4</v>
      </c>
    </row>
    <row r="173" spans="1:6" x14ac:dyDescent="0.2">
      <c r="A173" s="49" t="s">
        <v>129</v>
      </c>
      <c r="B173" s="49" t="s">
        <v>751</v>
      </c>
      <c r="C173" s="59">
        <v>19</v>
      </c>
      <c r="D173" s="60">
        <v>1400095</v>
      </c>
      <c r="E173" s="60">
        <v>84006</v>
      </c>
      <c r="F173" s="61">
        <v>1.3685598927194753E-4</v>
      </c>
    </row>
    <row r="174" spans="1:6" x14ac:dyDescent="0.2">
      <c r="A174" s="49" t="s">
        <v>129</v>
      </c>
      <c r="B174" s="49" t="s">
        <v>25</v>
      </c>
      <c r="C174" s="59">
        <v>12</v>
      </c>
      <c r="D174" s="60">
        <v>2559842</v>
      </c>
      <c r="E174" s="60">
        <v>153591</v>
      </c>
      <c r="F174" s="61">
        <v>2.5021841592585877E-4</v>
      </c>
    </row>
    <row r="175" spans="1:6" x14ac:dyDescent="0.2">
      <c r="A175" s="49" t="s">
        <v>129</v>
      </c>
      <c r="B175" s="49" t="s">
        <v>53</v>
      </c>
      <c r="C175" s="59">
        <v>279</v>
      </c>
      <c r="D175" s="60">
        <v>14195541</v>
      </c>
      <c r="E175" s="60">
        <v>855294</v>
      </c>
      <c r="F175" s="61">
        <v>1.3933779311996891E-3</v>
      </c>
    </row>
    <row r="176" spans="1:6" x14ac:dyDescent="0.2">
      <c r="A176" s="49" t="s">
        <v>136</v>
      </c>
      <c r="B176" s="49" t="s">
        <v>5</v>
      </c>
      <c r="C176" s="59" t="s">
        <v>748</v>
      </c>
      <c r="D176" s="60" t="s">
        <v>748</v>
      </c>
      <c r="E176" s="60" t="s">
        <v>748</v>
      </c>
      <c r="F176" s="61" t="s">
        <v>748</v>
      </c>
    </row>
    <row r="177" spans="1:6" x14ac:dyDescent="0.2">
      <c r="A177" s="49" t="s">
        <v>136</v>
      </c>
      <c r="B177" s="49" t="s">
        <v>1</v>
      </c>
      <c r="C177" s="59">
        <v>12</v>
      </c>
      <c r="D177" s="60">
        <v>6695178</v>
      </c>
      <c r="E177" s="60">
        <v>401711</v>
      </c>
      <c r="F177" s="61">
        <v>6.5443606773829619E-4</v>
      </c>
    </row>
    <row r="178" spans="1:6" x14ac:dyDescent="0.2">
      <c r="A178" s="49" t="s">
        <v>136</v>
      </c>
      <c r="B178" s="49" t="s">
        <v>749</v>
      </c>
      <c r="C178" s="59">
        <v>54</v>
      </c>
      <c r="D178" s="60">
        <v>5027159</v>
      </c>
      <c r="E178" s="60">
        <v>301630</v>
      </c>
      <c r="F178" s="61">
        <v>4.9139194871910977E-4</v>
      </c>
    </row>
    <row r="179" spans="1:6" x14ac:dyDescent="0.2">
      <c r="A179" s="49" t="s">
        <v>136</v>
      </c>
      <c r="B179" s="49" t="s">
        <v>3</v>
      </c>
      <c r="C179" s="59">
        <v>23</v>
      </c>
      <c r="D179" s="60">
        <v>5335193</v>
      </c>
      <c r="E179" s="60">
        <v>320112</v>
      </c>
      <c r="F179" s="61">
        <v>5.2150137416162731E-4</v>
      </c>
    </row>
    <row r="180" spans="1:6" x14ac:dyDescent="0.2">
      <c r="A180" s="49" t="s">
        <v>136</v>
      </c>
      <c r="B180" s="49" t="s">
        <v>2</v>
      </c>
      <c r="C180" s="59" t="s">
        <v>748</v>
      </c>
      <c r="D180" s="60" t="s">
        <v>748</v>
      </c>
      <c r="E180" s="60" t="s">
        <v>748</v>
      </c>
      <c r="F180" s="61" t="s">
        <v>748</v>
      </c>
    </row>
    <row r="181" spans="1:6" x14ac:dyDescent="0.2">
      <c r="A181" s="49" t="s">
        <v>136</v>
      </c>
      <c r="B181" s="49" t="s">
        <v>6</v>
      </c>
      <c r="C181" s="59">
        <v>23</v>
      </c>
      <c r="D181" s="60">
        <v>6816205</v>
      </c>
      <c r="E181" s="60">
        <v>408972</v>
      </c>
      <c r="F181" s="61">
        <v>6.6626511968819998E-4</v>
      </c>
    </row>
    <row r="182" spans="1:6" x14ac:dyDescent="0.2">
      <c r="A182" s="49" t="s">
        <v>136</v>
      </c>
      <c r="B182" s="49" t="s">
        <v>10</v>
      </c>
      <c r="C182" s="59">
        <v>153</v>
      </c>
      <c r="D182" s="60">
        <v>8432265</v>
      </c>
      <c r="E182" s="60">
        <v>505936</v>
      </c>
      <c r="F182" s="61">
        <v>8.2423126667490474E-4</v>
      </c>
    </row>
    <row r="183" spans="1:6" x14ac:dyDescent="0.2">
      <c r="A183" s="49" t="s">
        <v>136</v>
      </c>
      <c r="B183" s="49" t="s">
        <v>4</v>
      </c>
      <c r="C183" s="59">
        <v>24</v>
      </c>
      <c r="D183" s="60">
        <v>3513705</v>
      </c>
      <c r="E183" s="60">
        <v>210822</v>
      </c>
      <c r="F183" s="61">
        <v>3.4345467431243627E-4</v>
      </c>
    </row>
    <row r="184" spans="1:6" x14ac:dyDescent="0.2">
      <c r="A184" s="49" t="s">
        <v>136</v>
      </c>
      <c r="B184" s="49" t="s">
        <v>750</v>
      </c>
      <c r="C184" s="59">
        <v>295</v>
      </c>
      <c r="D184" s="60">
        <v>7448623</v>
      </c>
      <c r="E184" s="60">
        <v>443665</v>
      </c>
      <c r="F184" s="61">
        <v>7.2278423541578699E-4</v>
      </c>
    </row>
    <row r="185" spans="1:6" x14ac:dyDescent="0.2">
      <c r="A185" s="49" t="s">
        <v>136</v>
      </c>
      <c r="B185" s="49" t="s">
        <v>8</v>
      </c>
      <c r="C185" s="59">
        <v>105</v>
      </c>
      <c r="D185" s="60">
        <v>8643501</v>
      </c>
      <c r="E185" s="60">
        <v>518610</v>
      </c>
      <c r="F185" s="61">
        <v>8.4487875385478065E-4</v>
      </c>
    </row>
    <row r="186" spans="1:6" x14ac:dyDescent="0.2">
      <c r="A186" s="49" t="s">
        <v>136</v>
      </c>
      <c r="B186" s="49" t="s">
        <v>751</v>
      </c>
      <c r="C186" s="59">
        <v>48</v>
      </c>
      <c r="D186" s="60">
        <v>5872476</v>
      </c>
      <c r="E186" s="60">
        <v>352349</v>
      </c>
      <c r="F186" s="61">
        <v>5.7401936723545271E-4</v>
      </c>
    </row>
    <row r="187" spans="1:6" x14ac:dyDescent="0.2">
      <c r="A187" s="49" t="s">
        <v>136</v>
      </c>
      <c r="B187" s="49" t="s">
        <v>25</v>
      </c>
      <c r="C187" s="59">
        <v>42</v>
      </c>
      <c r="D187" s="60">
        <v>10837394</v>
      </c>
      <c r="E187" s="60">
        <v>650244</v>
      </c>
      <c r="F187" s="61">
        <v>1.0593265467722336E-3</v>
      </c>
    </row>
    <row r="188" spans="1:6" x14ac:dyDescent="0.2">
      <c r="A188" s="49" t="s">
        <v>136</v>
      </c>
      <c r="B188" s="49" t="s">
        <v>53</v>
      </c>
      <c r="C188" s="59">
        <v>802</v>
      </c>
      <c r="D188" s="60">
        <v>78953323</v>
      </c>
      <c r="E188" s="60">
        <v>4733947</v>
      </c>
      <c r="F188" s="61">
        <v>7.7121753189768371E-3</v>
      </c>
    </row>
    <row r="189" spans="1:6" x14ac:dyDescent="0.2">
      <c r="A189" s="49" t="s">
        <v>145</v>
      </c>
      <c r="B189" s="49" t="s">
        <v>5</v>
      </c>
      <c r="C189" s="59" t="s">
        <v>748</v>
      </c>
      <c r="D189" s="60" t="s">
        <v>748</v>
      </c>
      <c r="E189" s="60" t="s">
        <v>748</v>
      </c>
      <c r="F189" s="61" t="s">
        <v>748</v>
      </c>
    </row>
    <row r="190" spans="1:6" x14ac:dyDescent="0.2">
      <c r="A190" s="49" t="s">
        <v>145</v>
      </c>
      <c r="B190" s="49" t="s">
        <v>1</v>
      </c>
      <c r="C190" s="59">
        <v>7</v>
      </c>
      <c r="D190" s="60">
        <v>922584</v>
      </c>
      <c r="E190" s="60">
        <v>55355</v>
      </c>
      <c r="F190" s="61">
        <v>9.0180026261798624E-5</v>
      </c>
    </row>
    <row r="191" spans="1:6" x14ac:dyDescent="0.2">
      <c r="A191" s="49" t="s">
        <v>145</v>
      </c>
      <c r="B191" s="49" t="s">
        <v>749</v>
      </c>
      <c r="C191" s="59">
        <v>36</v>
      </c>
      <c r="D191" s="60">
        <v>2756670</v>
      </c>
      <c r="E191" s="60">
        <v>165400</v>
      </c>
      <c r="F191" s="61">
        <v>2.6945671292026905E-4</v>
      </c>
    </row>
    <row r="192" spans="1:6" x14ac:dyDescent="0.2">
      <c r="A192" s="49" t="s">
        <v>145</v>
      </c>
      <c r="B192" s="49" t="s">
        <v>3</v>
      </c>
      <c r="C192" s="59">
        <v>5</v>
      </c>
      <c r="D192" s="60">
        <v>827681</v>
      </c>
      <c r="E192" s="60">
        <v>49661</v>
      </c>
      <c r="F192" s="61">
        <v>8.0903807861750187E-5</v>
      </c>
    </row>
    <row r="193" spans="1:6" x14ac:dyDescent="0.2">
      <c r="A193" s="49" t="s">
        <v>145</v>
      </c>
      <c r="B193" s="49" t="s">
        <v>2</v>
      </c>
      <c r="C193" s="59" t="s">
        <v>748</v>
      </c>
      <c r="D193" s="60" t="s">
        <v>748</v>
      </c>
      <c r="E193" s="60" t="s">
        <v>748</v>
      </c>
      <c r="F193" s="61" t="s">
        <v>748</v>
      </c>
    </row>
    <row r="194" spans="1:6" x14ac:dyDescent="0.2">
      <c r="A194" s="49" t="s">
        <v>145</v>
      </c>
      <c r="B194" s="49" t="s">
        <v>6</v>
      </c>
      <c r="C194" s="59">
        <v>8</v>
      </c>
      <c r="D194" s="60">
        <v>1349872</v>
      </c>
      <c r="E194" s="60">
        <v>80992</v>
      </c>
      <c r="F194" s="61">
        <v>1.3194581676444033E-4</v>
      </c>
    </row>
    <row r="195" spans="1:6" x14ac:dyDescent="0.2">
      <c r="A195" s="49" t="s">
        <v>145</v>
      </c>
      <c r="B195" s="49" t="s">
        <v>10</v>
      </c>
      <c r="C195" s="59">
        <v>76</v>
      </c>
      <c r="D195" s="60">
        <v>5485128</v>
      </c>
      <c r="E195" s="60">
        <v>329108</v>
      </c>
      <c r="F195" s="61">
        <v>5.36156952090471E-4</v>
      </c>
    </row>
    <row r="196" spans="1:6" x14ac:dyDescent="0.2">
      <c r="A196" s="49" t="s">
        <v>145</v>
      </c>
      <c r="B196" s="49" t="s">
        <v>4</v>
      </c>
      <c r="C196" s="59">
        <v>15</v>
      </c>
      <c r="D196" s="60">
        <v>3258967</v>
      </c>
      <c r="E196" s="60">
        <v>195538</v>
      </c>
      <c r="F196" s="61">
        <v>3.1855517975213764E-4</v>
      </c>
    </row>
    <row r="197" spans="1:6" x14ac:dyDescent="0.2">
      <c r="A197" s="49" t="s">
        <v>145</v>
      </c>
      <c r="B197" s="49" t="s">
        <v>750</v>
      </c>
      <c r="C197" s="59">
        <v>172</v>
      </c>
      <c r="D197" s="60">
        <v>5476737</v>
      </c>
      <c r="E197" s="60">
        <v>319944</v>
      </c>
      <c r="F197" s="61">
        <v>5.2122768173254268E-4</v>
      </c>
    </row>
    <row r="198" spans="1:6" x14ac:dyDescent="0.2">
      <c r="A198" s="49" t="s">
        <v>145</v>
      </c>
      <c r="B198" s="49" t="s">
        <v>8</v>
      </c>
      <c r="C198" s="59">
        <v>47</v>
      </c>
      <c r="D198" s="60">
        <v>3968164</v>
      </c>
      <c r="E198" s="60">
        <v>238090</v>
      </c>
      <c r="F198" s="61">
        <v>3.8787756214744167E-4</v>
      </c>
    </row>
    <row r="199" spans="1:6" x14ac:dyDescent="0.2">
      <c r="A199" s="49" t="s">
        <v>145</v>
      </c>
      <c r="B199" s="49" t="s">
        <v>751</v>
      </c>
      <c r="C199" s="59">
        <v>30</v>
      </c>
      <c r="D199" s="60">
        <v>3233257</v>
      </c>
      <c r="E199" s="60">
        <v>195987</v>
      </c>
      <c r="F199" s="61">
        <v>3.1928665535129846E-4</v>
      </c>
    </row>
    <row r="200" spans="1:6" x14ac:dyDescent="0.2">
      <c r="A200" s="49" t="s">
        <v>145</v>
      </c>
      <c r="B200" s="49" t="s">
        <v>25</v>
      </c>
      <c r="C200" s="59">
        <v>28</v>
      </c>
      <c r="D200" s="60">
        <v>4822720</v>
      </c>
      <c r="E200" s="60">
        <v>289363</v>
      </c>
      <c r="F200" s="61">
        <v>4.7140751403112341E-4</v>
      </c>
    </row>
    <row r="201" spans="1:6" x14ac:dyDescent="0.2">
      <c r="A201" s="49" t="s">
        <v>145</v>
      </c>
      <c r="B201" s="49" t="s">
        <v>53</v>
      </c>
      <c r="C201" s="59">
        <v>435</v>
      </c>
      <c r="D201" s="60">
        <v>39931511</v>
      </c>
      <c r="E201" s="60">
        <v>2389223</v>
      </c>
      <c r="F201" s="61">
        <v>3.8923348005653201E-3</v>
      </c>
    </row>
    <row r="202" spans="1:6" x14ac:dyDescent="0.2">
      <c r="A202" s="49" t="s">
        <v>153</v>
      </c>
      <c r="B202" s="49" t="s">
        <v>5</v>
      </c>
      <c r="C202" s="59">
        <v>5</v>
      </c>
      <c r="D202" s="60">
        <v>90041</v>
      </c>
      <c r="E202" s="60">
        <v>5402</v>
      </c>
      <c r="F202" s="61">
        <v>8.8005148923536482E-6</v>
      </c>
    </row>
    <row r="203" spans="1:6" x14ac:dyDescent="0.2">
      <c r="A203" s="49" t="s">
        <v>153</v>
      </c>
      <c r="B203" s="49" t="s">
        <v>1</v>
      </c>
      <c r="C203" s="59">
        <v>8</v>
      </c>
      <c r="D203" s="60">
        <v>926481</v>
      </c>
      <c r="E203" s="60">
        <v>55589</v>
      </c>
      <c r="F203" s="61">
        <v>9.0561240716595137E-5</v>
      </c>
    </row>
    <row r="204" spans="1:6" x14ac:dyDescent="0.2">
      <c r="A204" s="49" t="s">
        <v>153</v>
      </c>
      <c r="B204" s="49" t="s">
        <v>749</v>
      </c>
      <c r="C204" s="59">
        <v>29</v>
      </c>
      <c r="D204" s="60">
        <v>1728641</v>
      </c>
      <c r="E204" s="60">
        <v>103718</v>
      </c>
      <c r="F204" s="61">
        <v>1.6896923428454935E-4</v>
      </c>
    </row>
    <row r="205" spans="1:6" x14ac:dyDescent="0.2">
      <c r="A205" s="49" t="s">
        <v>153</v>
      </c>
      <c r="B205" s="49" t="s">
        <v>3</v>
      </c>
      <c r="C205" s="59">
        <v>20</v>
      </c>
      <c r="D205" s="60">
        <v>5080552</v>
      </c>
      <c r="E205" s="60">
        <v>304833</v>
      </c>
      <c r="F205" s="61">
        <v>4.966100252093372E-4</v>
      </c>
    </row>
    <row r="206" spans="1:6" x14ac:dyDescent="0.2">
      <c r="A206" s="49" t="s">
        <v>153</v>
      </c>
      <c r="B206" s="49" t="s">
        <v>2</v>
      </c>
      <c r="C206" s="59">
        <v>5</v>
      </c>
      <c r="D206" s="60">
        <v>2241892</v>
      </c>
      <c r="E206" s="60">
        <v>134514</v>
      </c>
      <c r="F206" s="61">
        <v>2.1913966313033296E-4</v>
      </c>
    </row>
    <row r="207" spans="1:6" x14ac:dyDescent="0.2">
      <c r="A207" s="49" t="s">
        <v>153</v>
      </c>
      <c r="B207" s="49" t="s">
        <v>6</v>
      </c>
      <c r="C207" s="59">
        <v>7</v>
      </c>
      <c r="D207" s="60">
        <v>692646</v>
      </c>
      <c r="E207" s="60">
        <v>41559</v>
      </c>
      <c r="F207" s="61">
        <v>6.7704664644821413E-5</v>
      </c>
    </row>
    <row r="208" spans="1:6" x14ac:dyDescent="0.2">
      <c r="A208" s="49" t="s">
        <v>153</v>
      </c>
      <c r="B208" s="49" t="s">
        <v>10</v>
      </c>
      <c r="C208" s="59">
        <v>114</v>
      </c>
      <c r="D208" s="60">
        <v>2922391</v>
      </c>
      <c r="E208" s="60">
        <v>185993</v>
      </c>
      <c r="F208" s="61">
        <v>3.0300521406396373E-4</v>
      </c>
    </row>
    <row r="209" spans="1:6" x14ac:dyDescent="0.2">
      <c r="A209" s="49" t="s">
        <v>153</v>
      </c>
      <c r="B209" s="49" t="s">
        <v>4</v>
      </c>
      <c r="C209" s="59">
        <v>16</v>
      </c>
      <c r="D209" s="60">
        <v>1306471</v>
      </c>
      <c r="E209" s="60">
        <v>78388</v>
      </c>
      <c r="F209" s="61">
        <v>1.2770358411362786E-4</v>
      </c>
    </row>
    <row r="210" spans="1:6" x14ac:dyDescent="0.2">
      <c r="A210" s="49" t="s">
        <v>153</v>
      </c>
      <c r="B210" s="49" t="s">
        <v>750</v>
      </c>
      <c r="C210" s="59">
        <v>157</v>
      </c>
      <c r="D210" s="60">
        <v>3541283</v>
      </c>
      <c r="E210" s="60">
        <v>212477</v>
      </c>
      <c r="F210" s="61">
        <v>3.4615087056324067E-4</v>
      </c>
    </row>
    <row r="211" spans="1:6" x14ac:dyDescent="0.2">
      <c r="A211" s="49" t="s">
        <v>153</v>
      </c>
      <c r="B211" s="49" t="s">
        <v>8</v>
      </c>
      <c r="C211" s="59">
        <v>56</v>
      </c>
      <c r="D211" s="60">
        <v>1120282</v>
      </c>
      <c r="E211" s="60">
        <v>67217</v>
      </c>
      <c r="F211" s="61">
        <v>1.0950466670109869E-4</v>
      </c>
    </row>
    <row r="212" spans="1:6" x14ac:dyDescent="0.2">
      <c r="A212" s="49" t="s">
        <v>153</v>
      </c>
      <c r="B212" s="49" t="s">
        <v>751</v>
      </c>
      <c r="C212" s="59">
        <v>34</v>
      </c>
      <c r="D212" s="60">
        <v>2112045</v>
      </c>
      <c r="E212" s="60">
        <v>126723</v>
      </c>
      <c r="F212" s="61">
        <v>2.0644717673153117E-4</v>
      </c>
    </row>
    <row r="213" spans="1:6" x14ac:dyDescent="0.2">
      <c r="A213" s="49" t="s">
        <v>153</v>
      </c>
      <c r="B213" s="49" t="s">
        <v>25</v>
      </c>
      <c r="C213" s="59">
        <v>24</v>
      </c>
      <c r="D213" s="60">
        <v>3871151</v>
      </c>
      <c r="E213" s="60">
        <v>232269</v>
      </c>
      <c r="F213" s="61">
        <v>3.7839444530397804E-4</v>
      </c>
    </row>
    <row r="214" spans="1:6" x14ac:dyDescent="0.2">
      <c r="A214" s="49" t="s">
        <v>153</v>
      </c>
      <c r="B214" s="49" t="s">
        <v>53</v>
      </c>
      <c r="C214" s="59">
        <v>475</v>
      </c>
      <c r="D214" s="60">
        <v>25633876</v>
      </c>
      <c r="E214" s="60">
        <v>1548683</v>
      </c>
      <c r="F214" s="61">
        <v>2.5229929294770317E-3</v>
      </c>
    </row>
    <row r="215" spans="1:6" x14ac:dyDescent="0.2">
      <c r="A215" s="49" t="s">
        <v>163</v>
      </c>
      <c r="B215" s="49" t="s">
        <v>5</v>
      </c>
      <c r="C215" s="59">
        <v>24</v>
      </c>
      <c r="D215" s="60">
        <v>4437298</v>
      </c>
      <c r="E215" s="60">
        <v>266238</v>
      </c>
      <c r="F215" s="61">
        <v>4.3373407699193829E-4</v>
      </c>
    </row>
    <row r="216" spans="1:6" x14ac:dyDescent="0.2">
      <c r="A216" s="49" t="s">
        <v>163</v>
      </c>
      <c r="B216" s="49" t="s">
        <v>1</v>
      </c>
      <c r="C216" s="59">
        <v>17</v>
      </c>
      <c r="D216" s="60">
        <v>24758835</v>
      </c>
      <c r="E216" s="60">
        <v>1485530</v>
      </c>
      <c r="F216" s="61">
        <v>2.4201090129652193E-3</v>
      </c>
    </row>
    <row r="217" spans="1:6" x14ac:dyDescent="0.2">
      <c r="A217" s="49" t="s">
        <v>163</v>
      </c>
      <c r="B217" s="49" t="s">
        <v>749</v>
      </c>
      <c r="C217" s="59">
        <v>105</v>
      </c>
      <c r="D217" s="60">
        <v>17973932</v>
      </c>
      <c r="E217" s="60">
        <v>1069081</v>
      </c>
      <c r="F217" s="61">
        <v>1.7416629510611497E-3</v>
      </c>
    </row>
    <row r="218" spans="1:6" x14ac:dyDescent="0.2">
      <c r="A218" s="49" t="s">
        <v>163</v>
      </c>
      <c r="B218" s="49" t="s">
        <v>3</v>
      </c>
      <c r="C218" s="59">
        <v>48</v>
      </c>
      <c r="D218" s="60">
        <v>10087745</v>
      </c>
      <c r="E218" s="60">
        <v>605265</v>
      </c>
      <c r="F218" s="61">
        <v>9.8605028624961693E-4</v>
      </c>
    </row>
    <row r="219" spans="1:6" x14ac:dyDescent="0.2">
      <c r="A219" s="49" t="s">
        <v>163</v>
      </c>
      <c r="B219" s="49" t="s">
        <v>2</v>
      </c>
      <c r="C219" s="59">
        <v>11</v>
      </c>
      <c r="D219" s="60">
        <v>23284537</v>
      </c>
      <c r="E219" s="60">
        <v>1397072</v>
      </c>
      <c r="F219" s="61">
        <v>2.276000174322528E-3</v>
      </c>
    </row>
    <row r="220" spans="1:6" x14ac:dyDescent="0.2">
      <c r="A220" s="49" t="s">
        <v>163</v>
      </c>
      <c r="B220" s="49" t="s">
        <v>6</v>
      </c>
      <c r="C220" s="59">
        <v>24</v>
      </c>
      <c r="D220" s="60">
        <v>7288890</v>
      </c>
      <c r="E220" s="60">
        <v>437333</v>
      </c>
      <c r="F220" s="61">
        <v>7.1246863743385739E-4</v>
      </c>
    </row>
    <row r="221" spans="1:6" x14ac:dyDescent="0.2">
      <c r="A221" s="49" t="s">
        <v>163</v>
      </c>
      <c r="B221" s="49" t="s">
        <v>10</v>
      </c>
      <c r="C221" s="59">
        <v>220</v>
      </c>
      <c r="D221" s="60">
        <v>14288289</v>
      </c>
      <c r="E221" s="60">
        <v>872914</v>
      </c>
      <c r="F221" s="61">
        <v>1.4220830538215462E-3</v>
      </c>
    </row>
    <row r="222" spans="1:6" x14ac:dyDescent="0.2">
      <c r="A222" s="49" t="s">
        <v>163</v>
      </c>
      <c r="B222" s="49" t="s">
        <v>4</v>
      </c>
      <c r="C222" s="59">
        <v>36</v>
      </c>
      <c r="D222" s="60">
        <v>9492538</v>
      </c>
      <c r="E222" s="60">
        <v>569552</v>
      </c>
      <c r="F222" s="61">
        <v>9.2786946648830155E-4</v>
      </c>
    </row>
    <row r="223" spans="1:6" x14ac:dyDescent="0.2">
      <c r="A223" s="49" t="s">
        <v>163</v>
      </c>
      <c r="B223" s="49" t="s">
        <v>750</v>
      </c>
      <c r="C223" s="59">
        <v>443</v>
      </c>
      <c r="D223" s="60">
        <v>20001229</v>
      </c>
      <c r="E223" s="60">
        <v>1174143</v>
      </c>
      <c r="F223" s="61">
        <v>1.9128217247783763E-3</v>
      </c>
    </row>
    <row r="224" spans="1:6" x14ac:dyDescent="0.2">
      <c r="A224" s="49" t="s">
        <v>163</v>
      </c>
      <c r="B224" s="49" t="s">
        <v>8</v>
      </c>
      <c r="C224" s="59">
        <v>165</v>
      </c>
      <c r="D224" s="60">
        <v>15772637</v>
      </c>
      <c r="E224" s="60">
        <v>946348</v>
      </c>
      <c r="F224" s="61">
        <v>1.5417159695203795E-3</v>
      </c>
    </row>
    <row r="225" spans="1:6" x14ac:dyDescent="0.2">
      <c r="A225" s="49" t="s">
        <v>163</v>
      </c>
      <c r="B225" s="49" t="s">
        <v>751</v>
      </c>
      <c r="C225" s="59">
        <v>60</v>
      </c>
      <c r="D225" s="60">
        <v>7359342</v>
      </c>
      <c r="E225" s="60">
        <v>441561</v>
      </c>
      <c r="F225" s="61">
        <v>7.1935656356582171E-4</v>
      </c>
    </row>
    <row r="226" spans="1:6" x14ac:dyDescent="0.2">
      <c r="A226" s="49" t="s">
        <v>163</v>
      </c>
      <c r="B226" s="49" t="s">
        <v>25</v>
      </c>
      <c r="C226" s="59">
        <v>58</v>
      </c>
      <c r="D226" s="60">
        <v>12629534</v>
      </c>
      <c r="E226" s="60">
        <v>757772</v>
      </c>
      <c r="F226" s="61">
        <v>1.234502734359239E-3</v>
      </c>
    </row>
    <row r="227" spans="1:6" x14ac:dyDescent="0.2">
      <c r="A227" s="49" t="s">
        <v>163</v>
      </c>
      <c r="B227" s="49" t="s">
        <v>53</v>
      </c>
      <c r="C227" s="59">
        <v>1211</v>
      </c>
      <c r="D227" s="60">
        <v>167374804</v>
      </c>
      <c r="E227" s="60">
        <v>10022810</v>
      </c>
      <c r="F227" s="61">
        <v>1.6328376280679575E-2</v>
      </c>
    </row>
    <row r="228" spans="1:6" x14ac:dyDescent="0.2">
      <c r="A228" s="49" t="s">
        <v>170</v>
      </c>
      <c r="B228" s="49" t="s">
        <v>5</v>
      </c>
      <c r="C228" s="59" t="s">
        <v>748</v>
      </c>
      <c r="D228" s="60" t="s">
        <v>748</v>
      </c>
      <c r="E228" s="60" t="s">
        <v>748</v>
      </c>
      <c r="F228" s="61" t="s">
        <v>748</v>
      </c>
    </row>
    <row r="229" spans="1:6" x14ac:dyDescent="0.2">
      <c r="A229" s="49" t="s">
        <v>170</v>
      </c>
      <c r="B229" s="49" t="s">
        <v>1</v>
      </c>
      <c r="C229" s="59">
        <v>10</v>
      </c>
      <c r="D229" s="60">
        <v>6721099</v>
      </c>
      <c r="E229" s="60">
        <v>403266</v>
      </c>
      <c r="F229" s="61">
        <v>6.569693518289312E-4</v>
      </c>
    </row>
    <row r="230" spans="1:6" x14ac:dyDescent="0.2">
      <c r="A230" s="49" t="s">
        <v>170</v>
      </c>
      <c r="B230" s="49" t="s">
        <v>749</v>
      </c>
      <c r="C230" s="59">
        <v>19</v>
      </c>
      <c r="D230" s="60">
        <v>1419941</v>
      </c>
      <c r="E230" s="60">
        <v>85196</v>
      </c>
      <c r="F230" s="61">
        <v>1.3879464397796397E-4</v>
      </c>
    </row>
    <row r="231" spans="1:6" x14ac:dyDescent="0.2">
      <c r="A231" s="49" t="s">
        <v>170</v>
      </c>
      <c r="B231" s="49" t="s">
        <v>3</v>
      </c>
      <c r="C231" s="59">
        <v>7</v>
      </c>
      <c r="D231" s="60">
        <v>970242</v>
      </c>
      <c r="E231" s="60">
        <v>58215</v>
      </c>
      <c r="F231" s="61">
        <v>9.483931404264488E-5</v>
      </c>
    </row>
    <row r="232" spans="1:6" x14ac:dyDescent="0.2">
      <c r="A232" s="49" t="s">
        <v>170</v>
      </c>
      <c r="B232" s="49" t="s">
        <v>2</v>
      </c>
      <c r="C232" s="59" t="s">
        <v>748</v>
      </c>
      <c r="D232" s="60" t="s">
        <v>748</v>
      </c>
      <c r="E232" s="60" t="s">
        <v>748</v>
      </c>
      <c r="F232" s="61" t="s">
        <v>748</v>
      </c>
    </row>
    <row r="233" spans="1:6" x14ac:dyDescent="0.2">
      <c r="A233" s="49" t="s">
        <v>170</v>
      </c>
      <c r="B233" s="49" t="s">
        <v>6</v>
      </c>
      <c r="C233" s="59">
        <v>5</v>
      </c>
      <c r="D233" s="60">
        <v>1643725</v>
      </c>
      <c r="E233" s="60">
        <v>98624</v>
      </c>
      <c r="F233" s="61">
        <v>1.6067048884551761E-4</v>
      </c>
    </row>
    <row r="234" spans="1:6" x14ac:dyDescent="0.2">
      <c r="A234" s="49" t="s">
        <v>170</v>
      </c>
      <c r="B234" s="49" t="s">
        <v>10</v>
      </c>
      <c r="C234" s="59">
        <v>75</v>
      </c>
      <c r="D234" s="60">
        <v>4863059</v>
      </c>
      <c r="E234" s="60">
        <v>291784</v>
      </c>
      <c r="F234" s="61">
        <v>4.7535161742882578E-4</v>
      </c>
    </row>
    <row r="235" spans="1:6" x14ac:dyDescent="0.2">
      <c r="A235" s="49" t="s">
        <v>170</v>
      </c>
      <c r="B235" s="49" t="s">
        <v>4</v>
      </c>
      <c r="C235" s="59">
        <v>9</v>
      </c>
      <c r="D235" s="60">
        <v>1670296</v>
      </c>
      <c r="E235" s="60">
        <v>100218</v>
      </c>
      <c r="F235" s="61">
        <v>1.6326730867861864E-4</v>
      </c>
    </row>
    <row r="236" spans="1:6" x14ac:dyDescent="0.2">
      <c r="A236" s="49" t="s">
        <v>170</v>
      </c>
      <c r="B236" s="49" t="s">
        <v>750</v>
      </c>
      <c r="C236" s="59">
        <v>142</v>
      </c>
      <c r="D236" s="60">
        <v>3220130</v>
      </c>
      <c r="E236" s="60">
        <v>202120</v>
      </c>
      <c r="F236" s="61">
        <v>3.2927805813449078E-4</v>
      </c>
    </row>
    <row r="237" spans="1:6" x14ac:dyDescent="0.2">
      <c r="A237" s="49" t="s">
        <v>170</v>
      </c>
      <c r="B237" s="49" t="s">
        <v>8</v>
      </c>
      <c r="C237" s="59">
        <v>48</v>
      </c>
      <c r="D237" s="60">
        <v>1376503</v>
      </c>
      <c r="E237" s="60">
        <v>82590</v>
      </c>
      <c r="F237" s="61">
        <v>1.3454915308394814E-4</v>
      </c>
    </row>
    <row r="238" spans="1:6" x14ac:dyDescent="0.2">
      <c r="A238" s="49" t="s">
        <v>170</v>
      </c>
      <c r="B238" s="49" t="s">
        <v>751</v>
      </c>
      <c r="C238" s="59">
        <v>22</v>
      </c>
      <c r="D238" s="60">
        <v>2217958</v>
      </c>
      <c r="E238" s="60">
        <v>133078</v>
      </c>
      <c r="F238" s="61">
        <v>2.1680024451029966E-4</v>
      </c>
    </row>
    <row r="239" spans="1:6" x14ac:dyDescent="0.2">
      <c r="A239" s="49" t="s">
        <v>170</v>
      </c>
      <c r="B239" s="49" t="s">
        <v>25</v>
      </c>
      <c r="C239" s="59">
        <v>10</v>
      </c>
      <c r="D239" s="60">
        <v>3309867</v>
      </c>
      <c r="E239" s="60">
        <v>198592</v>
      </c>
      <c r="F239" s="61">
        <v>3.2353051712371265E-4</v>
      </c>
    </row>
    <row r="240" spans="1:6" x14ac:dyDescent="0.2">
      <c r="A240" s="49" t="s">
        <v>170</v>
      </c>
      <c r="B240" s="49" t="s">
        <v>53</v>
      </c>
      <c r="C240" s="59">
        <v>353</v>
      </c>
      <c r="D240" s="60">
        <v>27725903</v>
      </c>
      <c r="E240" s="60">
        <v>1672466</v>
      </c>
      <c r="F240" s="61">
        <v>2.7246504886995807E-3</v>
      </c>
    </row>
    <row r="241" spans="1:6" x14ac:dyDescent="0.2">
      <c r="A241" s="49" t="s">
        <v>175</v>
      </c>
      <c r="B241" s="49" t="s">
        <v>5</v>
      </c>
      <c r="C241" s="59" t="s">
        <v>748</v>
      </c>
      <c r="D241" s="60" t="s">
        <v>748</v>
      </c>
      <c r="E241" s="60" t="s">
        <v>748</v>
      </c>
      <c r="F241" s="61" t="s">
        <v>748</v>
      </c>
    </row>
    <row r="242" spans="1:6" x14ac:dyDescent="0.2">
      <c r="A242" s="49" t="s">
        <v>175</v>
      </c>
      <c r="B242" s="49" t="s">
        <v>1</v>
      </c>
      <c r="C242" s="59">
        <v>9</v>
      </c>
      <c r="D242" s="60">
        <v>2332916</v>
      </c>
      <c r="E242" s="60">
        <v>139975</v>
      </c>
      <c r="F242" s="61">
        <v>2.2803629619718658E-4</v>
      </c>
    </row>
    <row r="243" spans="1:6" x14ac:dyDescent="0.2">
      <c r="A243" s="49" t="s">
        <v>175</v>
      </c>
      <c r="B243" s="49" t="s">
        <v>749</v>
      </c>
      <c r="C243" s="59">
        <v>16</v>
      </c>
      <c r="D243" s="60">
        <v>1234033</v>
      </c>
      <c r="E243" s="60">
        <v>74042</v>
      </c>
      <c r="F243" s="61">
        <v>1.2062342163266361E-4</v>
      </c>
    </row>
    <row r="244" spans="1:6" x14ac:dyDescent="0.2">
      <c r="A244" s="49" t="s">
        <v>175</v>
      </c>
      <c r="B244" s="49" t="s">
        <v>3</v>
      </c>
      <c r="C244" s="59">
        <v>8</v>
      </c>
      <c r="D244" s="60">
        <v>2586167</v>
      </c>
      <c r="E244" s="60">
        <v>155170</v>
      </c>
      <c r="F244" s="61">
        <v>2.527907989349344E-4</v>
      </c>
    </row>
    <row r="245" spans="1:6" x14ac:dyDescent="0.2">
      <c r="A245" s="49" t="s">
        <v>175</v>
      </c>
      <c r="B245" s="49" t="s">
        <v>2</v>
      </c>
      <c r="C245" s="59" t="s">
        <v>748</v>
      </c>
      <c r="D245" s="60" t="s">
        <v>748</v>
      </c>
      <c r="E245" s="60" t="s">
        <v>748</v>
      </c>
      <c r="F245" s="61" t="s">
        <v>748</v>
      </c>
    </row>
    <row r="246" spans="1:6" x14ac:dyDescent="0.2">
      <c r="A246" s="49" t="s">
        <v>175</v>
      </c>
      <c r="B246" s="49" t="s">
        <v>6</v>
      </c>
      <c r="C246" s="59">
        <v>10</v>
      </c>
      <c r="D246" s="60">
        <v>1918611</v>
      </c>
      <c r="E246" s="60">
        <v>115117</v>
      </c>
      <c r="F246" s="61">
        <v>1.8753959142226489E-4</v>
      </c>
    </row>
    <row r="247" spans="1:6" x14ac:dyDescent="0.2">
      <c r="A247" s="49" t="s">
        <v>175</v>
      </c>
      <c r="B247" s="49" t="s">
        <v>10</v>
      </c>
      <c r="C247" s="59">
        <v>94</v>
      </c>
      <c r="D247" s="60">
        <v>4078220</v>
      </c>
      <c r="E247" s="60">
        <v>251577</v>
      </c>
      <c r="F247" s="61">
        <v>4.098495251894953E-4</v>
      </c>
    </row>
    <row r="248" spans="1:6" x14ac:dyDescent="0.2">
      <c r="A248" s="49" t="s">
        <v>175</v>
      </c>
      <c r="B248" s="49" t="s">
        <v>4</v>
      </c>
      <c r="C248" s="59">
        <v>10</v>
      </c>
      <c r="D248" s="60">
        <v>1426094</v>
      </c>
      <c r="E248" s="60">
        <v>85566</v>
      </c>
      <c r="F248" s="61">
        <v>1.3939741897059095E-4</v>
      </c>
    </row>
    <row r="249" spans="1:6" x14ac:dyDescent="0.2">
      <c r="A249" s="49" t="s">
        <v>175</v>
      </c>
      <c r="B249" s="49" t="s">
        <v>750</v>
      </c>
      <c r="C249" s="59">
        <v>112</v>
      </c>
      <c r="D249" s="60">
        <v>2935779</v>
      </c>
      <c r="E249" s="60">
        <v>176145</v>
      </c>
      <c r="F249" s="61">
        <v>2.8696162453047634E-4</v>
      </c>
    </row>
    <row r="250" spans="1:6" x14ac:dyDescent="0.2">
      <c r="A250" s="49" t="s">
        <v>175</v>
      </c>
      <c r="B250" s="49" t="s">
        <v>8</v>
      </c>
      <c r="C250" s="59">
        <v>50</v>
      </c>
      <c r="D250" s="60">
        <v>1404391</v>
      </c>
      <c r="E250" s="60">
        <v>84263</v>
      </c>
      <c r="F250" s="61">
        <v>1.3727467352358302E-4</v>
      </c>
    </row>
    <row r="251" spans="1:6" x14ac:dyDescent="0.2">
      <c r="A251" s="49" t="s">
        <v>175</v>
      </c>
      <c r="B251" s="49" t="s">
        <v>751</v>
      </c>
      <c r="C251" s="59">
        <v>20</v>
      </c>
      <c r="D251" s="60">
        <v>1132225</v>
      </c>
      <c r="E251" s="60">
        <v>67933</v>
      </c>
      <c r="F251" s="61">
        <v>1.1067111776791196E-4</v>
      </c>
    </row>
    <row r="252" spans="1:6" x14ac:dyDescent="0.2">
      <c r="A252" s="49" t="s">
        <v>175</v>
      </c>
      <c r="B252" s="49" t="s">
        <v>25</v>
      </c>
      <c r="C252" s="59">
        <v>27</v>
      </c>
      <c r="D252" s="60">
        <v>4681644</v>
      </c>
      <c r="E252" s="60">
        <v>280891</v>
      </c>
      <c r="F252" s="61">
        <v>4.5760559582156768E-4</v>
      </c>
    </row>
    <row r="253" spans="1:6" x14ac:dyDescent="0.2">
      <c r="A253" s="49" t="s">
        <v>175</v>
      </c>
      <c r="B253" s="49" t="s">
        <v>53</v>
      </c>
      <c r="C253" s="59">
        <v>358</v>
      </c>
      <c r="D253" s="60">
        <v>23730079</v>
      </c>
      <c r="E253" s="60">
        <v>1430679</v>
      </c>
      <c r="F253" s="61">
        <v>2.3307500639906747E-3</v>
      </c>
    </row>
    <row r="254" spans="1:6" x14ac:dyDescent="0.2">
      <c r="A254" s="49" t="s">
        <v>182</v>
      </c>
      <c r="B254" s="49" t="s">
        <v>5</v>
      </c>
      <c r="C254" s="59" t="s">
        <v>748</v>
      </c>
      <c r="D254" s="60" t="s">
        <v>748</v>
      </c>
      <c r="E254" s="60" t="s">
        <v>748</v>
      </c>
      <c r="F254" s="61" t="s">
        <v>748</v>
      </c>
    </row>
    <row r="255" spans="1:6" x14ac:dyDescent="0.2">
      <c r="A255" s="49" t="s">
        <v>182</v>
      </c>
      <c r="B255" s="49" t="s">
        <v>1</v>
      </c>
      <c r="C255" s="59">
        <v>5</v>
      </c>
      <c r="D255" s="60">
        <v>1526978</v>
      </c>
      <c r="E255" s="60">
        <v>91619</v>
      </c>
      <c r="F255" s="61">
        <v>1.492584920256477E-4</v>
      </c>
    </row>
    <row r="256" spans="1:6" x14ac:dyDescent="0.2">
      <c r="A256" s="49" t="s">
        <v>182</v>
      </c>
      <c r="B256" s="49" t="s">
        <v>749</v>
      </c>
      <c r="C256" s="59">
        <v>16</v>
      </c>
      <c r="D256" s="60">
        <v>2659062</v>
      </c>
      <c r="E256" s="60">
        <v>159544</v>
      </c>
      <c r="F256" s="61">
        <v>2.5991657682074607E-4</v>
      </c>
    </row>
    <row r="257" spans="1:6" x14ac:dyDescent="0.2">
      <c r="A257" s="49" t="s">
        <v>182</v>
      </c>
      <c r="B257" s="49" t="s">
        <v>3</v>
      </c>
      <c r="C257" s="59">
        <v>10</v>
      </c>
      <c r="D257" s="60">
        <v>1793870</v>
      </c>
      <c r="E257" s="60">
        <v>107632</v>
      </c>
      <c r="F257" s="61">
        <v>1.7534561623358161E-4</v>
      </c>
    </row>
    <row r="258" spans="1:6" x14ac:dyDescent="0.2">
      <c r="A258" s="49" t="s">
        <v>182</v>
      </c>
      <c r="B258" s="49" t="s">
        <v>2</v>
      </c>
      <c r="C258" s="59" t="s">
        <v>748</v>
      </c>
      <c r="D258" s="60" t="s">
        <v>748</v>
      </c>
      <c r="E258" s="60" t="s">
        <v>748</v>
      </c>
      <c r="F258" s="61" t="s">
        <v>748</v>
      </c>
    </row>
    <row r="259" spans="1:6" x14ac:dyDescent="0.2">
      <c r="A259" s="49" t="s">
        <v>182</v>
      </c>
      <c r="B259" s="49" t="s">
        <v>6</v>
      </c>
      <c r="C259" s="59" t="s">
        <v>748</v>
      </c>
      <c r="D259" s="60" t="s">
        <v>748</v>
      </c>
      <c r="E259" s="60" t="s">
        <v>748</v>
      </c>
      <c r="F259" s="61" t="s">
        <v>748</v>
      </c>
    </row>
    <row r="260" spans="1:6" x14ac:dyDescent="0.2">
      <c r="A260" s="49" t="s">
        <v>182</v>
      </c>
      <c r="B260" s="49" t="s">
        <v>10</v>
      </c>
      <c r="C260" s="59">
        <v>45</v>
      </c>
      <c r="D260" s="60">
        <v>1442821</v>
      </c>
      <c r="E260" s="60">
        <v>86354</v>
      </c>
      <c r="F260" s="61">
        <v>1.406811667927262E-4</v>
      </c>
    </row>
    <row r="261" spans="1:6" x14ac:dyDescent="0.2">
      <c r="A261" s="49" t="s">
        <v>182</v>
      </c>
      <c r="B261" s="49" t="s">
        <v>4</v>
      </c>
      <c r="C261" s="59">
        <v>8</v>
      </c>
      <c r="D261" s="60">
        <v>882105</v>
      </c>
      <c r="E261" s="60">
        <v>52926</v>
      </c>
      <c r="F261" s="61">
        <v>8.6222889891282708E-5</v>
      </c>
    </row>
    <row r="262" spans="1:6" x14ac:dyDescent="0.2">
      <c r="A262" s="49" t="s">
        <v>182</v>
      </c>
      <c r="B262" s="49" t="s">
        <v>750</v>
      </c>
      <c r="C262" s="59">
        <v>75</v>
      </c>
      <c r="D262" s="60">
        <v>2737870</v>
      </c>
      <c r="E262" s="60">
        <v>154831</v>
      </c>
      <c r="F262" s="61">
        <v>2.5223852671195997E-4</v>
      </c>
    </row>
    <row r="263" spans="1:6" x14ac:dyDescent="0.2">
      <c r="A263" s="49" t="s">
        <v>182</v>
      </c>
      <c r="B263" s="49" t="s">
        <v>8</v>
      </c>
      <c r="C263" s="59">
        <v>23</v>
      </c>
      <c r="D263" s="60">
        <v>612036</v>
      </c>
      <c r="E263" s="60">
        <v>36722</v>
      </c>
      <c r="F263" s="61">
        <v>5.9824603457425152E-5</v>
      </c>
    </row>
    <row r="264" spans="1:6" x14ac:dyDescent="0.2">
      <c r="A264" s="49" t="s">
        <v>182</v>
      </c>
      <c r="B264" s="49" t="s">
        <v>751</v>
      </c>
      <c r="C264" s="59">
        <v>8</v>
      </c>
      <c r="D264" s="60">
        <v>1233271</v>
      </c>
      <c r="E264" s="60">
        <v>73996</v>
      </c>
      <c r="F264" s="61">
        <v>1.2054848203898566E-4</v>
      </c>
    </row>
    <row r="265" spans="1:6" x14ac:dyDescent="0.2">
      <c r="A265" s="49" t="s">
        <v>182</v>
      </c>
      <c r="B265" s="49" t="s">
        <v>25</v>
      </c>
      <c r="C265" s="59">
        <v>11</v>
      </c>
      <c r="D265" s="60">
        <v>2108606</v>
      </c>
      <c r="E265" s="60">
        <v>126516</v>
      </c>
      <c r="F265" s="61">
        <v>2.061099485599804E-4</v>
      </c>
    </row>
    <row r="266" spans="1:6" x14ac:dyDescent="0.2">
      <c r="A266" s="49" t="s">
        <v>182</v>
      </c>
      <c r="B266" s="49" t="s">
        <v>53</v>
      </c>
      <c r="C266" s="59">
        <v>209</v>
      </c>
      <c r="D266" s="60">
        <v>20639482</v>
      </c>
      <c r="E266" s="60">
        <v>1228713</v>
      </c>
      <c r="F266" s="61">
        <v>2.0017228905828449E-3</v>
      </c>
    </row>
    <row r="267" spans="1:6" x14ac:dyDescent="0.2">
      <c r="A267" s="49" t="s">
        <v>185</v>
      </c>
      <c r="B267" s="49" t="s">
        <v>5</v>
      </c>
      <c r="C267" s="59">
        <v>16</v>
      </c>
      <c r="D267" s="60">
        <v>1216741</v>
      </c>
      <c r="E267" s="60">
        <v>73004</v>
      </c>
      <c r="F267" s="61">
        <v>1.1893239341010472E-4</v>
      </c>
    </row>
    <row r="268" spans="1:6" x14ac:dyDescent="0.2">
      <c r="A268" s="49" t="s">
        <v>185</v>
      </c>
      <c r="B268" s="49" t="s">
        <v>1</v>
      </c>
      <c r="C268" s="59">
        <v>7</v>
      </c>
      <c r="D268" s="60">
        <v>17496472</v>
      </c>
      <c r="E268" s="60">
        <v>1049788</v>
      </c>
      <c r="F268" s="61">
        <v>1.7102323079996578E-3</v>
      </c>
    </row>
    <row r="269" spans="1:6" x14ac:dyDescent="0.2">
      <c r="A269" s="49" t="s">
        <v>185</v>
      </c>
      <c r="B269" s="49" t="s">
        <v>749</v>
      </c>
      <c r="C269" s="59">
        <v>33</v>
      </c>
      <c r="D269" s="60">
        <v>4254738</v>
      </c>
      <c r="E269" s="60">
        <v>255284</v>
      </c>
      <c r="F269" s="61">
        <v>4.1588867896697677E-4</v>
      </c>
    </row>
    <row r="270" spans="1:6" x14ac:dyDescent="0.2">
      <c r="A270" s="49" t="s">
        <v>185</v>
      </c>
      <c r="B270" s="49" t="s">
        <v>3</v>
      </c>
      <c r="C270" s="59">
        <v>18</v>
      </c>
      <c r="D270" s="60">
        <v>2516777</v>
      </c>
      <c r="E270" s="60">
        <v>151007</v>
      </c>
      <c r="F270" s="61">
        <v>2.4600876570708019E-4</v>
      </c>
    </row>
    <row r="271" spans="1:6" x14ac:dyDescent="0.2">
      <c r="A271" s="49" t="s">
        <v>185</v>
      </c>
      <c r="B271" s="49" t="s">
        <v>2</v>
      </c>
      <c r="C271" s="59">
        <v>6</v>
      </c>
      <c r="D271" s="60">
        <v>9581991</v>
      </c>
      <c r="E271" s="60">
        <v>574919</v>
      </c>
      <c r="F271" s="61">
        <v>9.3661296212459589E-4</v>
      </c>
    </row>
    <row r="272" spans="1:6" x14ac:dyDescent="0.2">
      <c r="A272" s="49" t="s">
        <v>185</v>
      </c>
      <c r="B272" s="49" t="s">
        <v>6</v>
      </c>
      <c r="C272" s="59">
        <v>24</v>
      </c>
      <c r="D272" s="60">
        <v>5675752</v>
      </c>
      <c r="E272" s="60">
        <v>340545</v>
      </c>
      <c r="F272" s="61">
        <v>5.5478921584905096E-4</v>
      </c>
    </row>
    <row r="273" spans="1:6" x14ac:dyDescent="0.2">
      <c r="A273" s="49" t="s">
        <v>185</v>
      </c>
      <c r="B273" s="49" t="s">
        <v>10</v>
      </c>
      <c r="C273" s="59">
        <v>95</v>
      </c>
      <c r="D273" s="60">
        <v>8738565</v>
      </c>
      <c r="E273" s="60">
        <v>524314</v>
      </c>
      <c r="F273" s="61">
        <v>8.5417126347084608E-4</v>
      </c>
    </row>
    <row r="274" spans="1:6" x14ac:dyDescent="0.2">
      <c r="A274" s="49" t="s">
        <v>185</v>
      </c>
      <c r="B274" s="49" t="s">
        <v>4</v>
      </c>
      <c r="C274" s="59">
        <v>23</v>
      </c>
      <c r="D274" s="60">
        <v>3375278</v>
      </c>
      <c r="E274" s="60">
        <v>202517</v>
      </c>
      <c r="F274" s="61">
        <v>3.299248194103635E-4</v>
      </c>
    </row>
    <row r="275" spans="1:6" x14ac:dyDescent="0.2">
      <c r="A275" s="49" t="s">
        <v>185</v>
      </c>
      <c r="B275" s="49" t="s">
        <v>750</v>
      </c>
      <c r="C275" s="59">
        <v>198</v>
      </c>
      <c r="D275" s="60">
        <v>8306699</v>
      </c>
      <c r="E275" s="60">
        <v>502396</v>
      </c>
      <c r="F275" s="61">
        <v>8.1846417620490622E-4</v>
      </c>
    </row>
    <row r="276" spans="1:6" x14ac:dyDescent="0.2">
      <c r="A276" s="49" t="s">
        <v>185</v>
      </c>
      <c r="B276" s="49" t="s">
        <v>8</v>
      </c>
      <c r="C276" s="59">
        <v>88</v>
      </c>
      <c r="D276" s="60">
        <v>5895961</v>
      </c>
      <c r="E276" s="60">
        <v>353758</v>
      </c>
      <c r="F276" s="61">
        <v>5.763147995722402E-4</v>
      </c>
    </row>
    <row r="277" spans="1:6" x14ac:dyDescent="0.2">
      <c r="A277" s="49" t="s">
        <v>185</v>
      </c>
      <c r="B277" s="49" t="s">
        <v>751</v>
      </c>
      <c r="C277" s="59">
        <v>29</v>
      </c>
      <c r="D277" s="60">
        <v>7640454</v>
      </c>
      <c r="E277" s="60">
        <v>458427</v>
      </c>
      <c r="F277" s="61">
        <v>7.468333285000011E-4</v>
      </c>
    </row>
    <row r="278" spans="1:6" x14ac:dyDescent="0.2">
      <c r="A278" s="49" t="s">
        <v>185</v>
      </c>
      <c r="B278" s="49" t="s">
        <v>25</v>
      </c>
      <c r="C278" s="59">
        <v>27</v>
      </c>
      <c r="D278" s="60">
        <v>7566286</v>
      </c>
      <c r="E278" s="60">
        <v>453977</v>
      </c>
      <c r="F278" s="61">
        <v>7.3958373737246055E-4</v>
      </c>
    </row>
    <row r="279" spans="1:6" x14ac:dyDescent="0.2">
      <c r="A279" s="49" t="s">
        <v>185</v>
      </c>
      <c r="B279" s="49" t="s">
        <v>53</v>
      </c>
      <c r="C279" s="59">
        <v>564</v>
      </c>
      <c r="D279" s="60">
        <v>82265712</v>
      </c>
      <c r="E279" s="60">
        <v>4939937</v>
      </c>
      <c r="F279" s="61">
        <v>8.0477580777098857E-3</v>
      </c>
    </row>
    <row r="280" spans="1:6" x14ac:dyDescent="0.2">
      <c r="A280" s="49" t="s">
        <v>190</v>
      </c>
      <c r="B280" s="49" t="s">
        <v>5</v>
      </c>
      <c r="C280" s="59">
        <v>6</v>
      </c>
      <c r="D280" s="60">
        <v>103642</v>
      </c>
      <c r="E280" s="60">
        <v>6218</v>
      </c>
      <c r="F280" s="61">
        <v>1.0129878119336354E-5</v>
      </c>
    </row>
    <row r="281" spans="1:6" x14ac:dyDescent="0.2">
      <c r="A281" s="49" t="s">
        <v>190</v>
      </c>
      <c r="B281" s="49" t="s">
        <v>1</v>
      </c>
      <c r="C281" s="59">
        <v>12</v>
      </c>
      <c r="D281" s="60">
        <v>5040263</v>
      </c>
      <c r="E281" s="60">
        <v>302416</v>
      </c>
      <c r="F281" s="61">
        <v>4.9267243829804162E-4</v>
      </c>
    </row>
    <row r="282" spans="1:6" x14ac:dyDescent="0.2">
      <c r="A282" s="49" t="s">
        <v>190</v>
      </c>
      <c r="B282" s="49" t="s">
        <v>749</v>
      </c>
      <c r="C282" s="59">
        <v>46</v>
      </c>
      <c r="D282" s="60">
        <v>1774783</v>
      </c>
      <c r="E282" s="60">
        <v>106447</v>
      </c>
      <c r="F282" s="61">
        <v>1.7341510713557364E-4</v>
      </c>
    </row>
    <row r="283" spans="1:6" x14ac:dyDescent="0.2">
      <c r="A283" s="49" t="s">
        <v>190</v>
      </c>
      <c r="B283" s="49" t="s">
        <v>3</v>
      </c>
      <c r="C283" s="59">
        <v>21</v>
      </c>
      <c r="D283" s="60">
        <v>3053356</v>
      </c>
      <c r="E283" s="60">
        <v>183201</v>
      </c>
      <c r="F283" s="61">
        <v>2.984567065520327E-4</v>
      </c>
    </row>
    <row r="284" spans="1:6" x14ac:dyDescent="0.2">
      <c r="A284" s="49" t="s">
        <v>190</v>
      </c>
      <c r="B284" s="49" t="s">
        <v>2</v>
      </c>
      <c r="C284" s="59">
        <v>6</v>
      </c>
      <c r="D284" s="60">
        <v>64038</v>
      </c>
      <c r="E284" s="60">
        <v>3842</v>
      </c>
      <c r="F284" s="61">
        <v>6.2590851937102396E-6</v>
      </c>
    </row>
    <row r="285" spans="1:6" x14ac:dyDescent="0.2">
      <c r="A285" s="49" t="s">
        <v>190</v>
      </c>
      <c r="B285" s="49" t="s">
        <v>6</v>
      </c>
      <c r="C285" s="59">
        <v>12</v>
      </c>
      <c r="D285" s="60">
        <v>1483527</v>
      </c>
      <c r="E285" s="60">
        <v>89012</v>
      </c>
      <c r="F285" s="61">
        <v>1.4501137201003016E-4</v>
      </c>
    </row>
    <row r="286" spans="1:6" x14ac:dyDescent="0.2">
      <c r="A286" s="49" t="s">
        <v>190</v>
      </c>
      <c r="B286" s="49" t="s">
        <v>10</v>
      </c>
      <c r="C286" s="59">
        <v>113</v>
      </c>
      <c r="D286" s="60">
        <v>4648979</v>
      </c>
      <c r="E286" s="60">
        <v>288365</v>
      </c>
      <c r="F286" s="61">
        <v>4.6978165067263232E-4</v>
      </c>
    </row>
    <row r="287" spans="1:6" x14ac:dyDescent="0.2">
      <c r="A287" s="49" t="s">
        <v>190</v>
      </c>
      <c r="B287" s="49" t="s">
        <v>4</v>
      </c>
      <c r="C287" s="59">
        <v>15</v>
      </c>
      <c r="D287" s="60">
        <v>3014180</v>
      </c>
      <c r="E287" s="60">
        <v>180851</v>
      </c>
      <c r="F287" s="61">
        <v>2.9462827078805063E-4</v>
      </c>
    </row>
    <row r="288" spans="1:6" x14ac:dyDescent="0.2">
      <c r="A288" s="49" t="s">
        <v>190</v>
      </c>
      <c r="B288" s="49" t="s">
        <v>750</v>
      </c>
      <c r="C288" s="59">
        <v>229</v>
      </c>
      <c r="D288" s="60">
        <v>3900476</v>
      </c>
      <c r="E288" s="60">
        <v>231888</v>
      </c>
      <c r="F288" s="61">
        <v>3.7777374997373245E-4</v>
      </c>
    </row>
    <row r="289" spans="1:6" x14ac:dyDescent="0.2">
      <c r="A289" s="49" t="s">
        <v>190</v>
      </c>
      <c r="B289" s="49" t="s">
        <v>8</v>
      </c>
      <c r="C289" s="59">
        <v>97</v>
      </c>
      <c r="D289" s="60">
        <v>10435271</v>
      </c>
      <c r="E289" s="60">
        <v>626097</v>
      </c>
      <c r="F289" s="61">
        <v>1.0199881474561166E-3</v>
      </c>
    </row>
    <row r="290" spans="1:6" x14ac:dyDescent="0.2">
      <c r="A290" s="49" t="s">
        <v>190</v>
      </c>
      <c r="B290" s="49" t="s">
        <v>751</v>
      </c>
      <c r="C290" s="59">
        <v>30</v>
      </c>
      <c r="D290" s="60">
        <v>2117366</v>
      </c>
      <c r="E290" s="60">
        <v>127042</v>
      </c>
      <c r="F290" s="61">
        <v>2.0696686652247169E-4</v>
      </c>
    </row>
    <row r="291" spans="1:6" x14ac:dyDescent="0.2">
      <c r="A291" s="49" t="s">
        <v>190</v>
      </c>
      <c r="B291" s="49" t="s">
        <v>25</v>
      </c>
      <c r="C291" s="59">
        <v>22</v>
      </c>
      <c r="D291" s="60">
        <v>2744022</v>
      </c>
      <c r="E291" s="60">
        <v>164641</v>
      </c>
      <c r="F291" s="61">
        <v>2.6822020962458294E-4</v>
      </c>
    </row>
    <row r="292" spans="1:6" x14ac:dyDescent="0.2">
      <c r="A292" s="49" t="s">
        <v>190</v>
      </c>
      <c r="B292" s="49" t="s">
        <v>53</v>
      </c>
      <c r="C292" s="59">
        <v>609</v>
      </c>
      <c r="D292" s="60">
        <v>38379900</v>
      </c>
      <c r="E292" s="60">
        <v>2310020</v>
      </c>
      <c r="F292" s="61">
        <v>3.7633034823463113E-3</v>
      </c>
    </row>
    <row r="293" spans="1:6" x14ac:dyDescent="0.2">
      <c r="A293" s="49" t="s">
        <v>199</v>
      </c>
      <c r="B293" s="49" t="s">
        <v>5</v>
      </c>
      <c r="C293" s="59">
        <v>19</v>
      </c>
      <c r="D293" s="60">
        <v>3049914</v>
      </c>
      <c r="E293" s="60">
        <v>182995</v>
      </c>
      <c r="F293" s="61">
        <v>2.9812110750208361E-4</v>
      </c>
    </row>
    <row r="294" spans="1:6" x14ac:dyDescent="0.2">
      <c r="A294" s="49" t="s">
        <v>199</v>
      </c>
      <c r="B294" s="49" t="s">
        <v>1</v>
      </c>
      <c r="C294" s="59">
        <v>17</v>
      </c>
      <c r="D294" s="60">
        <v>13841074</v>
      </c>
      <c r="E294" s="60">
        <v>830464</v>
      </c>
      <c r="F294" s="61">
        <v>1.3529268418296149E-3</v>
      </c>
    </row>
    <row r="295" spans="1:6" x14ac:dyDescent="0.2">
      <c r="A295" s="49" t="s">
        <v>199</v>
      </c>
      <c r="B295" s="49" t="s">
        <v>749</v>
      </c>
      <c r="C295" s="59">
        <v>124</v>
      </c>
      <c r="D295" s="60">
        <v>14984076</v>
      </c>
      <c r="E295" s="60">
        <v>899045</v>
      </c>
      <c r="F295" s="61">
        <v>1.4646536303954249E-3</v>
      </c>
    </row>
    <row r="296" spans="1:6" x14ac:dyDescent="0.2">
      <c r="A296" s="49" t="s">
        <v>199</v>
      </c>
      <c r="B296" s="49" t="s">
        <v>3</v>
      </c>
      <c r="C296" s="59">
        <v>39</v>
      </c>
      <c r="D296" s="60">
        <v>10157676</v>
      </c>
      <c r="E296" s="60">
        <v>609461</v>
      </c>
      <c r="F296" s="61">
        <v>9.9288608049032698E-4</v>
      </c>
    </row>
    <row r="297" spans="1:6" x14ac:dyDescent="0.2">
      <c r="A297" s="49" t="s">
        <v>199</v>
      </c>
      <c r="B297" s="49" t="s">
        <v>2</v>
      </c>
      <c r="C297" s="59">
        <v>8</v>
      </c>
      <c r="D297" s="60">
        <v>12251577</v>
      </c>
      <c r="E297" s="60">
        <v>735095</v>
      </c>
      <c r="F297" s="61">
        <v>1.1975591437976129E-3</v>
      </c>
    </row>
    <row r="298" spans="1:6" x14ac:dyDescent="0.2">
      <c r="A298" s="49" t="s">
        <v>199</v>
      </c>
      <c r="B298" s="49" t="s">
        <v>6</v>
      </c>
      <c r="C298" s="59">
        <v>29</v>
      </c>
      <c r="D298" s="60">
        <v>5664095</v>
      </c>
      <c r="E298" s="60">
        <v>339846</v>
      </c>
      <c r="F298" s="61">
        <v>5.5365045984946649E-4</v>
      </c>
    </row>
    <row r="299" spans="1:6" x14ac:dyDescent="0.2">
      <c r="A299" s="49" t="s">
        <v>199</v>
      </c>
      <c r="B299" s="49" t="s">
        <v>10</v>
      </c>
      <c r="C299" s="59">
        <v>179</v>
      </c>
      <c r="D299" s="60">
        <v>8257691</v>
      </c>
      <c r="E299" s="60">
        <v>495452</v>
      </c>
      <c r="F299" s="61">
        <v>8.0715155580273965E-4</v>
      </c>
    </row>
    <row r="300" spans="1:6" x14ac:dyDescent="0.2">
      <c r="A300" s="49" t="s">
        <v>199</v>
      </c>
      <c r="B300" s="49" t="s">
        <v>4</v>
      </c>
      <c r="C300" s="59">
        <v>29</v>
      </c>
      <c r="D300" s="60">
        <v>4684370</v>
      </c>
      <c r="E300" s="60">
        <v>281062</v>
      </c>
      <c r="F300" s="61">
        <v>4.5788417561545743E-4</v>
      </c>
    </row>
    <row r="301" spans="1:6" x14ac:dyDescent="0.2">
      <c r="A301" s="49" t="s">
        <v>199</v>
      </c>
      <c r="B301" s="49" t="s">
        <v>750</v>
      </c>
      <c r="C301" s="59">
        <v>395</v>
      </c>
      <c r="D301" s="60">
        <v>12352893</v>
      </c>
      <c r="E301" s="60">
        <v>755447</v>
      </c>
      <c r="F301" s="61">
        <v>1.2307150266352993E-3</v>
      </c>
    </row>
    <row r="302" spans="1:6" x14ac:dyDescent="0.2">
      <c r="A302" s="49" t="s">
        <v>199</v>
      </c>
      <c r="B302" s="49" t="s">
        <v>8</v>
      </c>
      <c r="C302" s="59">
        <v>133</v>
      </c>
      <c r="D302" s="60">
        <v>8906207</v>
      </c>
      <c r="E302" s="60">
        <v>534372</v>
      </c>
      <c r="F302" s="61">
        <v>8.7055696854068925E-4</v>
      </c>
    </row>
    <row r="303" spans="1:6" x14ac:dyDescent="0.2">
      <c r="A303" s="49" t="s">
        <v>199</v>
      </c>
      <c r="B303" s="49" t="s">
        <v>751</v>
      </c>
      <c r="C303" s="59">
        <v>52</v>
      </c>
      <c r="D303" s="60">
        <v>5499269</v>
      </c>
      <c r="E303" s="60">
        <v>329956</v>
      </c>
      <c r="F303" s="61">
        <v>5.3753844720870795E-4</v>
      </c>
    </row>
    <row r="304" spans="1:6" x14ac:dyDescent="0.2">
      <c r="A304" s="49" t="s">
        <v>199</v>
      </c>
      <c r="B304" s="49" t="s">
        <v>25</v>
      </c>
      <c r="C304" s="59">
        <v>28</v>
      </c>
      <c r="D304" s="60">
        <v>4967350</v>
      </c>
      <c r="E304" s="60">
        <v>298041</v>
      </c>
      <c r="F304" s="61">
        <v>4.8554503129062822E-4</v>
      </c>
    </row>
    <row r="305" spans="1:6" x14ac:dyDescent="0.2">
      <c r="A305" s="49" t="s">
        <v>199</v>
      </c>
      <c r="B305" s="49" t="s">
        <v>53</v>
      </c>
      <c r="C305" s="59">
        <v>1052</v>
      </c>
      <c r="D305" s="60">
        <v>104616190</v>
      </c>
      <c r="E305" s="60">
        <v>6291236</v>
      </c>
      <c r="F305" s="61">
        <v>1.0249188468958052E-2</v>
      </c>
    </row>
    <row r="306" spans="1:6" x14ac:dyDescent="0.2">
      <c r="A306" s="49" t="s">
        <v>210</v>
      </c>
      <c r="B306" s="49" t="s">
        <v>5</v>
      </c>
      <c r="C306" s="59" t="s">
        <v>748</v>
      </c>
      <c r="D306" s="60" t="s">
        <v>748</v>
      </c>
      <c r="E306" s="60" t="s">
        <v>748</v>
      </c>
      <c r="F306" s="61" t="s">
        <v>748</v>
      </c>
    </row>
    <row r="307" spans="1:6" x14ac:dyDescent="0.2">
      <c r="A307" s="49" t="s">
        <v>210</v>
      </c>
      <c r="B307" s="49" t="s">
        <v>1</v>
      </c>
      <c r="C307" s="59">
        <v>9</v>
      </c>
      <c r="D307" s="60">
        <v>1053626</v>
      </c>
      <c r="E307" s="60">
        <v>63218</v>
      </c>
      <c r="F307" s="61">
        <v>1.0298980941592242E-4</v>
      </c>
    </row>
    <row r="308" spans="1:6" x14ac:dyDescent="0.2">
      <c r="A308" s="49" t="s">
        <v>210</v>
      </c>
      <c r="B308" s="49" t="s">
        <v>749</v>
      </c>
      <c r="C308" s="59">
        <v>38</v>
      </c>
      <c r="D308" s="60">
        <v>2621577</v>
      </c>
      <c r="E308" s="60">
        <v>157295</v>
      </c>
      <c r="F308" s="61">
        <v>2.5625268233853517E-4</v>
      </c>
    </row>
    <row r="309" spans="1:6" x14ac:dyDescent="0.2">
      <c r="A309" s="49" t="s">
        <v>210</v>
      </c>
      <c r="B309" s="49" t="s">
        <v>3</v>
      </c>
      <c r="C309" s="59">
        <v>11</v>
      </c>
      <c r="D309" s="60">
        <v>2817139</v>
      </c>
      <c r="E309" s="60">
        <v>169028</v>
      </c>
      <c r="F309" s="61">
        <v>2.7536716609121668E-4</v>
      </c>
    </row>
    <row r="310" spans="1:6" x14ac:dyDescent="0.2">
      <c r="A310" s="49" t="s">
        <v>210</v>
      </c>
      <c r="B310" s="49" t="s">
        <v>2</v>
      </c>
      <c r="C310" s="59" t="s">
        <v>748</v>
      </c>
      <c r="D310" s="60" t="s">
        <v>748</v>
      </c>
      <c r="E310" s="60" t="s">
        <v>748</v>
      </c>
      <c r="F310" s="61" t="s">
        <v>748</v>
      </c>
    </row>
    <row r="311" spans="1:6" x14ac:dyDescent="0.2">
      <c r="A311" s="49" t="s">
        <v>210</v>
      </c>
      <c r="B311" s="49" t="s">
        <v>6</v>
      </c>
      <c r="C311" s="59">
        <v>12</v>
      </c>
      <c r="D311" s="60">
        <v>833425</v>
      </c>
      <c r="E311" s="60">
        <v>50005</v>
      </c>
      <c r="F311" s="61">
        <v>8.1464225692733089E-5</v>
      </c>
    </row>
    <row r="312" spans="1:6" x14ac:dyDescent="0.2">
      <c r="A312" s="49" t="s">
        <v>210</v>
      </c>
      <c r="B312" s="49" t="s">
        <v>10</v>
      </c>
      <c r="C312" s="59">
        <v>68</v>
      </c>
      <c r="D312" s="60">
        <v>2815375</v>
      </c>
      <c r="E312" s="60">
        <v>168922</v>
      </c>
      <c r="F312" s="61">
        <v>2.7519447920143703E-4</v>
      </c>
    </row>
    <row r="313" spans="1:6" x14ac:dyDescent="0.2">
      <c r="A313" s="49" t="s">
        <v>210</v>
      </c>
      <c r="B313" s="49" t="s">
        <v>4</v>
      </c>
      <c r="C313" s="59">
        <v>8</v>
      </c>
      <c r="D313" s="60">
        <v>1080458</v>
      </c>
      <c r="E313" s="60">
        <v>64827</v>
      </c>
      <c r="F313" s="61">
        <v>1.0561106607304886E-4</v>
      </c>
    </row>
    <row r="314" spans="1:6" x14ac:dyDescent="0.2">
      <c r="A314" s="49" t="s">
        <v>210</v>
      </c>
      <c r="B314" s="49" t="s">
        <v>750</v>
      </c>
      <c r="C314" s="59">
        <v>177</v>
      </c>
      <c r="D314" s="60">
        <v>5882631</v>
      </c>
      <c r="E314" s="60">
        <v>347404</v>
      </c>
      <c r="F314" s="61">
        <v>5.6596336091507338E-4</v>
      </c>
    </row>
    <row r="315" spans="1:6" x14ac:dyDescent="0.2">
      <c r="A315" s="49" t="s">
        <v>210</v>
      </c>
      <c r="B315" s="49" t="s">
        <v>8</v>
      </c>
      <c r="C315" s="59">
        <v>45</v>
      </c>
      <c r="D315" s="60">
        <v>1094058</v>
      </c>
      <c r="E315" s="60">
        <v>65606</v>
      </c>
      <c r="F315" s="61">
        <v>1.0688015180076886E-4</v>
      </c>
    </row>
    <row r="316" spans="1:6" x14ac:dyDescent="0.2">
      <c r="A316" s="49" t="s">
        <v>210</v>
      </c>
      <c r="B316" s="49" t="s">
        <v>751</v>
      </c>
      <c r="C316" s="59">
        <v>33</v>
      </c>
      <c r="D316" s="60">
        <v>2593076</v>
      </c>
      <c r="E316" s="60">
        <v>155585</v>
      </c>
      <c r="F316" s="61">
        <v>2.5346688439963761E-4</v>
      </c>
    </row>
    <row r="317" spans="1:6" x14ac:dyDescent="0.2">
      <c r="A317" s="49" t="s">
        <v>210</v>
      </c>
      <c r="B317" s="49" t="s">
        <v>25</v>
      </c>
      <c r="C317" s="59">
        <v>16</v>
      </c>
      <c r="D317" s="60">
        <v>3324057</v>
      </c>
      <c r="E317" s="60">
        <v>199443</v>
      </c>
      <c r="F317" s="61">
        <v>3.2491689960675467E-4</v>
      </c>
    </row>
    <row r="318" spans="1:6" x14ac:dyDescent="0.2">
      <c r="A318" s="49" t="s">
        <v>210</v>
      </c>
      <c r="B318" s="49" t="s">
        <v>53</v>
      </c>
      <c r="C318" s="59">
        <v>429</v>
      </c>
      <c r="D318" s="60">
        <v>30276701</v>
      </c>
      <c r="E318" s="60">
        <v>1811011</v>
      </c>
      <c r="F318" s="61">
        <v>2.9503571410063444E-3</v>
      </c>
    </row>
    <row r="319" spans="1:6" x14ac:dyDescent="0.2">
      <c r="A319" s="49" t="s">
        <v>219</v>
      </c>
      <c r="B319" s="49" t="s">
        <v>5</v>
      </c>
      <c r="C319" s="59">
        <v>77</v>
      </c>
      <c r="D319" s="60">
        <v>37026955</v>
      </c>
      <c r="E319" s="60">
        <v>2221617</v>
      </c>
      <c r="F319" s="61">
        <v>3.619284245391713E-3</v>
      </c>
    </row>
    <row r="320" spans="1:6" x14ac:dyDescent="0.2">
      <c r="A320" s="49" t="s">
        <v>219</v>
      </c>
      <c r="B320" s="49" t="s">
        <v>1</v>
      </c>
      <c r="C320" s="59">
        <v>21</v>
      </c>
      <c r="D320" s="60">
        <v>53617019</v>
      </c>
      <c r="E320" s="60">
        <v>3217021</v>
      </c>
      <c r="F320" s="61">
        <v>5.2409184042048178E-3</v>
      </c>
    </row>
    <row r="321" spans="1:6" x14ac:dyDescent="0.2">
      <c r="A321" s="49" t="s">
        <v>219</v>
      </c>
      <c r="B321" s="49" t="s">
        <v>749</v>
      </c>
      <c r="C321" s="59">
        <v>142</v>
      </c>
      <c r="D321" s="60">
        <v>36018764</v>
      </c>
      <c r="E321" s="60">
        <v>2161126</v>
      </c>
      <c r="F321" s="61">
        <v>3.5207370505836114E-3</v>
      </c>
    </row>
    <row r="322" spans="1:6" x14ac:dyDescent="0.2">
      <c r="A322" s="49" t="s">
        <v>219</v>
      </c>
      <c r="B322" s="49" t="s">
        <v>3</v>
      </c>
      <c r="C322" s="59">
        <v>48</v>
      </c>
      <c r="D322" s="60">
        <v>12492407</v>
      </c>
      <c r="E322" s="60">
        <v>749544</v>
      </c>
      <c r="F322" s="61">
        <v>1.2210983218204966E-3</v>
      </c>
    </row>
    <row r="323" spans="1:6" x14ac:dyDescent="0.2">
      <c r="A323" s="49" t="s">
        <v>219</v>
      </c>
      <c r="B323" s="49" t="s">
        <v>2</v>
      </c>
      <c r="C323" s="59">
        <v>13</v>
      </c>
      <c r="D323" s="60">
        <v>44898455</v>
      </c>
      <c r="E323" s="60">
        <v>2693907</v>
      </c>
      <c r="F323" s="61">
        <v>4.3887020866560048E-3</v>
      </c>
    </row>
    <row r="324" spans="1:6" x14ac:dyDescent="0.2">
      <c r="A324" s="49" t="s">
        <v>219</v>
      </c>
      <c r="B324" s="49" t="s">
        <v>6</v>
      </c>
      <c r="C324" s="59">
        <v>34</v>
      </c>
      <c r="D324" s="60">
        <v>15346327</v>
      </c>
      <c r="E324" s="60">
        <v>920780</v>
      </c>
      <c r="F324" s="61">
        <v>1.5000625884082548E-3</v>
      </c>
    </row>
    <row r="325" spans="1:6" x14ac:dyDescent="0.2">
      <c r="A325" s="49" t="s">
        <v>219</v>
      </c>
      <c r="B325" s="49" t="s">
        <v>10</v>
      </c>
      <c r="C325" s="59">
        <v>258</v>
      </c>
      <c r="D325" s="60">
        <v>32946669</v>
      </c>
      <c r="E325" s="60">
        <v>1976800</v>
      </c>
      <c r="F325" s="61">
        <v>3.2204475822296724E-3</v>
      </c>
    </row>
    <row r="326" spans="1:6" x14ac:dyDescent="0.2">
      <c r="A326" s="49" t="s">
        <v>219</v>
      </c>
      <c r="B326" s="49" t="s">
        <v>4</v>
      </c>
      <c r="C326" s="59">
        <v>31</v>
      </c>
      <c r="D326" s="60">
        <v>10795361</v>
      </c>
      <c r="E326" s="60">
        <v>647722</v>
      </c>
      <c r="F326" s="61">
        <v>1.0552179020927601E-3</v>
      </c>
    </row>
    <row r="327" spans="1:6" x14ac:dyDescent="0.2">
      <c r="A327" s="49" t="s">
        <v>219</v>
      </c>
      <c r="B327" s="49" t="s">
        <v>750</v>
      </c>
      <c r="C327" s="59">
        <v>663</v>
      </c>
      <c r="D327" s="60">
        <v>41027961</v>
      </c>
      <c r="E327" s="60">
        <v>2395291</v>
      </c>
      <c r="F327" s="61">
        <v>3.9022203104444025E-3</v>
      </c>
    </row>
    <row r="328" spans="1:6" x14ac:dyDescent="0.2">
      <c r="A328" s="49" t="s">
        <v>219</v>
      </c>
      <c r="B328" s="49" t="s">
        <v>8</v>
      </c>
      <c r="C328" s="59">
        <v>264</v>
      </c>
      <c r="D328" s="60">
        <v>58689001</v>
      </c>
      <c r="E328" s="60">
        <v>3521340</v>
      </c>
      <c r="F328" s="61">
        <v>5.7366910609108835E-3</v>
      </c>
    </row>
    <row r="329" spans="1:6" x14ac:dyDescent="0.2">
      <c r="A329" s="49" t="s">
        <v>219</v>
      </c>
      <c r="B329" s="49" t="s">
        <v>751</v>
      </c>
      <c r="C329" s="59">
        <v>65</v>
      </c>
      <c r="D329" s="60">
        <v>16478631</v>
      </c>
      <c r="E329" s="60">
        <v>988718</v>
      </c>
      <c r="F329" s="61">
        <v>1.610741851784175E-3</v>
      </c>
    </row>
    <row r="330" spans="1:6" x14ac:dyDescent="0.2">
      <c r="A330" s="49" t="s">
        <v>219</v>
      </c>
      <c r="B330" s="49" t="s">
        <v>25</v>
      </c>
      <c r="C330" s="59">
        <v>49</v>
      </c>
      <c r="D330" s="60">
        <v>19620130</v>
      </c>
      <c r="E330" s="60">
        <v>1177208</v>
      </c>
      <c r="F330" s="61">
        <v>1.9178149824875699E-3</v>
      </c>
    </row>
    <row r="331" spans="1:6" x14ac:dyDescent="0.2">
      <c r="A331" s="49" t="s">
        <v>219</v>
      </c>
      <c r="B331" s="49" t="s">
        <v>53</v>
      </c>
      <c r="C331" s="59">
        <v>1665</v>
      </c>
      <c r="D331" s="60">
        <v>378957679</v>
      </c>
      <c r="E331" s="60">
        <v>22671074</v>
      </c>
      <c r="F331" s="61">
        <v>3.6933936387014366E-2</v>
      </c>
    </row>
    <row r="332" spans="1:6" x14ac:dyDescent="0.2">
      <c r="A332" s="49" t="s">
        <v>235</v>
      </c>
      <c r="B332" s="49" t="s">
        <v>5</v>
      </c>
      <c r="C332" s="59">
        <v>7</v>
      </c>
      <c r="D332" s="60">
        <v>392683</v>
      </c>
      <c r="E332" s="60">
        <v>23561</v>
      </c>
      <c r="F332" s="61">
        <v>3.8383734057523935E-5</v>
      </c>
    </row>
    <row r="333" spans="1:6" x14ac:dyDescent="0.2">
      <c r="A333" s="49" t="s">
        <v>235</v>
      </c>
      <c r="B333" s="49" t="s">
        <v>1</v>
      </c>
      <c r="C333" s="59">
        <v>10</v>
      </c>
      <c r="D333" s="60">
        <v>2849014</v>
      </c>
      <c r="E333" s="60">
        <v>170941</v>
      </c>
      <c r="F333" s="61">
        <v>2.7848367571525821E-4</v>
      </c>
    </row>
    <row r="334" spans="1:6" x14ac:dyDescent="0.2">
      <c r="A334" s="49" t="s">
        <v>235</v>
      </c>
      <c r="B334" s="49" t="s">
        <v>749</v>
      </c>
      <c r="C334" s="59" t="s">
        <v>748</v>
      </c>
      <c r="D334" s="60" t="s">
        <v>748</v>
      </c>
      <c r="E334" s="60" t="s">
        <v>748</v>
      </c>
      <c r="F334" s="61" t="s">
        <v>748</v>
      </c>
    </row>
    <row r="335" spans="1:6" x14ac:dyDescent="0.2">
      <c r="A335" s="49" t="s">
        <v>235</v>
      </c>
      <c r="B335" s="49" t="s">
        <v>3</v>
      </c>
      <c r="C335" s="59">
        <v>13</v>
      </c>
      <c r="D335" s="60">
        <v>1365859</v>
      </c>
      <c r="E335" s="60">
        <v>81952</v>
      </c>
      <c r="F335" s="61">
        <v>1.3350977350206703E-4</v>
      </c>
    </row>
    <row r="336" spans="1:6" x14ac:dyDescent="0.2">
      <c r="A336" s="49" t="s">
        <v>235</v>
      </c>
      <c r="B336" s="49" t="s">
        <v>2</v>
      </c>
      <c r="C336" s="59" t="s">
        <v>748</v>
      </c>
      <c r="D336" s="60" t="s">
        <v>748</v>
      </c>
      <c r="E336" s="60" t="s">
        <v>748</v>
      </c>
      <c r="F336" s="61" t="s">
        <v>748</v>
      </c>
    </row>
    <row r="337" spans="1:6" x14ac:dyDescent="0.2">
      <c r="A337" s="49" t="s">
        <v>235</v>
      </c>
      <c r="B337" s="49" t="s">
        <v>6</v>
      </c>
      <c r="C337" s="59">
        <v>9</v>
      </c>
      <c r="D337" s="60">
        <v>975231</v>
      </c>
      <c r="E337" s="60">
        <v>58514</v>
      </c>
      <c r="F337" s="61">
        <v>9.5326421401551527E-5</v>
      </c>
    </row>
    <row r="338" spans="1:6" x14ac:dyDescent="0.2">
      <c r="A338" s="49" t="s">
        <v>235</v>
      </c>
      <c r="B338" s="49" t="s">
        <v>10</v>
      </c>
      <c r="C338" s="59">
        <v>61</v>
      </c>
      <c r="D338" s="60">
        <v>2836238</v>
      </c>
      <c r="E338" s="60">
        <v>170174</v>
      </c>
      <c r="F338" s="61">
        <v>2.7723413944675857E-4</v>
      </c>
    </row>
    <row r="339" spans="1:6" x14ac:dyDescent="0.2">
      <c r="A339" s="49" t="s">
        <v>235</v>
      </c>
      <c r="B339" s="49" t="s">
        <v>4</v>
      </c>
      <c r="C339" s="59">
        <v>10</v>
      </c>
      <c r="D339" s="60">
        <v>1113342</v>
      </c>
      <c r="E339" s="60">
        <v>66800</v>
      </c>
      <c r="F339" s="61">
        <v>1.0882532299319209E-4</v>
      </c>
    </row>
    <row r="340" spans="1:6" x14ac:dyDescent="0.2">
      <c r="A340" s="49" t="s">
        <v>235</v>
      </c>
      <c r="B340" s="49" t="s">
        <v>750</v>
      </c>
      <c r="C340" s="59">
        <v>76</v>
      </c>
      <c r="D340" s="60">
        <v>1839640</v>
      </c>
      <c r="E340" s="60">
        <v>108441</v>
      </c>
      <c r="F340" s="61">
        <v>1.7666357560935244E-4</v>
      </c>
    </row>
    <row r="341" spans="1:6" x14ac:dyDescent="0.2">
      <c r="A341" s="49" t="s">
        <v>235</v>
      </c>
      <c r="B341" s="49" t="s">
        <v>8</v>
      </c>
      <c r="C341" s="59">
        <v>61</v>
      </c>
      <c r="D341" s="60">
        <v>1905446</v>
      </c>
      <c r="E341" s="60">
        <v>117928</v>
      </c>
      <c r="F341" s="61">
        <v>1.9211905224462809E-4</v>
      </c>
    </row>
    <row r="342" spans="1:6" x14ac:dyDescent="0.2">
      <c r="A342" s="49" t="s">
        <v>235</v>
      </c>
      <c r="B342" s="49" t="s">
        <v>751</v>
      </c>
      <c r="C342" s="59">
        <v>10</v>
      </c>
      <c r="D342" s="60">
        <v>1721184</v>
      </c>
      <c r="E342" s="60">
        <v>103271</v>
      </c>
      <c r="F342" s="61">
        <v>1.6824101692859193E-4</v>
      </c>
    </row>
    <row r="343" spans="1:6" x14ac:dyDescent="0.2">
      <c r="A343" s="49" t="s">
        <v>235</v>
      </c>
      <c r="B343" s="49" t="s">
        <v>25</v>
      </c>
      <c r="C343" s="59">
        <v>11</v>
      </c>
      <c r="D343" s="60">
        <v>6861230</v>
      </c>
      <c r="E343" s="60">
        <v>411674</v>
      </c>
      <c r="F343" s="61">
        <v>6.7066700625597849E-4</v>
      </c>
    </row>
    <row r="344" spans="1:6" x14ac:dyDescent="0.2">
      <c r="A344" s="49" t="s">
        <v>235</v>
      </c>
      <c r="B344" s="49" t="s">
        <v>53</v>
      </c>
      <c r="C344" s="59">
        <v>279</v>
      </c>
      <c r="D344" s="60">
        <v>22150824</v>
      </c>
      <c r="E344" s="60">
        <v>1330713</v>
      </c>
      <c r="F344" s="61">
        <v>2.1678932939556829E-3</v>
      </c>
    </row>
    <row r="345" spans="1:6" x14ac:dyDescent="0.2">
      <c r="A345" s="49" t="s">
        <v>239</v>
      </c>
      <c r="B345" s="49" t="s">
        <v>5</v>
      </c>
      <c r="C345" s="59" t="s">
        <v>748</v>
      </c>
      <c r="D345" s="60" t="s">
        <v>748</v>
      </c>
      <c r="E345" s="60" t="s">
        <v>748</v>
      </c>
      <c r="F345" s="61" t="s">
        <v>748</v>
      </c>
    </row>
    <row r="346" spans="1:6" x14ac:dyDescent="0.2">
      <c r="A346" s="49" t="s">
        <v>239</v>
      </c>
      <c r="B346" s="49" t="s">
        <v>1</v>
      </c>
      <c r="C346" s="59" t="s">
        <v>748</v>
      </c>
      <c r="D346" s="60" t="s">
        <v>748</v>
      </c>
      <c r="E346" s="60" t="s">
        <v>748</v>
      </c>
      <c r="F346" s="61" t="s">
        <v>748</v>
      </c>
    </row>
    <row r="347" spans="1:6" x14ac:dyDescent="0.2">
      <c r="A347" s="49" t="s">
        <v>239</v>
      </c>
      <c r="B347" s="49" t="s">
        <v>749</v>
      </c>
      <c r="C347" s="59">
        <v>14</v>
      </c>
      <c r="D347" s="60">
        <v>557499</v>
      </c>
      <c r="E347" s="60">
        <v>33430</v>
      </c>
      <c r="F347" s="61">
        <v>5.4461535144646877E-5</v>
      </c>
    </row>
    <row r="348" spans="1:6" x14ac:dyDescent="0.2">
      <c r="A348" s="49" t="s">
        <v>239</v>
      </c>
      <c r="B348" s="49" t="s">
        <v>3</v>
      </c>
      <c r="C348" s="59" t="s">
        <v>748</v>
      </c>
      <c r="D348" s="60" t="s">
        <v>748</v>
      </c>
      <c r="E348" s="60" t="s">
        <v>748</v>
      </c>
      <c r="F348" s="61" t="s">
        <v>748</v>
      </c>
    </row>
    <row r="349" spans="1:6" x14ac:dyDescent="0.2">
      <c r="A349" s="49" t="s">
        <v>239</v>
      </c>
      <c r="B349" s="49" t="s">
        <v>2</v>
      </c>
      <c r="C349" s="59" t="s">
        <v>748</v>
      </c>
      <c r="D349" s="60" t="s">
        <v>748</v>
      </c>
      <c r="E349" s="60" t="s">
        <v>748</v>
      </c>
      <c r="F349" s="61" t="s">
        <v>748</v>
      </c>
    </row>
    <row r="350" spans="1:6" x14ac:dyDescent="0.2">
      <c r="A350" s="49" t="s">
        <v>239</v>
      </c>
      <c r="B350" s="49" t="s">
        <v>6</v>
      </c>
      <c r="C350" s="59">
        <v>8</v>
      </c>
      <c r="D350" s="60">
        <v>1384434</v>
      </c>
      <c r="E350" s="60">
        <v>83066</v>
      </c>
      <c r="F350" s="61">
        <v>1.353246149663547E-4</v>
      </c>
    </row>
    <row r="351" spans="1:6" x14ac:dyDescent="0.2">
      <c r="A351" s="49" t="s">
        <v>239</v>
      </c>
      <c r="B351" s="49" t="s">
        <v>10</v>
      </c>
      <c r="C351" s="59">
        <v>48</v>
      </c>
      <c r="D351" s="60">
        <v>3963865</v>
      </c>
      <c r="E351" s="60">
        <v>237832</v>
      </c>
      <c r="F351" s="61">
        <v>3.8745724877420454E-4</v>
      </c>
    </row>
    <row r="352" spans="1:6" x14ac:dyDescent="0.2">
      <c r="A352" s="49" t="s">
        <v>239</v>
      </c>
      <c r="B352" s="49" t="s">
        <v>4</v>
      </c>
      <c r="C352" s="59">
        <v>6</v>
      </c>
      <c r="D352" s="60">
        <v>191621</v>
      </c>
      <c r="E352" s="60">
        <v>11497</v>
      </c>
      <c r="F352" s="61">
        <v>1.8730011054681579E-5</v>
      </c>
    </row>
    <row r="353" spans="1:6" x14ac:dyDescent="0.2">
      <c r="A353" s="49" t="s">
        <v>239</v>
      </c>
      <c r="B353" s="49" t="s">
        <v>750</v>
      </c>
      <c r="C353" s="59">
        <v>65</v>
      </c>
      <c r="D353" s="60">
        <v>1620909</v>
      </c>
      <c r="E353" s="60">
        <v>94716</v>
      </c>
      <c r="F353" s="61">
        <v>1.5430388162609554E-4</v>
      </c>
    </row>
    <row r="354" spans="1:6" x14ac:dyDescent="0.2">
      <c r="A354" s="49" t="s">
        <v>239</v>
      </c>
      <c r="B354" s="49" t="s">
        <v>8</v>
      </c>
      <c r="C354" s="59">
        <v>33</v>
      </c>
      <c r="D354" s="60">
        <v>407632</v>
      </c>
      <c r="E354" s="60">
        <v>27345</v>
      </c>
      <c r="F354" s="61">
        <v>4.4548330198335892E-5</v>
      </c>
    </row>
    <row r="355" spans="1:6" x14ac:dyDescent="0.2">
      <c r="A355" s="49" t="s">
        <v>239</v>
      </c>
      <c r="B355" s="49" t="s">
        <v>751</v>
      </c>
      <c r="C355" s="59">
        <v>17</v>
      </c>
      <c r="D355" s="60">
        <v>994317</v>
      </c>
      <c r="E355" s="60">
        <v>59659</v>
      </c>
      <c r="F355" s="61">
        <v>9.7191765635491718E-5</v>
      </c>
    </row>
    <row r="356" spans="1:6" x14ac:dyDescent="0.2">
      <c r="A356" s="49" t="s">
        <v>239</v>
      </c>
      <c r="B356" s="49" t="s">
        <v>25</v>
      </c>
      <c r="C356" s="59">
        <v>7</v>
      </c>
      <c r="D356" s="60">
        <v>951182</v>
      </c>
      <c r="E356" s="60">
        <v>57071</v>
      </c>
      <c r="F356" s="61">
        <v>9.2975598930306375E-5</v>
      </c>
    </row>
    <row r="357" spans="1:6" x14ac:dyDescent="0.2">
      <c r="A357" s="49" t="s">
        <v>239</v>
      </c>
      <c r="B357" s="49" t="s">
        <v>53</v>
      </c>
      <c r="C357" s="59">
        <v>209</v>
      </c>
      <c r="D357" s="60">
        <v>12611700</v>
      </c>
      <c r="E357" s="60">
        <v>757030</v>
      </c>
      <c r="F357" s="61">
        <v>1.2332939261307815E-3</v>
      </c>
    </row>
    <row r="358" spans="1:6" x14ac:dyDescent="0.2">
      <c r="A358" s="49" t="s">
        <v>242</v>
      </c>
      <c r="B358" s="49" t="s">
        <v>5</v>
      </c>
      <c r="C358" s="59" t="s">
        <v>748</v>
      </c>
      <c r="D358" s="60" t="s">
        <v>748</v>
      </c>
      <c r="E358" s="60" t="s">
        <v>748</v>
      </c>
      <c r="F358" s="61" t="s">
        <v>748</v>
      </c>
    </row>
    <row r="359" spans="1:6" x14ac:dyDescent="0.2">
      <c r="A359" s="49" t="s">
        <v>242</v>
      </c>
      <c r="B359" s="49" t="s">
        <v>1</v>
      </c>
      <c r="C359" s="59">
        <v>13</v>
      </c>
      <c r="D359" s="60">
        <v>3000429</v>
      </c>
      <c r="E359" s="60">
        <v>180026</v>
      </c>
      <c r="F359" s="61">
        <v>2.9328424546665269E-4</v>
      </c>
    </row>
    <row r="360" spans="1:6" x14ac:dyDescent="0.2">
      <c r="A360" s="49" t="s">
        <v>242</v>
      </c>
      <c r="B360" s="49" t="s">
        <v>749</v>
      </c>
      <c r="C360" s="59">
        <v>37</v>
      </c>
      <c r="D360" s="60">
        <v>2957686</v>
      </c>
      <c r="E360" s="60">
        <v>177461</v>
      </c>
      <c r="F360" s="61">
        <v>2.8910554855830631E-4</v>
      </c>
    </row>
    <row r="361" spans="1:6" x14ac:dyDescent="0.2">
      <c r="A361" s="49" t="s">
        <v>242</v>
      </c>
      <c r="B361" s="49" t="s">
        <v>3</v>
      </c>
      <c r="C361" s="59">
        <v>16</v>
      </c>
      <c r="D361" s="60">
        <v>2527520</v>
      </c>
      <c r="E361" s="60">
        <v>151651</v>
      </c>
      <c r="F361" s="61">
        <v>2.4705792001857149E-4</v>
      </c>
    </row>
    <row r="362" spans="1:6" x14ac:dyDescent="0.2">
      <c r="A362" s="49" t="s">
        <v>242</v>
      </c>
      <c r="B362" s="49" t="s">
        <v>2</v>
      </c>
      <c r="C362" s="59" t="s">
        <v>748</v>
      </c>
      <c r="D362" s="60" t="s">
        <v>748</v>
      </c>
      <c r="E362" s="60" t="s">
        <v>748</v>
      </c>
      <c r="F362" s="61" t="s">
        <v>748</v>
      </c>
    </row>
    <row r="363" spans="1:6" x14ac:dyDescent="0.2">
      <c r="A363" s="49" t="s">
        <v>242</v>
      </c>
      <c r="B363" s="49" t="s">
        <v>6</v>
      </c>
      <c r="C363" s="59">
        <v>9</v>
      </c>
      <c r="D363" s="60">
        <v>1658731</v>
      </c>
      <c r="E363" s="60">
        <v>99524</v>
      </c>
      <c r="F363" s="61">
        <v>1.6213669828704267E-4</v>
      </c>
    </row>
    <row r="364" spans="1:6" x14ac:dyDescent="0.2">
      <c r="A364" s="49" t="s">
        <v>242</v>
      </c>
      <c r="B364" s="49" t="s">
        <v>10</v>
      </c>
      <c r="C364" s="59">
        <v>105</v>
      </c>
      <c r="D364" s="60">
        <v>3859138</v>
      </c>
      <c r="E364" s="60">
        <v>244146</v>
      </c>
      <c r="F364" s="61">
        <v>3.9774352256730355E-4</v>
      </c>
    </row>
    <row r="365" spans="1:6" x14ac:dyDescent="0.2">
      <c r="A365" s="49" t="s">
        <v>242</v>
      </c>
      <c r="B365" s="49" t="s">
        <v>4</v>
      </c>
      <c r="C365" s="59">
        <v>17</v>
      </c>
      <c r="D365" s="60">
        <v>1297988</v>
      </c>
      <c r="E365" s="60">
        <v>77879</v>
      </c>
      <c r="F365" s="61">
        <v>1.2687436121836538E-4</v>
      </c>
    </row>
    <row r="366" spans="1:6" x14ac:dyDescent="0.2">
      <c r="A366" s="49" t="s">
        <v>242</v>
      </c>
      <c r="B366" s="49" t="s">
        <v>750</v>
      </c>
      <c r="C366" s="59">
        <v>217</v>
      </c>
      <c r="D366" s="60">
        <v>5193551</v>
      </c>
      <c r="E366" s="60">
        <v>307285</v>
      </c>
      <c r="F366" s="61">
        <v>5.0060463137669212E-4</v>
      </c>
    </row>
    <row r="367" spans="1:6" x14ac:dyDescent="0.2">
      <c r="A367" s="49" t="s">
        <v>242</v>
      </c>
      <c r="B367" s="49" t="s">
        <v>8</v>
      </c>
      <c r="C367" s="59">
        <v>53</v>
      </c>
      <c r="D367" s="60">
        <v>3302843</v>
      </c>
      <c r="E367" s="60">
        <v>198171</v>
      </c>
      <c r="F367" s="61">
        <v>3.2284465692939925E-4</v>
      </c>
    </row>
    <row r="368" spans="1:6" x14ac:dyDescent="0.2">
      <c r="A368" s="49" t="s">
        <v>242</v>
      </c>
      <c r="B368" s="49" t="s">
        <v>751</v>
      </c>
      <c r="C368" s="59">
        <v>28</v>
      </c>
      <c r="D368" s="60">
        <v>644149</v>
      </c>
      <c r="E368" s="60">
        <v>38649</v>
      </c>
      <c r="F368" s="61">
        <v>6.2963920783890432E-5</v>
      </c>
    </row>
    <row r="369" spans="1:6" x14ac:dyDescent="0.2">
      <c r="A369" s="49" t="s">
        <v>242</v>
      </c>
      <c r="B369" s="49" t="s">
        <v>25</v>
      </c>
      <c r="C369" s="59">
        <v>33</v>
      </c>
      <c r="D369" s="60">
        <v>7757936</v>
      </c>
      <c r="E369" s="60">
        <v>465476</v>
      </c>
      <c r="F369" s="61">
        <v>7.5831700667034559E-4</v>
      </c>
    </row>
    <row r="370" spans="1:6" x14ac:dyDescent="0.2">
      <c r="A370" s="49" t="s">
        <v>242</v>
      </c>
      <c r="B370" s="49" t="s">
        <v>53</v>
      </c>
      <c r="C370" s="59">
        <v>538</v>
      </c>
      <c r="D370" s="60">
        <v>37207381</v>
      </c>
      <c r="E370" s="60">
        <v>2240713</v>
      </c>
      <c r="F370" s="61">
        <v>3.6503939514976711E-3</v>
      </c>
    </row>
    <row r="371" spans="1:6" x14ac:dyDescent="0.2">
      <c r="A371" s="49" t="s">
        <v>252</v>
      </c>
      <c r="B371" s="49" t="s">
        <v>5</v>
      </c>
      <c r="C371" s="59">
        <v>19</v>
      </c>
      <c r="D371" s="60">
        <v>4094986</v>
      </c>
      <c r="E371" s="60">
        <v>245699</v>
      </c>
      <c r="F371" s="61">
        <v>4.002735484147351E-4</v>
      </c>
    </row>
    <row r="372" spans="1:6" x14ac:dyDescent="0.2">
      <c r="A372" s="49" t="s">
        <v>252</v>
      </c>
      <c r="B372" s="49" t="s">
        <v>1</v>
      </c>
      <c r="C372" s="59">
        <v>18</v>
      </c>
      <c r="D372" s="60">
        <v>21539057</v>
      </c>
      <c r="E372" s="60">
        <v>1292343</v>
      </c>
      <c r="F372" s="61">
        <v>2.1053838980986655E-3</v>
      </c>
    </row>
    <row r="373" spans="1:6" x14ac:dyDescent="0.2">
      <c r="A373" s="49" t="s">
        <v>252</v>
      </c>
      <c r="B373" s="49" t="s">
        <v>749</v>
      </c>
      <c r="C373" s="59">
        <v>93</v>
      </c>
      <c r="D373" s="60">
        <v>16339839</v>
      </c>
      <c r="E373" s="60">
        <v>980390</v>
      </c>
      <c r="F373" s="61">
        <v>1.5971745270852635E-3</v>
      </c>
    </row>
    <row r="374" spans="1:6" x14ac:dyDescent="0.2">
      <c r="A374" s="49" t="s">
        <v>252</v>
      </c>
      <c r="B374" s="49" t="s">
        <v>3</v>
      </c>
      <c r="C374" s="59">
        <v>19</v>
      </c>
      <c r="D374" s="60">
        <v>3728233</v>
      </c>
      <c r="E374" s="60">
        <v>223694</v>
      </c>
      <c r="F374" s="61">
        <v>3.644247275694478E-4</v>
      </c>
    </row>
    <row r="375" spans="1:6" x14ac:dyDescent="0.2">
      <c r="A375" s="49" t="s">
        <v>252</v>
      </c>
      <c r="B375" s="49" t="s">
        <v>2</v>
      </c>
      <c r="C375" s="59">
        <v>9</v>
      </c>
      <c r="D375" s="60">
        <v>17963771</v>
      </c>
      <c r="E375" s="60">
        <v>1077826</v>
      </c>
      <c r="F375" s="61">
        <v>1.755909619467968E-3</v>
      </c>
    </row>
    <row r="376" spans="1:6" x14ac:dyDescent="0.2">
      <c r="A376" s="49" t="s">
        <v>252</v>
      </c>
      <c r="B376" s="49" t="s">
        <v>6</v>
      </c>
      <c r="C376" s="59">
        <v>25</v>
      </c>
      <c r="D376" s="60">
        <v>4488809</v>
      </c>
      <c r="E376" s="60">
        <v>269329</v>
      </c>
      <c r="F376" s="61">
        <v>4.3876969186277593E-4</v>
      </c>
    </row>
    <row r="377" spans="1:6" x14ac:dyDescent="0.2">
      <c r="A377" s="49" t="s">
        <v>252</v>
      </c>
      <c r="B377" s="49" t="s">
        <v>10</v>
      </c>
      <c r="C377" s="59">
        <v>158</v>
      </c>
      <c r="D377" s="60">
        <v>10425157</v>
      </c>
      <c r="E377" s="60">
        <v>625509</v>
      </c>
      <c r="F377" s="61">
        <v>1.0190302239543203E-3</v>
      </c>
    </row>
    <row r="378" spans="1:6" x14ac:dyDescent="0.2">
      <c r="A378" s="49" t="s">
        <v>252</v>
      </c>
      <c r="B378" s="49" t="s">
        <v>4</v>
      </c>
      <c r="C378" s="59">
        <v>20</v>
      </c>
      <c r="D378" s="60">
        <v>8608363</v>
      </c>
      <c r="E378" s="60">
        <v>516502</v>
      </c>
      <c r="F378" s="61">
        <v>8.4144456551840869E-4</v>
      </c>
    </row>
    <row r="379" spans="1:6" x14ac:dyDescent="0.2">
      <c r="A379" s="49" t="s">
        <v>252</v>
      </c>
      <c r="B379" s="49" t="s">
        <v>750</v>
      </c>
      <c r="C379" s="59">
        <v>384</v>
      </c>
      <c r="D379" s="60">
        <v>22969175</v>
      </c>
      <c r="E379" s="60">
        <v>1320054</v>
      </c>
      <c r="F379" s="61">
        <v>2.1505284868032215E-3</v>
      </c>
    </row>
    <row r="380" spans="1:6" x14ac:dyDescent="0.2">
      <c r="A380" s="49" t="s">
        <v>252</v>
      </c>
      <c r="B380" s="49" t="s">
        <v>8</v>
      </c>
      <c r="C380" s="59">
        <v>131</v>
      </c>
      <c r="D380" s="60">
        <v>9894415</v>
      </c>
      <c r="E380" s="60">
        <v>593665</v>
      </c>
      <c r="F380" s="61">
        <v>9.6715247566996087E-4</v>
      </c>
    </row>
    <row r="381" spans="1:6" x14ac:dyDescent="0.2">
      <c r="A381" s="49" t="s">
        <v>252</v>
      </c>
      <c r="B381" s="49" t="s">
        <v>751</v>
      </c>
      <c r="C381" s="59">
        <v>33</v>
      </c>
      <c r="D381" s="60">
        <v>3731729</v>
      </c>
      <c r="E381" s="60">
        <v>223904</v>
      </c>
      <c r="F381" s="61">
        <v>3.6476684310580363E-4</v>
      </c>
    </row>
    <row r="382" spans="1:6" x14ac:dyDescent="0.2">
      <c r="A382" s="49" t="s">
        <v>252</v>
      </c>
      <c r="B382" s="49" t="s">
        <v>25</v>
      </c>
      <c r="C382" s="59">
        <v>42</v>
      </c>
      <c r="D382" s="60">
        <v>8287505</v>
      </c>
      <c r="E382" s="60">
        <v>497250</v>
      </c>
      <c r="F382" s="61">
        <v>8.1008071644258638E-4</v>
      </c>
    </row>
    <row r="383" spans="1:6" x14ac:dyDescent="0.2">
      <c r="A383" s="49" t="s">
        <v>252</v>
      </c>
      <c r="B383" s="49" t="s">
        <v>53</v>
      </c>
      <c r="C383" s="59">
        <v>951</v>
      </c>
      <c r="D383" s="60">
        <v>132071038</v>
      </c>
      <c r="E383" s="60">
        <v>7866166</v>
      </c>
      <c r="F383" s="61">
        <v>1.2814940953114758E-2</v>
      </c>
    </row>
    <row r="384" spans="1:6" x14ac:dyDescent="0.2">
      <c r="A384" s="49" t="s">
        <v>257</v>
      </c>
      <c r="B384" s="49" t="s">
        <v>5</v>
      </c>
      <c r="C384" s="59" t="s">
        <v>748</v>
      </c>
      <c r="D384" s="60" t="s">
        <v>748</v>
      </c>
      <c r="E384" s="60" t="s">
        <v>748</v>
      </c>
      <c r="F384" s="61" t="s">
        <v>748</v>
      </c>
    </row>
    <row r="385" spans="1:6" x14ac:dyDescent="0.2">
      <c r="A385" s="49" t="s">
        <v>257</v>
      </c>
      <c r="B385" s="49" t="s">
        <v>1</v>
      </c>
      <c r="C385" s="59">
        <v>10</v>
      </c>
      <c r="D385" s="60">
        <v>1146814</v>
      </c>
      <c r="E385" s="60">
        <v>68809</v>
      </c>
      <c r="F385" s="61">
        <v>1.1209822829099633E-4</v>
      </c>
    </row>
    <row r="386" spans="1:6" x14ac:dyDescent="0.2">
      <c r="A386" s="49" t="s">
        <v>257</v>
      </c>
      <c r="B386" s="49" t="s">
        <v>749</v>
      </c>
      <c r="C386" s="59">
        <v>71</v>
      </c>
      <c r="D386" s="60">
        <v>6734457</v>
      </c>
      <c r="E386" s="60">
        <v>404067</v>
      </c>
      <c r="F386" s="61">
        <v>6.5827427823188841E-4</v>
      </c>
    </row>
    <row r="387" spans="1:6" x14ac:dyDescent="0.2">
      <c r="A387" s="49" t="s">
        <v>257</v>
      </c>
      <c r="B387" s="49" t="s">
        <v>3</v>
      </c>
      <c r="C387" s="59">
        <v>30</v>
      </c>
      <c r="D387" s="60">
        <v>5377845</v>
      </c>
      <c r="E387" s="60">
        <v>322671</v>
      </c>
      <c r="F387" s="61">
        <v>5.256702963403636E-4</v>
      </c>
    </row>
    <row r="388" spans="1:6" x14ac:dyDescent="0.2">
      <c r="A388" s="49" t="s">
        <v>257</v>
      </c>
      <c r="B388" s="49" t="s">
        <v>2</v>
      </c>
      <c r="C388" s="59" t="s">
        <v>748</v>
      </c>
      <c r="D388" s="60" t="s">
        <v>748</v>
      </c>
      <c r="E388" s="60" t="s">
        <v>748</v>
      </c>
      <c r="F388" s="61" t="s">
        <v>748</v>
      </c>
    </row>
    <row r="389" spans="1:6" x14ac:dyDescent="0.2">
      <c r="A389" s="49" t="s">
        <v>257</v>
      </c>
      <c r="B389" s="49" t="s">
        <v>6</v>
      </c>
      <c r="C389" s="59">
        <v>15</v>
      </c>
      <c r="D389" s="60">
        <v>3005158</v>
      </c>
      <c r="E389" s="60">
        <v>180309</v>
      </c>
      <c r="F389" s="61">
        <v>2.9374528687993223E-4</v>
      </c>
    </row>
    <row r="390" spans="1:6" x14ac:dyDescent="0.2">
      <c r="A390" s="49" t="s">
        <v>257</v>
      </c>
      <c r="B390" s="49" t="s">
        <v>10</v>
      </c>
      <c r="C390" s="59">
        <v>137</v>
      </c>
      <c r="D390" s="60">
        <v>7809395</v>
      </c>
      <c r="E390" s="60">
        <v>495258</v>
      </c>
      <c r="F390" s="61">
        <v>8.0683550621201089E-4</v>
      </c>
    </row>
    <row r="391" spans="1:6" x14ac:dyDescent="0.2">
      <c r="A391" s="49" t="s">
        <v>257</v>
      </c>
      <c r="B391" s="49" t="s">
        <v>4</v>
      </c>
      <c r="C391" s="59">
        <v>16</v>
      </c>
      <c r="D391" s="60">
        <v>10003726</v>
      </c>
      <c r="E391" s="60">
        <v>600224</v>
      </c>
      <c r="F391" s="61">
        <v>9.778378842554749E-4</v>
      </c>
    </row>
    <row r="392" spans="1:6" x14ac:dyDescent="0.2">
      <c r="A392" s="49" t="s">
        <v>257</v>
      </c>
      <c r="B392" s="49" t="s">
        <v>750</v>
      </c>
      <c r="C392" s="59">
        <v>358</v>
      </c>
      <c r="D392" s="60">
        <v>10556947</v>
      </c>
      <c r="E392" s="60">
        <v>616187</v>
      </c>
      <c r="F392" s="61">
        <v>1.0038435523833241E-3</v>
      </c>
    </row>
    <row r="393" spans="1:6" x14ac:dyDescent="0.2">
      <c r="A393" s="49" t="s">
        <v>257</v>
      </c>
      <c r="B393" s="49" t="s">
        <v>8</v>
      </c>
      <c r="C393" s="59">
        <v>112</v>
      </c>
      <c r="D393" s="60">
        <v>5035540</v>
      </c>
      <c r="E393" s="60">
        <v>302132</v>
      </c>
      <c r="F393" s="61">
        <v>4.9220976776316041E-4</v>
      </c>
    </row>
    <row r="394" spans="1:6" x14ac:dyDescent="0.2">
      <c r="A394" s="49" t="s">
        <v>257</v>
      </c>
      <c r="B394" s="49" t="s">
        <v>751</v>
      </c>
      <c r="C394" s="59">
        <v>50</v>
      </c>
      <c r="D394" s="60">
        <v>4024642</v>
      </c>
      <c r="E394" s="60">
        <v>241479</v>
      </c>
      <c r="F394" s="61">
        <v>3.9339865525558432E-4</v>
      </c>
    </row>
    <row r="395" spans="1:6" x14ac:dyDescent="0.2">
      <c r="A395" s="49" t="s">
        <v>257</v>
      </c>
      <c r="B395" s="49" t="s">
        <v>25</v>
      </c>
      <c r="C395" s="59">
        <v>24</v>
      </c>
      <c r="D395" s="60">
        <v>6753569</v>
      </c>
      <c r="E395" s="60">
        <v>405214</v>
      </c>
      <c r="F395" s="61">
        <v>6.6014288070903203E-4</v>
      </c>
    </row>
    <row r="396" spans="1:6" x14ac:dyDescent="0.2">
      <c r="A396" s="49" t="s">
        <v>257</v>
      </c>
      <c r="B396" s="49" t="s">
        <v>53</v>
      </c>
      <c r="C396" s="59">
        <v>842</v>
      </c>
      <c r="D396" s="60">
        <v>69378507</v>
      </c>
      <c r="E396" s="60">
        <v>4172175</v>
      </c>
      <c r="F396" s="61">
        <v>6.7969804185497185E-3</v>
      </c>
    </row>
    <row r="397" spans="1:6" x14ac:dyDescent="0.2">
      <c r="A397" s="49" t="s">
        <v>264</v>
      </c>
      <c r="B397" s="49" t="s">
        <v>5</v>
      </c>
      <c r="C397" s="59">
        <v>62</v>
      </c>
      <c r="D397" s="60">
        <v>8935293</v>
      </c>
      <c r="E397" s="60">
        <v>536118</v>
      </c>
      <c r="F397" s="61">
        <v>8.7340141485724783E-4</v>
      </c>
    </row>
    <row r="398" spans="1:6" x14ac:dyDescent="0.2">
      <c r="A398" s="49" t="s">
        <v>264</v>
      </c>
      <c r="B398" s="49" t="s">
        <v>1</v>
      </c>
      <c r="C398" s="59">
        <v>31</v>
      </c>
      <c r="D398" s="60">
        <v>35441093</v>
      </c>
      <c r="E398" s="60">
        <v>2126466</v>
      </c>
      <c r="F398" s="61">
        <v>3.4642716958688804E-3</v>
      </c>
    </row>
    <row r="399" spans="1:6" x14ac:dyDescent="0.2">
      <c r="A399" s="49" t="s">
        <v>264</v>
      </c>
      <c r="B399" s="49" t="s">
        <v>749</v>
      </c>
      <c r="C399" s="59">
        <v>233</v>
      </c>
      <c r="D399" s="60">
        <v>37253463</v>
      </c>
      <c r="E399" s="60">
        <v>2234863</v>
      </c>
      <c r="F399" s="61">
        <v>3.6408635901277586E-3</v>
      </c>
    </row>
    <row r="400" spans="1:6" x14ac:dyDescent="0.2">
      <c r="A400" s="49" t="s">
        <v>264</v>
      </c>
      <c r="B400" s="49" t="s">
        <v>3</v>
      </c>
      <c r="C400" s="59">
        <v>74</v>
      </c>
      <c r="D400" s="60">
        <v>22939258</v>
      </c>
      <c r="E400" s="60">
        <v>1376356</v>
      </c>
      <c r="F400" s="61">
        <v>2.2422512912218247E-3</v>
      </c>
    </row>
    <row r="401" spans="1:6" x14ac:dyDescent="0.2">
      <c r="A401" s="49" t="s">
        <v>264</v>
      </c>
      <c r="B401" s="49" t="s">
        <v>2</v>
      </c>
      <c r="C401" s="59">
        <v>18</v>
      </c>
      <c r="D401" s="60">
        <v>20799701</v>
      </c>
      <c r="E401" s="60">
        <v>1247982</v>
      </c>
      <c r="F401" s="61">
        <v>2.0331144347258958E-3</v>
      </c>
    </row>
    <row r="402" spans="1:6" x14ac:dyDescent="0.2">
      <c r="A402" s="49" t="s">
        <v>264</v>
      </c>
      <c r="B402" s="49" t="s">
        <v>6</v>
      </c>
      <c r="C402" s="59">
        <v>62</v>
      </c>
      <c r="D402" s="60">
        <v>14971637</v>
      </c>
      <c r="E402" s="60">
        <v>898298</v>
      </c>
      <c r="F402" s="61">
        <v>1.4634366765589591E-3</v>
      </c>
    </row>
    <row r="403" spans="1:6" x14ac:dyDescent="0.2">
      <c r="A403" s="49" t="s">
        <v>264</v>
      </c>
      <c r="B403" s="49" t="s">
        <v>10</v>
      </c>
      <c r="C403" s="59">
        <v>357</v>
      </c>
      <c r="D403" s="60">
        <v>32109237</v>
      </c>
      <c r="E403" s="60">
        <v>1926554</v>
      </c>
      <c r="F403" s="61">
        <v>3.1385907382309309E-3</v>
      </c>
    </row>
    <row r="404" spans="1:6" x14ac:dyDescent="0.2">
      <c r="A404" s="49" t="s">
        <v>264</v>
      </c>
      <c r="B404" s="49" t="s">
        <v>4</v>
      </c>
      <c r="C404" s="59">
        <v>65</v>
      </c>
      <c r="D404" s="60">
        <v>19046030</v>
      </c>
      <c r="E404" s="60">
        <v>1142762</v>
      </c>
      <c r="F404" s="61">
        <v>1.8616982597956014E-3</v>
      </c>
    </row>
    <row r="405" spans="1:6" x14ac:dyDescent="0.2">
      <c r="A405" s="49" t="s">
        <v>264</v>
      </c>
      <c r="B405" s="49" t="s">
        <v>750</v>
      </c>
      <c r="C405" s="59">
        <v>974</v>
      </c>
      <c r="D405" s="60">
        <v>53223597</v>
      </c>
      <c r="E405" s="60">
        <v>3173232</v>
      </c>
      <c r="F405" s="61">
        <v>5.1695807983882175E-3</v>
      </c>
    </row>
    <row r="406" spans="1:6" x14ac:dyDescent="0.2">
      <c r="A406" s="49" t="s">
        <v>264</v>
      </c>
      <c r="B406" s="49" t="s">
        <v>8</v>
      </c>
      <c r="C406" s="59">
        <v>373</v>
      </c>
      <c r="D406" s="60">
        <v>35855161</v>
      </c>
      <c r="E406" s="60">
        <v>2151093</v>
      </c>
      <c r="F406" s="61">
        <v>3.5043920735538109E-3</v>
      </c>
    </row>
    <row r="407" spans="1:6" x14ac:dyDescent="0.2">
      <c r="A407" s="49" t="s">
        <v>264</v>
      </c>
      <c r="B407" s="49" t="s">
        <v>751</v>
      </c>
      <c r="C407" s="59">
        <v>85</v>
      </c>
      <c r="D407" s="60">
        <v>14088470</v>
      </c>
      <c r="E407" s="60">
        <v>845308</v>
      </c>
      <c r="F407" s="61">
        <v>1.3771095228851679E-3</v>
      </c>
    </row>
    <row r="408" spans="1:6" x14ac:dyDescent="0.2">
      <c r="A408" s="49" t="s">
        <v>264</v>
      </c>
      <c r="B408" s="49" t="s">
        <v>25</v>
      </c>
      <c r="C408" s="59">
        <v>99</v>
      </c>
      <c r="D408" s="60">
        <v>38065984</v>
      </c>
      <c r="E408" s="60">
        <v>2283959</v>
      </c>
      <c r="F408" s="61">
        <v>3.720846944284551E-3</v>
      </c>
    </row>
    <row r="409" spans="1:6" x14ac:dyDescent="0.2">
      <c r="A409" s="49" t="s">
        <v>264</v>
      </c>
      <c r="B409" s="49" t="s">
        <v>53</v>
      </c>
      <c r="C409" s="59">
        <v>2433</v>
      </c>
      <c r="D409" s="60">
        <v>332728924</v>
      </c>
      <c r="E409" s="60">
        <v>19942991</v>
      </c>
      <c r="F409" s="61">
        <v>3.2489557440498848E-2</v>
      </c>
    </row>
    <row r="410" spans="1:6" x14ac:dyDescent="0.2">
      <c r="A410" s="49" t="s">
        <v>276</v>
      </c>
      <c r="B410" s="49" t="s">
        <v>5</v>
      </c>
      <c r="C410" s="59" t="s">
        <v>748</v>
      </c>
      <c r="D410" s="60" t="s">
        <v>748</v>
      </c>
      <c r="E410" s="60" t="s">
        <v>748</v>
      </c>
      <c r="F410" s="61" t="s">
        <v>748</v>
      </c>
    </row>
    <row r="411" spans="1:6" x14ac:dyDescent="0.2">
      <c r="A411" s="49" t="s">
        <v>276</v>
      </c>
      <c r="B411" s="49" t="s">
        <v>1</v>
      </c>
      <c r="C411" s="59">
        <v>12</v>
      </c>
      <c r="D411" s="60">
        <v>2182836</v>
      </c>
      <c r="E411" s="60">
        <v>130970</v>
      </c>
      <c r="F411" s="61">
        <v>2.1336605617392767E-4</v>
      </c>
    </row>
    <row r="412" spans="1:6" x14ac:dyDescent="0.2">
      <c r="A412" s="49" t="s">
        <v>276</v>
      </c>
      <c r="B412" s="49" t="s">
        <v>749</v>
      </c>
      <c r="C412" s="59">
        <v>17</v>
      </c>
      <c r="D412" s="60">
        <v>1161592</v>
      </c>
      <c r="E412" s="60">
        <v>69695</v>
      </c>
      <c r="F412" s="61">
        <v>1.1354163003009765E-4</v>
      </c>
    </row>
    <row r="413" spans="1:6" x14ac:dyDescent="0.2">
      <c r="A413" s="49" t="s">
        <v>276</v>
      </c>
      <c r="B413" s="49" t="s">
        <v>3</v>
      </c>
      <c r="C413" s="59">
        <v>8</v>
      </c>
      <c r="D413" s="60">
        <v>1738960</v>
      </c>
      <c r="E413" s="60">
        <v>104338</v>
      </c>
      <c r="F413" s="61">
        <v>1.6997928967759995E-4</v>
      </c>
    </row>
    <row r="414" spans="1:6" x14ac:dyDescent="0.2">
      <c r="A414" s="49" t="s">
        <v>276</v>
      </c>
      <c r="B414" s="49" t="s">
        <v>2</v>
      </c>
      <c r="C414" s="59" t="s">
        <v>748</v>
      </c>
      <c r="D414" s="60" t="s">
        <v>748</v>
      </c>
      <c r="E414" s="60" t="s">
        <v>748</v>
      </c>
      <c r="F414" s="61" t="s">
        <v>748</v>
      </c>
    </row>
    <row r="415" spans="1:6" x14ac:dyDescent="0.2">
      <c r="A415" s="49" t="s">
        <v>276</v>
      </c>
      <c r="B415" s="49" t="s">
        <v>6</v>
      </c>
      <c r="C415" s="59">
        <v>13</v>
      </c>
      <c r="D415" s="60">
        <v>881735</v>
      </c>
      <c r="E415" s="60">
        <v>52904</v>
      </c>
      <c r="F415" s="61">
        <v>8.618704921604543E-5</v>
      </c>
    </row>
    <row r="416" spans="1:6" x14ac:dyDescent="0.2">
      <c r="A416" s="49" t="s">
        <v>276</v>
      </c>
      <c r="B416" s="49" t="s">
        <v>10</v>
      </c>
      <c r="C416" s="59">
        <v>74</v>
      </c>
      <c r="D416" s="60">
        <v>2558079</v>
      </c>
      <c r="E416" s="60">
        <v>165943</v>
      </c>
      <c r="F416" s="61">
        <v>2.7034132594998917E-4</v>
      </c>
    </row>
    <row r="417" spans="1:6" x14ac:dyDescent="0.2">
      <c r="A417" s="49" t="s">
        <v>276</v>
      </c>
      <c r="B417" s="49" t="s">
        <v>4</v>
      </c>
      <c r="C417" s="59">
        <v>12</v>
      </c>
      <c r="D417" s="60">
        <v>1867179</v>
      </c>
      <c r="E417" s="60">
        <v>112031</v>
      </c>
      <c r="F417" s="61">
        <v>1.8251212215943569E-4</v>
      </c>
    </row>
    <row r="418" spans="1:6" x14ac:dyDescent="0.2">
      <c r="A418" s="49" t="s">
        <v>276</v>
      </c>
      <c r="B418" s="49" t="s">
        <v>750</v>
      </c>
      <c r="C418" s="59">
        <v>112</v>
      </c>
      <c r="D418" s="60">
        <v>1822839</v>
      </c>
      <c r="E418" s="60">
        <v>107912</v>
      </c>
      <c r="F418" s="61">
        <v>1.7580177028205605E-4</v>
      </c>
    </row>
    <row r="419" spans="1:6" x14ac:dyDescent="0.2">
      <c r="A419" s="49" t="s">
        <v>276</v>
      </c>
      <c r="B419" s="49" t="s">
        <v>8</v>
      </c>
      <c r="C419" s="59">
        <v>29</v>
      </c>
      <c r="D419" s="60">
        <v>298338</v>
      </c>
      <c r="E419" s="60">
        <v>17900</v>
      </c>
      <c r="F419" s="61">
        <v>2.9161276670331414E-5</v>
      </c>
    </row>
    <row r="420" spans="1:6" x14ac:dyDescent="0.2">
      <c r="A420" s="49" t="s">
        <v>276</v>
      </c>
      <c r="B420" s="49" t="s">
        <v>751</v>
      </c>
      <c r="C420" s="59">
        <v>22</v>
      </c>
      <c r="D420" s="60">
        <v>4133380</v>
      </c>
      <c r="E420" s="60">
        <v>248003</v>
      </c>
      <c r="F420" s="61">
        <v>4.0402704458503922E-4</v>
      </c>
    </row>
    <row r="421" spans="1:6" x14ac:dyDescent="0.2">
      <c r="A421" s="49" t="s">
        <v>276</v>
      </c>
      <c r="B421" s="49" t="s">
        <v>25</v>
      </c>
      <c r="C421" s="59">
        <v>12</v>
      </c>
      <c r="D421" s="60">
        <v>2613443</v>
      </c>
      <c r="E421" s="60">
        <v>156807</v>
      </c>
      <c r="F421" s="61">
        <v>2.5545767099690827E-4</v>
      </c>
    </row>
    <row r="422" spans="1:6" x14ac:dyDescent="0.2">
      <c r="A422" s="49" t="s">
        <v>276</v>
      </c>
      <c r="B422" s="49" t="s">
        <v>53</v>
      </c>
      <c r="C422" s="59">
        <v>315</v>
      </c>
      <c r="D422" s="60">
        <v>19361019</v>
      </c>
      <c r="E422" s="60">
        <v>1172661</v>
      </c>
      <c r="F422" s="61">
        <v>1.9104073665646652E-3</v>
      </c>
    </row>
    <row r="423" spans="1:6" x14ac:dyDescent="0.2">
      <c r="A423" s="49" t="s">
        <v>281</v>
      </c>
      <c r="B423" s="49" t="s">
        <v>5</v>
      </c>
      <c r="C423" s="59" t="s">
        <v>748</v>
      </c>
      <c r="D423" s="60" t="s">
        <v>748</v>
      </c>
      <c r="E423" s="60" t="s">
        <v>748</v>
      </c>
      <c r="F423" s="61" t="s">
        <v>748</v>
      </c>
    </row>
    <row r="424" spans="1:6" x14ac:dyDescent="0.2">
      <c r="A424" s="49" t="s">
        <v>281</v>
      </c>
      <c r="B424" s="49" t="s">
        <v>1</v>
      </c>
      <c r="C424" s="59">
        <v>12</v>
      </c>
      <c r="D424" s="60">
        <v>2621454</v>
      </c>
      <c r="E424" s="60">
        <v>157287</v>
      </c>
      <c r="F424" s="61">
        <v>2.5623964936572163E-4</v>
      </c>
    </row>
    <row r="425" spans="1:6" x14ac:dyDescent="0.2">
      <c r="A425" s="49" t="s">
        <v>281</v>
      </c>
      <c r="B425" s="49" t="s">
        <v>749</v>
      </c>
      <c r="C425" s="59">
        <v>32</v>
      </c>
      <c r="D425" s="60">
        <v>1885922</v>
      </c>
      <c r="E425" s="60">
        <v>113155</v>
      </c>
      <c r="F425" s="61">
        <v>1.8434325483974027E-4</v>
      </c>
    </row>
    <row r="426" spans="1:6" x14ac:dyDescent="0.2">
      <c r="A426" s="49" t="s">
        <v>281</v>
      </c>
      <c r="B426" s="49" t="s">
        <v>3</v>
      </c>
      <c r="C426" s="59">
        <v>18</v>
      </c>
      <c r="D426" s="60">
        <v>3138112</v>
      </c>
      <c r="E426" s="60">
        <v>188287</v>
      </c>
      <c r="F426" s="61">
        <v>3.0674241901825091E-4</v>
      </c>
    </row>
    <row r="427" spans="1:6" x14ac:dyDescent="0.2">
      <c r="A427" s="49" t="s">
        <v>281</v>
      </c>
      <c r="B427" s="49" t="s">
        <v>2</v>
      </c>
      <c r="C427" s="59" t="s">
        <v>748</v>
      </c>
      <c r="D427" s="60" t="s">
        <v>748</v>
      </c>
      <c r="E427" s="60" t="s">
        <v>748</v>
      </c>
      <c r="F427" s="61" t="s">
        <v>748</v>
      </c>
    </row>
    <row r="428" spans="1:6" x14ac:dyDescent="0.2">
      <c r="A428" s="49" t="s">
        <v>281</v>
      </c>
      <c r="B428" s="49" t="s">
        <v>6</v>
      </c>
      <c r="C428" s="59">
        <v>19</v>
      </c>
      <c r="D428" s="60">
        <v>3026520</v>
      </c>
      <c r="E428" s="60">
        <v>181591</v>
      </c>
      <c r="F428" s="61">
        <v>2.9583382077330459E-4</v>
      </c>
    </row>
    <row r="429" spans="1:6" x14ac:dyDescent="0.2">
      <c r="A429" s="49" t="s">
        <v>281</v>
      </c>
      <c r="B429" s="49" t="s">
        <v>10</v>
      </c>
      <c r="C429" s="59">
        <v>97</v>
      </c>
      <c r="D429" s="60">
        <v>5039093</v>
      </c>
      <c r="E429" s="60">
        <v>318866</v>
      </c>
      <c r="F429" s="61">
        <v>5.1947148864591602E-4</v>
      </c>
    </row>
    <row r="430" spans="1:6" x14ac:dyDescent="0.2">
      <c r="A430" s="49" t="s">
        <v>281</v>
      </c>
      <c r="B430" s="49" t="s">
        <v>4</v>
      </c>
      <c r="C430" s="59">
        <v>17</v>
      </c>
      <c r="D430" s="60">
        <v>1641593</v>
      </c>
      <c r="E430" s="60">
        <v>98496</v>
      </c>
      <c r="F430" s="61">
        <v>1.6046196128050071E-4</v>
      </c>
    </row>
    <row r="431" spans="1:6" x14ac:dyDescent="0.2">
      <c r="A431" s="49" t="s">
        <v>281</v>
      </c>
      <c r="B431" s="49" t="s">
        <v>750</v>
      </c>
      <c r="C431" s="59">
        <v>198</v>
      </c>
      <c r="D431" s="60">
        <v>5520820</v>
      </c>
      <c r="E431" s="60">
        <v>330361</v>
      </c>
      <c r="F431" s="61">
        <v>5.3819824145739416E-4</v>
      </c>
    </row>
    <row r="432" spans="1:6" x14ac:dyDescent="0.2">
      <c r="A432" s="49" t="s">
        <v>281</v>
      </c>
      <c r="B432" s="49" t="s">
        <v>8</v>
      </c>
      <c r="C432" s="59">
        <v>91</v>
      </c>
      <c r="D432" s="60">
        <v>3072260</v>
      </c>
      <c r="E432" s="60">
        <v>184336</v>
      </c>
      <c r="F432" s="61">
        <v>3.0030575956995593E-4</v>
      </c>
    </row>
    <row r="433" spans="1:6" x14ac:dyDescent="0.2">
      <c r="A433" s="49" t="s">
        <v>281</v>
      </c>
      <c r="B433" s="49" t="s">
        <v>751</v>
      </c>
      <c r="C433" s="59">
        <v>29</v>
      </c>
      <c r="D433" s="60">
        <v>1071470</v>
      </c>
      <c r="E433" s="60">
        <v>64288</v>
      </c>
      <c r="F433" s="61">
        <v>1.0473296952973552E-4</v>
      </c>
    </row>
    <row r="434" spans="1:6" x14ac:dyDescent="0.2">
      <c r="A434" s="49" t="s">
        <v>281</v>
      </c>
      <c r="B434" s="49" t="s">
        <v>25</v>
      </c>
      <c r="C434" s="59">
        <v>31</v>
      </c>
      <c r="D434" s="60">
        <v>1985838</v>
      </c>
      <c r="E434" s="60">
        <v>119150</v>
      </c>
      <c r="F434" s="61">
        <v>1.9410983884189876E-4</v>
      </c>
    </row>
    <row r="435" spans="1:6" x14ac:dyDescent="0.2">
      <c r="A435" s="49" t="s">
        <v>281</v>
      </c>
      <c r="B435" s="49" t="s">
        <v>53</v>
      </c>
      <c r="C435" s="59">
        <v>562</v>
      </c>
      <c r="D435" s="60">
        <v>29445058</v>
      </c>
      <c r="E435" s="60">
        <v>1782336</v>
      </c>
      <c r="F435" s="61">
        <v>2.9036420790777549E-3</v>
      </c>
    </row>
    <row r="436" spans="1:6" x14ac:dyDescent="0.2">
      <c r="A436" s="49" t="s">
        <v>291</v>
      </c>
      <c r="B436" s="49" t="s">
        <v>5</v>
      </c>
      <c r="C436" s="59" t="s">
        <v>748</v>
      </c>
      <c r="D436" s="60" t="s">
        <v>748</v>
      </c>
      <c r="E436" s="60" t="s">
        <v>748</v>
      </c>
      <c r="F436" s="61" t="s">
        <v>748</v>
      </c>
    </row>
    <row r="437" spans="1:6" x14ac:dyDescent="0.2">
      <c r="A437" s="49" t="s">
        <v>291</v>
      </c>
      <c r="B437" s="49" t="s">
        <v>1</v>
      </c>
      <c r="C437" s="59">
        <v>5</v>
      </c>
      <c r="D437" s="60">
        <v>1134287</v>
      </c>
      <c r="E437" s="60">
        <v>68057</v>
      </c>
      <c r="F437" s="61">
        <v>1.1087312884652207E-4</v>
      </c>
    </row>
    <row r="438" spans="1:6" x14ac:dyDescent="0.2">
      <c r="A438" s="49" t="s">
        <v>291</v>
      </c>
      <c r="B438" s="49" t="s">
        <v>749</v>
      </c>
      <c r="C438" s="59">
        <v>38</v>
      </c>
      <c r="D438" s="60">
        <v>12486106</v>
      </c>
      <c r="E438" s="60">
        <v>749166</v>
      </c>
      <c r="F438" s="61">
        <v>1.2204825138550561E-3</v>
      </c>
    </row>
    <row r="439" spans="1:6" x14ac:dyDescent="0.2">
      <c r="A439" s="49" t="s">
        <v>291</v>
      </c>
      <c r="B439" s="49" t="s">
        <v>3</v>
      </c>
      <c r="C439" s="59">
        <v>25</v>
      </c>
      <c r="D439" s="60">
        <v>4959663</v>
      </c>
      <c r="E439" s="60">
        <v>297580</v>
      </c>
      <c r="F439" s="61">
        <v>4.8479400623224707E-4</v>
      </c>
    </row>
    <row r="440" spans="1:6" x14ac:dyDescent="0.2">
      <c r="A440" s="49" t="s">
        <v>291</v>
      </c>
      <c r="B440" s="49" t="s">
        <v>2</v>
      </c>
      <c r="C440" s="59" t="s">
        <v>748</v>
      </c>
      <c r="D440" s="60" t="s">
        <v>748</v>
      </c>
      <c r="E440" s="60" t="s">
        <v>748</v>
      </c>
      <c r="F440" s="61" t="s">
        <v>748</v>
      </c>
    </row>
    <row r="441" spans="1:6" x14ac:dyDescent="0.2">
      <c r="A441" s="49" t="s">
        <v>291</v>
      </c>
      <c r="B441" s="49" t="s">
        <v>6</v>
      </c>
      <c r="C441" s="59">
        <v>11</v>
      </c>
      <c r="D441" s="60">
        <v>2319505</v>
      </c>
      <c r="E441" s="60">
        <v>139170</v>
      </c>
      <c r="F441" s="61">
        <v>2.2672485330782249E-4</v>
      </c>
    </row>
    <row r="442" spans="1:6" x14ac:dyDescent="0.2">
      <c r="A442" s="49" t="s">
        <v>291</v>
      </c>
      <c r="B442" s="49" t="s">
        <v>10</v>
      </c>
      <c r="C442" s="59">
        <v>90</v>
      </c>
      <c r="D442" s="60">
        <v>3940166</v>
      </c>
      <c r="E442" s="60">
        <v>236410</v>
      </c>
      <c r="F442" s="61">
        <v>3.8514063785659492E-4</v>
      </c>
    </row>
    <row r="443" spans="1:6" x14ac:dyDescent="0.2">
      <c r="A443" s="49" t="s">
        <v>291</v>
      </c>
      <c r="B443" s="49" t="s">
        <v>4</v>
      </c>
      <c r="C443" s="59">
        <v>12</v>
      </c>
      <c r="D443" s="60">
        <v>2508934</v>
      </c>
      <c r="E443" s="60">
        <v>150536</v>
      </c>
      <c r="F443" s="61">
        <v>2.4524144943268209E-4</v>
      </c>
    </row>
    <row r="444" spans="1:6" x14ac:dyDescent="0.2">
      <c r="A444" s="49" t="s">
        <v>291</v>
      </c>
      <c r="B444" s="49" t="s">
        <v>750</v>
      </c>
      <c r="C444" s="59">
        <v>154</v>
      </c>
      <c r="D444" s="60">
        <v>4565138</v>
      </c>
      <c r="E444" s="60">
        <v>269352</v>
      </c>
      <c r="F444" s="61">
        <v>4.3880716165961494E-4</v>
      </c>
    </row>
    <row r="445" spans="1:6" x14ac:dyDescent="0.2">
      <c r="A445" s="49" t="s">
        <v>291</v>
      </c>
      <c r="B445" s="49" t="s">
        <v>8</v>
      </c>
      <c r="C445" s="59">
        <v>75</v>
      </c>
      <c r="D445" s="60">
        <v>2350114</v>
      </c>
      <c r="E445" s="60">
        <v>141007</v>
      </c>
      <c r="F445" s="61">
        <v>2.2971754969013528E-4</v>
      </c>
    </row>
    <row r="446" spans="1:6" x14ac:dyDescent="0.2">
      <c r="A446" s="49" t="s">
        <v>291</v>
      </c>
      <c r="B446" s="49" t="s">
        <v>751</v>
      </c>
      <c r="C446" s="59">
        <v>24</v>
      </c>
      <c r="D446" s="60">
        <v>3786797</v>
      </c>
      <c r="E446" s="60">
        <v>227208</v>
      </c>
      <c r="F446" s="61">
        <v>3.7014946087780224E-4</v>
      </c>
    </row>
    <row r="447" spans="1:6" x14ac:dyDescent="0.2">
      <c r="A447" s="49" t="s">
        <v>291</v>
      </c>
      <c r="B447" s="49" t="s">
        <v>25</v>
      </c>
      <c r="C447" s="59">
        <v>15</v>
      </c>
      <c r="D447" s="60">
        <v>3877363</v>
      </c>
      <c r="E447" s="60">
        <v>232642</v>
      </c>
      <c r="F447" s="61">
        <v>3.7900210766141009E-4</v>
      </c>
    </row>
    <row r="448" spans="1:6" x14ac:dyDescent="0.2">
      <c r="A448" s="49" t="s">
        <v>291</v>
      </c>
      <c r="B448" s="49" t="s">
        <v>53</v>
      </c>
      <c r="C448" s="59">
        <v>456</v>
      </c>
      <c r="D448" s="60">
        <v>42490933</v>
      </c>
      <c r="E448" s="60">
        <v>2544900</v>
      </c>
      <c r="F448" s="61">
        <v>4.1459515641523136E-3</v>
      </c>
    </row>
    <row r="449" spans="1:6" x14ac:dyDescent="0.2">
      <c r="A449" s="49" t="s">
        <v>297</v>
      </c>
      <c r="B449" s="49" t="s">
        <v>5</v>
      </c>
      <c r="C449" s="59">
        <v>6</v>
      </c>
      <c r="D449" s="60">
        <v>260041</v>
      </c>
      <c r="E449" s="60">
        <v>15602</v>
      </c>
      <c r="F449" s="61">
        <v>2.5417555229637472E-5</v>
      </c>
    </row>
    <row r="450" spans="1:6" x14ac:dyDescent="0.2">
      <c r="A450" s="49" t="s">
        <v>297</v>
      </c>
      <c r="B450" s="49" t="s">
        <v>1</v>
      </c>
      <c r="C450" s="59">
        <v>7</v>
      </c>
      <c r="D450" s="60">
        <v>1126431</v>
      </c>
      <c r="E450" s="60">
        <v>67586</v>
      </c>
      <c r="F450" s="61">
        <v>1.1010581257212396E-4</v>
      </c>
    </row>
    <row r="451" spans="1:6" x14ac:dyDescent="0.2">
      <c r="A451" s="49" t="s">
        <v>297</v>
      </c>
      <c r="B451" s="49" t="s">
        <v>749</v>
      </c>
      <c r="C451" s="59">
        <v>16</v>
      </c>
      <c r="D451" s="60">
        <v>1176567</v>
      </c>
      <c r="E451" s="60">
        <v>70594</v>
      </c>
      <c r="F451" s="61">
        <v>1.15006210350021E-4</v>
      </c>
    </row>
    <row r="452" spans="1:6" x14ac:dyDescent="0.2">
      <c r="A452" s="49" t="s">
        <v>297</v>
      </c>
      <c r="B452" s="49" t="s">
        <v>3</v>
      </c>
      <c r="C452" s="59">
        <v>12</v>
      </c>
      <c r="D452" s="60">
        <v>2767916</v>
      </c>
      <c r="E452" s="60">
        <v>166075</v>
      </c>
      <c r="F452" s="61">
        <v>2.7055637000141284E-4</v>
      </c>
    </row>
    <row r="453" spans="1:6" x14ac:dyDescent="0.2">
      <c r="A453" s="49" t="s">
        <v>297</v>
      </c>
      <c r="B453" s="49" t="s">
        <v>2</v>
      </c>
      <c r="C453" s="59" t="s">
        <v>748</v>
      </c>
      <c r="D453" s="60" t="s">
        <v>748</v>
      </c>
      <c r="E453" s="60" t="s">
        <v>748</v>
      </c>
      <c r="F453" s="61" t="s">
        <v>748</v>
      </c>
    </row>
    <row r="454" spans="1:6" x14ac:dyDescent="0.2">
      <c r="A454" s="49" t="s">
        <v>297</v>
      </c>
      <c r="B454" s="49" t="s">
        <v>6</v>
      </c>
      <c r="C454" s="59">
        <v>5</v>
      </c>
      <c r="D454" s="60">
        <v>705924</v>
      </c>
      <c r="E454" s="60">
        <v>42355</v>
      </c>
      <c r="F454" s="61">
        <v>6.9001445439770219E-5</v>
      </c>
    </row>
    <row r="455" spans="1:6" x14ac:dyDescent="0.2">
      <c r="A455" s="49" t="s">
        <v>297</v>
      </c>
      <c r="B455" s="49" t="s">
        <v>10</v>
      </c>
      <c r="C455" s="59">
        <v>85</v>
      </c>
      <c r="D455" s="60">
        <v>3212819</v>
      </c>
      <c r="E455" s="60">
        <v>194902</v>
      </c>
      <c r="F455" s="61">
        <v>3.1751905841345993E-4</v>
      </c>
    </row>
    <row r="456" spans="1:6" x14ac:dyDescent="0.2">
      <c r="A456" s="49" t="s">
        <v>297</v>
      </c>
      <c r="B456" s="49" t="s">
        <v>4</v>
      </c>
      <c r="C456" s="59" t="s">
        <v>748</v>
      </c>
      <c r="D456" s="60" t="s">
        <v>748</v>
      </c>
      <c r="E456" s="60" t="s">
        <v>748</v>
      </c>
      <c r="F456" s="61" t="s">
        <v>748</v>
      </c>
    </row>
    <row r="457" spans="1:6" x14ac:dyDescent="0.2">
      <c r="A457" s="49" t="s">
        <v>297</v>
      </c>
      <c r="B457" s="49" t="s">
        <v>750</v>
      </c>
      <c r="C457" s="59">
        <v>130</v>
      </c>
      <c r="D457" s="60">
        <v>2608674</v>
      </c>
      <c r="E457" s="60">
        <v>154988</v>
      </c>
      <c r="F457" s="61">
        <v>2.5249429880342598E-4</v>
      </c>
    </row>
    <row r="458" spans="1:6" x14ac:dyDescent="0.2">
      <c r="A458" s="49" t="s">
        <v>297</v>
      </c>
      <c r="B458" s="49" t="s">
        <v>8</v>
      </c>
      <c r="C458" s="59">
        <v>61</v>
      </c>
      <c r="D458" s="60">
        <v>1165217</v>
      </c>
      <c r="E458" s="60">
        <v>69870</v>
      </c>
      <c r="F458" s="61">
        <v>1.1382672631039418E-4</v>
      </c>
    </row>
    <row r="459" spans="1:6" x14ac:dyDescent="0.2">
      <c r="A459" s="49" t="s">
        <v>297</v>
      </c>
      <c r="B459" s="49" t="s">
        <v>751</v>
      </c>
      <c r="C459" s="59">
        <v>21</v>
      </c>
      <c r="D459" s="60">
        <v>2017410</v>
      </c>
      <c r="E459" s="60">
        <v>121045</v>
      </c>
      <c r="F459" s="61">
        <v>1.9719702427710984E-4</v>
      </c>
    </row>
    <row r="460" spans="1:6" x14ac:dyDescent="0.2">
      <c r="A460" s="49" t="s">
        <v>297</v>
      </c>
      <c r="B460" s="49" t="s">
        <v>25</v>
      </c>
      <c r="C460" s="59">
        <v>14</v>
      </c>
      <c r="D460" s="60">
        <v>1052048</v>
      </c>
      <c r="E460" s="60">
        <v>63123</v>
      </c>
      <c r="F460" s="61">
        <v>1.0283504286376144E-4</v>
      </c>
    </row>
    <row r="461" spans="1:6" x14ac:dyDescent="0.2">
      <c r="A461" s="49" t="s">
        <v>297</v>
      </c>
      <c r="B461" s="49" t="s">
        <v>53</v>
      </c>
      <c r="C461" s="59">
        <v>362</v>
      </c>
      <c r="D461" s="60">
        <v>16126810</v>
      </c>
      <c r="E461" s="60">
        <v>968166</v>
      </c>
      <c r="F461" s="61">
        <v>1.5772601446261498E-3</v>
      </c>
    </row>
    <row r="462" spans="1:6" x14ac:dyDescent="0.2">
      <c r="A462" s="49" t="s">
        <v>304</v>
      </c>
      <c r="B462" s="49" t="s">
        <v>5</v>
      </c>
      <c r="C462" s="59">
        <v>5</v>
      </c>
      <c r="D462" s="60">
        <v>50956</v>
      </c>
      <c r="E462" s="60">
        <v>3057</v>
      </c>
      <c r="F462" s="61">
        <v>4.980224736380063E-6</v>
      </c>
    </row>
    <row r="463" spans="1:6" x14ac:dyDescent="0.2">
      <c r="A463" s="49" t="s">
        <v>304</v>
      </c>
      <c r="B463" s="49" t="s">
        <v>1</v>
      </c>
      <c r="C463" s="59" t="s">
        <v>748</v>
      </c>
      <c r="D463" s="60" t="s">
        <v>748</v>
      </c>
      <c r="E463" s="60" t="s">
        <v>748</v>
      </c>
      <c r="F463" s="61" t="s">
        <v>748</v>
      </c>
    </row>
    <row r="464" spans="1:6" x14ac:dyDescent="0.2">
      <c r="A464" s="49" t="s">
        <v>304</v>
      </c>
      <c r="B464" s="49" t="s">
        <v>749</v>
      </c>
      <c r="C464" s="59">
        <v>13</v>
      </c>
      <c r="D464" s="60">
        <v>1527773</v>
      </c>
      <c r="E464" s="60">
        <v>91666</v>
      </c>
      <c r="F464" s="61">
        <v>1.4933506074092735E-4</v>
      </c>
    </row>
    <row r="465" spans="1:6" x14ac:dyDescent="0.2">
      <c r="A465" s="49" t="s">
        <v>304</v>
      </c>
      <c r="B465" s="49" t="s">
        <v>3</v>
      </c>
      <c r="C465" s="59">
        <v>9</v>
      </c>
      <c r="D465" s="60">
        <v>5460174</v>
      </c>
      <c r="E465" s="60">
        <v>327610</v>
      </c>
      <c r="F465" s="61">
        <v>5.3371652793113267E-4</v>
      </c>
    </row>
    <row r="466" spans="1:6" x14ac:dyDescent="0.2">
      <c r="A466" s="49" t="s">
        <v>304</v>
      </c>
      <c r="B466" s="49" t="s">
        <v>2</v>
      </c>
      <c r="C466" s="59" t="s">
        <v>748</v>
      </c>
      <c r="D466" s="60" t="s">
        <v>748</v>
      </c>
      <c r="E466" s="60" t="s">
        <v>748</v>
      </c>
      <c r="F466" s="61" t="s">
        <v>748</v>
      </c>
    </row>
    <row r="467" spans="1:6" x14ac:dyDescent="0.2">
      <c r="A467" s="49" t="s">
        <v>304</v>
      </c>
      <c r="B467" s="49" t="s">
        <v>6</v>
      </c>
      <c r="C467" s="59">
        <v>5</v>
      </c>
      <c r="D467" s="60">
        <v>354677</v>
      </c>
      <c r="E467" s="60">
        <v>21281</v>
      </c>
      <c r="F467" s="61">
        <v>3.4669336805660492E-5</v>
      </c>
    </row>
    <row r="468" spans="1:6" x14ac:dyDescent="0.2">
      <c r="A468" s="49" t="s">
        <v>304</v>
      </c>
      <c r="B468" s="49" t="s">
        <v>10</v>
      </c>
      <c r="C468" s="59">
        <v>30</v>
      </c>
      <c r="D468" s="60">
        <v>1437091</v>
      </c>
      <c r="E468" s="60">
        <v>86225</v>
      </c>
      <c r="F468" s="61">
        <v>1.4047101010610761E-4</v>
      </c>
    </row>
    <row r="469" spans="1:6" x14ac:dyDescent="0.2">
      <c r="A469" s="49" t="s">
        <v>304</v>
      </c>
      <c r="B469" s="49" t="s">
        <v>4</v>
      </c>
      <c r="C469" s="59">
        <v>6</v>
      </c>
      <c r="D469" s="60">
        <v>473353</v>
      </c>
      <c r="E469" s="60">
        <v>28401</v>
      </c>
      <c r="F469" s="61">
        <v>4.626868260972528E-5</v>
      </c>
    </row>
    <row r="470" spans="1:6" x14ac:dyDescent="0.2">
      <c r="A470" s="49" t="s">
        <v>304</v>
      </c>
      <c r="B470" s="49" t="s">
        <v>750</v>
      </c>
      <c r="C470" s="59">
        <v>68</v>
      </c>
      <c r="D470" s="60">
        <v>705563</v>
      </c>
      <c r="E470" s="60">
        <v>44754</v>
      </c>
      <c r="F470" s="61">
        <v>7.2909708162235317E-5</v>
      </c>
    </row>
    <row r="471" spans="1:6" x14ac:dyDescent="0.2">
      <c r="A471" s="49" t="s">
        <v>304</v>
      </c>
      <c r="B471" s="49" t="s">
        <v>8</v>
      </c>
      <c r="C471" s="59">
        <v>29</v>
      </c>
      <c r="D471" s="60">
        <v>535633</v>
      </c>
      <c r="E471" s="60">
        <v>32138</v>
      </c>
      <c r="F471" s="61">
        <v>5.2356710035257598E-5</v>
      </c>
    </row>
    <row r="472" spans="1:6" x14ac:dyDescent="0.2">
      <c r="A472" s="49" t="s">
        <v>304</v>
      </c>
      <c r="B472" s="49" t="s">
        <v>751</v>
      </c>
      <c r="C472" s="59">
        <v>27</v>
      </c>
      <c r="D472" s="60">
        <v>847707</v>
      </c>
      <c r="E472" s="60">
        <v>50862</v>
      </c>
      <c r="F472" s="61">
        <v>8.2860382905385272E-5</v>
      </c>
    </row>
    <row r="473" spans="1:6" x14ac:dyDescent="0.2">
      <c r="A473" s="49" t="s">
        <v>304</v>
      </c>
      <c r="B473" s="49" t="s">
        <v>25</v>
      </c>
      <c r="C473" s="59">
        <v>7</v>
      </c>
      <c r="D473" s="60">
        <v>1156025</v>
      </c>
      <c r="E473" s="60">
        <v>69362</v>
      </c>
      <c r="F473" s="61">
        <v>1.1299913253673339E-4</v>
      </c>
    </row>
    <row r="474" spans="1:6" x14ac:dyDescent="0.2">
      <c r="A474" s="49" t="s">
        <v>304</v>
      </c>
      <c r="B474" s="49" t="s">
        <v>53</v>
      </c>
      <c r="C474" s="59">
        <v>203</v>
      </c>
      <c r="D474" s="60">
        <v>12589742</v>
      </c>
      <c r="E474" s="60">
        <v>757805</v>
      </c>
      <c r="F474" s="61">
        <v>1.2345564953720948E-3</v>
      </c>
    </row>
    <row r="475" spans="1:6" x14ac:dyDescent="0.2">
      <c r="A475" s="49" t="s">
        <v>122</v>
      </c>
      <c r="B475" s="49" t="s">
        <v>5</v>
      </c>
      <c r="C475" s="59">
        <v>6</v>
      </c>
      <c r="D475" s="60">
        <v>156516</v>
      </c>
      <c r="E475" s="60">
        <v>9391</v>
      </c>
      <c r="F475" s="61">
        <v>1.5299080961512976E-5</v>
      </c>
    </row>
    <row r="476" spans="1:6" x14ac:dyDescent="0.2">
      <c r="A476" s="49" t="s">
        <v>122</v>
      </c>
      <c r="B476" s="49" t="s">
        <v>1</v>
      </c>
      <c r="C476" s="59" t="s">
        <v>748</v>
      </c>
      <c r="D476" s="60" t="s">
        <v>748</v>
      </c>
      <c r="E476" s="60" t="s">
        <v>748</v>
      </c>
      <c r="F476" s="61" t="s">
        <v>748</v>
      </c>
    </row>
    <row r="477" spans="1:6" x14ac:dyDescent="0.2">
      <c r="A477" s="49" t="s">
        <v>122</v>
      </c>
      <c r="B477" s="49" t="s">
        <v>749</v>
      </c>
      <c r="C477" s="59">
        <v>13</v>
      </c>
      <c r="D477" s="60">
        <v>1736428</v>
      </c>
      <c r="E477" s="60">
        <v>104186</v>
      </c>
      <c r="F477" s="61">
        <v>1.6973166319414238E-4</v>
      </c>
    </row>
    <row r="478" spans="1:6" x14ac:dyDescent="0.2">
      <c r="A478" s="49" t="s">
        <v>122</v>
      </c>
      <c r="B478" s="49" t="s">
        <v>3</v>
      </c>
      <c r="C478" s="59">
        <v>8</v>
      </c>
      <c r="D478" s="60">
        <v>1195279</v>
      </c>
      <c r="E478" s="60">
        <v>71717</v>
      </c>
      <c r="F478" s="61">
        <v>1.1683571390872391E-4</v>
      </c>
    </row>
    <row r="479" spans="1:6" x14ac:dyDescent="0.2">
      <c r="A479" s="49" t="s">
        <v>122</v>
      </c>
      <c r="B479" s="49" t="s">
        <v>2</v>
      </c>
      <c r="C479" s="59" t="s">
        <v>748</v>
      </c>
      <c r="D479" s="60" t="s">
        <v>748</v>
      </c>
      <c r="E479" s="60" t="s">
        <v>748</v>
      </c>
      <c r="F479" s="61" t="s">
        <v>748</v>
      </c>
    </row>
    <row r="480" spans="1:6" x14ac:dyDescent="0.2">
      <c r="A480" s="49" t="s">
        <v>122</v>
      </c>
      <c r="B480" s="49" t="s">
        <v>6</v>
      </c>
      <c r="C480" s="59" t="s">
        <v>748</v>
      </c>
      <c r="D480" s="60" t="s">
        <v>748</v>
      </c>
      <c r="E480" s="60" t="s">
        <v>748</v>
      </c>
      <c r="F480" s="61" t="s">
        <v>748</v>
      </c>
    </row>
    <row r="481" spans="1:6" x14ac:dyDescent="0.2">
      <c r="A481" s="49" t="s">
        <v>122</v>
      </c>
      <c r="B481" s="49" t="s">
        <v>10</v>
      </c>
      <c r="C481" s="59">
        <v>54</v>
      </c>
      <c r="D481" s="60">
        <v>2796684</v>
      </c>
      <c r="E481" s="60">
        <v>167801</v>
      </c>
      <c r="F481" s="61">
        <v>2.7336823388593754E-4</v>
      </c>
    </row>
    <row r="482" spans="1:6" x14ac:dyDescent="0.2">
      <c r="A482" s="49" t="s">
        <v>122</v>
      </c>
      <c r="B482" s="49" t="s">
        <v>4</v>
      </c>
      <c r="C482" s="59">
        <v>9</v>
      </c>
      <c r="D482" s="60">
        <v>1018205</v>
      </c>
      <c r="E482" s="60">
        <v>61092</v>
      </c>
      <c r="F482" s="61">
        <v>9.952629689071993E-5</v>
      </c>
    </row>
    <row r="483" spans="1:6" x14ac:dyDescent="0.2">
      <c r="A483" s="49" t="s">
        <v>122</v>
      </c>
      <c r="B483" s="49" t="s">
        <v>750</v>
      </c>
      <c r="C483" s="59">
        <v>80</v>
      </c>
      <c r="D483" s="60">
        <v>2047383</v>
      </c>
      <c r="E483" s="60">
        <v>119769</v>
      </c>
      <c r="F483" s="61">
        <v>1.9511826511334765E-4</v>
      </c>
    </row>
    <row r="484" spans="1:6" x14ac:dyDescent="0.2">
      <c r="A484" s="49" t="s">
        <v>122</v>
      </c>
      <c r="B484" s="49" t="s">
        <v>8</v>
      </c>
      <c r="C484" s="59">
        <v>36</v>
      </c>
      <c r="D484" s="60">
        <v>905655</v>
      </c>
      <c r="E484" s="60">
        <v>59636</v>
      </c>
      <c r="F484" s="61">
        <v>9.7154295838652754E-5</v>
      </c>
    </row>
    <row r="485" spans="1:6" x14ac:dyDescent="0.2">
      <c r="A485" s="49" t="s">
        <v>122</v>
      </c>
      <c r="B485" s="49" t="s">
        <v>751</v>
      </c>
      <c r="C485" s="59">
        <v>13</v>
      </c>
      <c r="D485" s="60">
        <v>1153844</v>
      </c>
      <c r="E485" s="60">
        <v>69231</v>
      </c>
      <c r="F485" s="61">
        <v>1.1278571760691141E-4</v>
      </c>
    </row>
    <row r="486" spans="1:6" x14ac:dyDescent="0.2">
      <c r="A486" s="49" t="s">
        <v>122</v>
      </c>
      <c r="B486" s="49" t="s">
        <v>25</v>
      </c>
      <c r="C486" s="59">
        <v>9</v>
      </c>
      <c r="D486" s="60">
        <v>3495178</v>
      </c>
      <c r="E486" s="60">
        <v>209711</v>
      </c>
      <c r="F486" s="61">
        <v>3.4164472021295367E-4</v>
      </c>
    </row>
    <row r="487" spans="1:6" x14ac:dyDescent="0.2">
      <c r="A487" s="49" t="s">
        <v>122</v>
      </c>
      <c r="B487" s="49" t="s">
        <v>53</v>
      </c>
      <c r="C487" s="59">
        <v>235</v>
      </c>
      <c r="D487" s="60">
        <v>14910984</v>
      </c>
      <c r="E487" s="60">
        <v>896882</v>
      </c>
      <c r="F487" s="61">
        <v>1.4611298403709597E-3</v>
      </c>
    </row>
    <row r="488" spans="1:6" x14ac:dyDescent="0.2">
      <c r="A488" s="49" t="s">
        <v>316</v>
      </c>
      <c r="B488" s="49" t="s">
        <v>5</v>
      </c>
      <c r="C488" s="59" t="s">
        <v>748</v>
      </c>
      <c r="D488" s="60" t="s">
        <v>748</v>
      </c>
      <c r="E488" s="60" t="s">
        <v>748</v>
      </c>
      <c r="F488" s="61" t="s">
        <v>748</v>
      </c>
    </row>
    <row r="489" spans="1:6" x14ac:dyDescent="0.2">
      <c r="A489" s="49" t="s">
        <v>316</v>
      </c>
      <c r="B489" s="49" t="s">
        <v>1</v>
      </c>
      <c r="C489" s="59">
        <v>7</v>
      </c>
      <c r="D489" s="60">
        <v>2091642</v>
      </c>
      <c r="E489" s="60">
        <v>125499</v>
      </c>
      <c r="F489" s="61">
        <v>2.0445313189105711E-4</v>
      </c>
    </row>
    <row r="490" spans="1:6" x14ac:dyDescent="0.2">
      <c r="A490" s="49" t="s">
        <v>316</v>
      </c>
      <c r="B490" s="49" t="s">
        <v>749</v>
      </c>
      <c r="C490" s="59">
        <v>22</v>
      </c>
      <c r="D490" s="60">
        <v>1235500</v>
      </c>
      <c r="E490" s="60">
        <v>74130</v>
      </c>
      <c r="F490" s="61">
        <v>1.2076678433361272E-4</v>
      </c>
    </row>
    <row r="491" spans="1:6" x14ac:dyDescent="0.2">
      <c r="A491" s="49" t="s">
        <v>316</v>
      </c>
      <c r="B491" s="49" t="s">
        <v>3</v>
      </c>
      <c r="C491" s="59" t="s">
        <v>748</v>
      </c>
      <c r="D491" s="60" t="s">
        <v>748</v>
      </c>
      <c r="E491" s="60" t="s">
        <v>748</v>
      </c>
      <c r="F491" s="61" t="s">
        <v>748</v>
      </c>
    </row>
    <row r="492" spans="1:6" x14ac:dyDescent="0.2">
      <c r="A492" s="49" t="s">
        <v>316</v>
      </c>
      <c r="B492" s="49" t="s">
        <v>2</v>
      </c>
      <c r="C492" s="59" t="s">
        <v>748</v>
      </c>
      <c r="D492" s="60" t="s">
        <v>748</v>
      </c>
      <c r="E492" s="60" t="s">
        <v>748</v>
      </c>
      <c r="F492" s="61" t="s">
        <v>748</v>
      </c>
    </row>
    <row r="493" spans="1:6" x14ac:dyDescent="0.2">
      <c r="A493" s="49" t="s">
        <v>316</v>
      </c>
      <c r="B493" s="49" t="s">
        <v>6</v>
      </c>
      <c r="C493" s="59">
        <v>5</v>
      </c>
      <c r="D493" s="60">
        <v>508958</v>
      </c>
      <c r="E493" s="60">
        <v>30537</v>
      </c>
      <c r="F493" s="61">
        <v>4.9748486350944712E-5</v>
      </c>
    </row>
    <row r="494" spans="1:6" x14ac:dyDescent="0.2">
      <c r="A494" s="49" t="s">
        <v>316</v>
      </c>
      <c r="B494" s="49" t="s">
        <v>10</v>
      </c>
      <c r="C494" s="59">
        <v>69</v>
      </c>
      <c r="D494" s="60">
        <v>2293916</v>
      </c>
      <c r="E494" s="60">
        <v>139241</v>
      </c>
      <c r="F494" s="61">
        <v>2.2684052094154282E-4</v>
      </c>
    </row>
    <row r="495" spans="1:6" x14ac:dyDescent="0.2">
      <c r="A495" s="49" t="s">
        <v>316</v>
      </c>
      <c r="B495" s="49" t="s">
        <v>4</v>
      </c>
      <c r="C495" s="59">
        <v>12</v>
      </c>
      <c r="D495" s="60">
        <v>1030127</v>
      </c>
      <c r="E495" s="60">
        <v>61808</v>
      </c>
      <c r="F495" s="61">
        <v>1.0069274795753318E-4</v>
      </c>
    </row>
    <row r="496" spans="1:6" x14ac:dyDescent="0.2">
      <c r="A496" s="49" t="s">
        <v>316</v>
      </c>
      <c r="B496" s="49" t="s">
        <v>750</v>
      </c>
      <c r="C496" s="59">
        <v>113</v>
      </c>
      <c r="D496" s="60">
        <v>3178260</v>
      </c>
      <c r="E496" s="60">
        <v>187518</v>
      </c>
      <c r="F496" s="61">
        <v>3.0548962450654781E-4</v>
      </c>
    </row>
    <row r="497" spans="1:6" x14ac:dyDescent="0.2">
      <c r="A497" s="49" t="s">
        <v>316</v>
      </c>
      <c r="B497" s="49" t="s">
        <v>8</v>
      </c>
      <c r="C497" s="59">
        <v>44</v>
      </c>
      <c r="D497" s="60">
        <v>853411</v>
      </c>
      <c r="E497" s="60">
        <v>51205</v>
      </c>
      <c r="F497" s="61">
        <v>8.3419171614766487E-5</v>
      </c>
    </row>
    <row r="498" spans="1:6" x14ac:dyDescent="0.2">
      <c r="A498" s="49" t="s">
        <v>316</v>
      </c>
      <c r="B498" s="49" t="s">
        <v>751</v>
      </c>
      <c r="C498" s="59">
        <v>27</v>
      </c>
      <c r="D498" s="60">
        <v>1676798</v>
      </c>
      <c r="E498" s="60">
        <v>100608</v>
      </c>
      <c r="F498" s="61">
        <v>1.639026661032795E-4</v>
      </c>
    </row>
    <row r="499" spans="1:6" x14ac:dyDescent="0.2">
      <c r="A499" s="49" t="s">
        <v>316</v>
      </c>
      <c r="B499" s="49" t="s">
        <v>25</v>
      </c>
      <c r="C499" s="59">
        <v>19</v>
      </c>
      <c r="D499" s="60">
        <v>2521549</v>
      </c>
      <c r="E499" s="60">
        <v>151293</v>
      </c>
      <c r="F499" s="61">
        <v>2.4647469448516485E-4</v>
      </c>
    </row>
    <row r="500" spans="1:6" x14ac:dyDescent="0.2">
      <c r="A500" s="49" t="s">
        <v>316</v>
      </c>
      <c r="B500" s="49" t="s">
        <v>53</v>
      </c>
      <c r="C500" s="59">
        <v>326</v>
      </c>
      <c r="D500" s="60">
        <v>16592522</v>
      </c>
      <c r="E500" s="60">
        <v>993980</v>
      </c>
      <c r="F500" s="61">
        <v>1.6193142896522915E-3</v>
      </c>
    </row>
    <row r="501" spans="1:6" x14ac:dyDescent="0.2">
      <c r="A501" s="49" t="s">
        <v>324</v>
      </c>
      <c r="B501" s="49" t="s">
        <v>5</v>
      </c>
      <c r="C501" s="59" t="s">
        <v>748</v>
      </c>
      <c r="D501" s="60" t="s">
        <v>748</v>
      </c>
      <c r="E501" s="60" t="s">
        <v>748</v>
      </c>
      <c r="F501" s="61" t="s">
        <v>748</v>
      </c>
    </row>
    <row r="502" spans="1:6" x14ac:dyDescent="0.2">
      <c r="A502" s="49" t="s">
        <v>324</v>
      </c>
      <c r="B502" s="49" t="s">
        <v>1</v>
      </c>
      <c r="C502" s="59">
        <v>9</v>
      </c>
      <c r="D502" s="60">
        <v>2368795</v>
      </c>
      <c r="E502" s="60">
        <v>142128</v>
      </c>
      <c r="F502" s="61">
        <v>2.3154379500563483E-4</v>
      </c>
    </row>
    <row r="503" spans="1:6" x14ac:dyDescent="0.2">
      <c r="A503" s="49" t="s">
        <v>324</v>
      </c>
      <c r="B503" s="49" t="s">
        <v>749</v>
      </c>
      <c r="C503" s="59">
        <v>24</v>
      </c>
      <c r="D503" s="60">
        <v>1279899</v>
      </c>
      <c r="E503" s="60">
        <v>76794</v>
      </c>
      <c r="F503" s="61">
        <v>1.2510676428052685E-4</v>
      </c>
    </row>
    <row r="504" spans="1:6" x14ac:dyDescent="0.2">
      <c r="A504" s="49" t="s">
        <v>324</v>
      </c>
      <c r="B504" s="49" t="s">
        <v>3</v>
      </c>
      <c r="C504" s="59">
        <v>9</v>
      </c>
      <c r="D504" s="60">
        <v>1683582</v>
      </c>
      <c r="E504" s="60">
        <v>101015</v>
      </c>
      <c r="F504" s="61">
        <v>1.6456571859516914E-4</v>
      </c>
    </row>
    <row r="505" spans="1:6" x14ac:dyDescent="0.2">
      <c r="A505" s="49" t="s">
        <v>324</v>
      </c>
      <c r="B505" s="49" t="s">
        <v>2</v>
      </c>
      <c r="C505" s="59" t="s">
        <v>748</v>
      </c>
      <c r="D505" s="60" t="s">
        <v>748</v>
      </c>
      <c r="E505" s="60" t="s">
        <v>748</v>
      </c>
      <c r="F505" s="61" t="s">
        <v>748</v>
      </c>
    </row>
    <row r="506" spans="1:6" x14ac:dyDescent="0.2">
      <c r="A506" s="49" t="s">
        <v>324</v>
      </c>
      <c r="B506" s="49" t="s">
        <v>6</v>
      </c>
      <c r="C506" s="59">
        <v>7</v>
      </c>
      <c r="D506" s="60">
        <v>789299</v>
      </c>
      <c r="E506" s="60">
        <v>47358</v>
      </c>
      <c r="F506" s="61">
        <v>7.7151940813047768E-5</v>
      </c>
    </row>
    <row r="507" spans="1:6" x14ac:dyDescent="0.2">
      <c r="A507" s="49" t="s">
        <v>324</v>
      </c>
      <c r="B507" s="49" t="s">
        <v>10</v>
      </c>
      <c r="C507" s="59">
        <v>71</v>
      </c>
      <c r="D507" s="60">
        <v>1816564</v>
      </c>
      <c r="E507" s="60">
        <v>108994</v>
      </c>
      <c r="F507" s="61">
        <v>1.7756447985508951E-4</v>
      </c>
    </row>
    <row r="508" spans="1:6" x14ac:dyDescent="0.2">
      <c r="A508" s="49" t="s">
        <v>324</v>
      </c>
      <c r="B508" s="49" t="s">
        <v>4</v>
      </c>
      <c r="C508" s="59">
        <v>9</v>
      </c>
      <c r="D508" s="60">
        <v>2151405</v>
      </c>
      <c r="E508" s="60">
        <v>129084</v>
      </c>
      <c r="F508" s="61">
        <v>2.1029353283313185E-4</v>
      </c>
    </row>
    <row r="509" spans="1:6" x14ac:dyDescent="0.2">
      <c r="A509" s="49" t="s">
        <v>324</v>
      </c>
      <c r="B509" s="49" t="s">
        <v>750</v>
      </c>
      <c r="C509" s="59">
        <v>124</v>
      </c>
      <c r="D509" s="60">
        <v>2590226</v>
      </c>
      <c r="E509" s="60">
        <v>154539</v>
      </c>
      <c r="F509" s="61">
        <v>2.5176282320426516E-4</v>
      </c>
    </row>
    <row r="510" spans="1:6" x14ac:dyDescent="0.2">
      <c r="A510" s="49" t="s">
        <v>324</v>
      </c>
      <c r="B510" s="49" t="s">
        <v>8</v>
      </c>
      <c r="C510" s="59">
        <v>41</v>
      </c>
      <c r="D510" s="60">
        <v>569579</v>
      </c>
      <c r="E510" s="60">
        <v>34175</v>
      </c>
      <c r="F510" s="61">
        <v>5.567523073790928E-5</v>
      </c>
    </row>
    <row r="511" spans="1:6" x14ac:dyDescent="0.2">
      <c r="A511" s="49" t="s">
        <v>324</v>
      </c>
      <c r="B511" s="49" t="s">
        <v>751</v>
      </c>
      <c r="C511" s="59">
        <v>33</v>
      </c>
      <c r="D511" s="60">
        <v>2429051</v>
      </c>
      <c r="E511" s="60">
        <v>148203</v>
      </c>
      <c r="F511" s="61">
        <v>2.4144070873592885E-4</v>
      </c>
    </row>
    <row r="512" spans="1:6" x14ac:dyDescent="0.2">
      <c r="A512" s="49" t="s">
        <v>324</v>
      </c>
      <c r="B512" s="49" t="s">
        <v>25</v>
      </c>
      <c r="C512" s="59">
        <v>11</v>
      </c>
      <c r="D512" s="60">
        <v>1340167</v>
      </c>
      <c r="E512" s="60">
        <v>80410</v>
      </c>
      <c r="F512" s="61">
        <v>1.3099766799225414E-4</v>
      </c>
    </row>
    <row r="513" spans="1:6" x14ac:dyDescent="0.2">
      <c r="A513" s="49" t="s">
        <v>324</v>
      </c>
      <c r="B513" s="49" t="s">
        <v>53</v>
      </c>
      <c r="C513" s="59">
        <v>346</v>
      </c>
      <c r="D513" s="60">
        <v>17151984</v>
      </c>
      <c r="E513" s="60">
        <v>1030704</v>
      </c>
      <c r="F513" s="61">
        <v>1.67914215135292E-3</v>
      </c>
    </row>
    <row r="514" spans="1:6" x14ac:dyDescent="0.2">
      <c r="A514" s="49" t="s">
        <v>331</v>
      </c>
      <c r="B514" s="49" t="s">
        <v>5</v>
      </c>
      <c r="C514" s="59" t="s">
        <v>748</v>
      </c>
      <c r="D514" s="60" t="s">
        <v>748</v>
      </c>
      <c r="E514" s="60" t="s">
        <v>748</v>
      </c>
      <c r="F514" s="61" t="s">
        <v>748</v>
      </c>
    </row>
    <row r="515" spans="1:6" x14ac:dyDescent="0.2">
      <c r="A515" s="49" t="s">
        <v>331</v>
      </c>
      <c r="B515" s="49" t="s">
        <v>1</v>
      </c>
      <c r="C515" s="59">
        <v>5</v>
      </c>
      <c r="D515" s="60">
        <v>1042643</v>
      </c>
      <c r="E515" s="60">
        <v>62559</v>
      </c>
      <c r="F515" s="61">
        <v>1.0191621828040575E-4</v>
      </c>
    </row>
    <row r="516" spans="1:6" x14ac:dyDescent="0.2">
      <c r="A516" s="49" t="s">
        <v>331</v>
      </c>
      <c r="B516" s="49" t="s">
        <v>749</v>
      </c>
      <c r="C516" s="59">
        <v>16</v>
      </c>
      <c r="D516" s="60">
        <v>791390</v>
      </c>
      <c r="E516" s="60">
        <v>47483</v>
      </c>
      <c r="F516" s="61">
        <v>7.7355581013259579E-5</v>
      </c>
    </row>
    <row r="517" spans="1:6" x14ac:dyDescent="0.2">
      <c r="A517" s="49" t="s">
        <v>331</v>
      </c>
      <c r="B517" s="49" t="s">
        <v>3</v>
      </c>
      <c r="C517" s="59">
        <v>17</v>
      </c>
      <c r="D517" s="60">
        <v>4932874</v>
      </c>
      <c r="E517" s="60">
        <v>295890</v>
      </c>
      <c r="F517" s="61">
        <v>4.8204079072538338E-4</v>
      </c>
    </row>
    <row r="518" spans="1:6" x14ac:dyDescent="0.2">
      <c r="A518" s="49" t="s">
        <v>331</v>
      </c>
      <c r="B518" s="49" t="s">
        <v>2</v>
      </c>
      <c r="C518" s="59" t="s">
        <v>748</v>
      </c>
      <c r="D518" s="60" t="s">
        <v>748</v>
      </c>
      <c r="E518" s="60" t="s">
        <v>748</v>
      </c>
      <c r="F518" s="61" t="s">
        <v>748</v>
      </c>
    </row>
    <row r="519" spans="1:6" x14ac:dyDescent="0.2">
      <c r="A519" s="49" t="s">
        <v>331</v>
      </c>
      <c r="B519" s="49" t="s">
        <v>6</v>
      </c>
      <c r="C519" s="59">
        <v>9</v>
      </c>
      <c r="D519" s="60">
        <v>1099401</v>
      </c>
      <c r="E519" s="60">
        <v>65964</v>
      </c>
      <c r="F519" s="61">
        <v>1.074633773341755E-4</v>
      </c>
    </row>
    <row r="520" spans="1:6" x14ac:dyDescent="0.2">
      <c r="A520" s="49" t="s">
        <v>331</v>
      </c>
      <c r="B520" s="49" t="s">
        <v>10</v>
      </c>
      <c r="C520" s="59">
        <v>69</v>
      </c>
      <c r="D520" s="60">
        <v>2876937</v>
      </c>
      <c r="E520" s="60">
        <v>172616</v>
      </c>
      <c r="F520" s="61">
        <v>2.8121245439809649E-4</v>
      </c>
    </row>
    <row r="521" spans="1:6" x14ac:dyDescent="0.2">
      <c r="A521" s="49" t="s">
        <v>331</v>
      </c>
      <c r="B521" s="49" t="s">
        <v>4</v>
      </c>
      <c r="C521" s="59">
        <v>9</v>
      </c>
      <c r="D521" s="60">
        <v>1612009</v>
      </c>
      <c r="E521" s="60">
        <v>96721</v>
      </c>
      <c r="F521" s="61">
        <v>1.5757027043749301E-4</v>
      </c>
    </row>
    <row r="522" spans="1:6" x14ac:dyDescent="0.2">
      <c r="A522" s="49" t="s">
        <v>331</v>
      </c>
      <c r="B522" s="49" t="s">
        <v>750</v>
      </c>
      <c r="C522" s="59">
        <v>144</v>
      </c>
      <c r="D522" s="60">
        <v>4284575</v>
      </c>
      <c r="E522" s="60">
        <v>254390</v>
      </c>
      <c r="F522" s="61">
        <v>4.1443224425506193E-4</v>
      </c>
    </row>
    <row r="523" spans="1:6" x14ac:dyDescent="0.2">
      <c r="A523" s="49" t="s">
        <v>331</v>
      </c>
      <c r="B523" s="49" t="s">
        <v>8</v>
      </c>
      <c r="C523" s="59">
        <v>54</v>
      </c>
      <c r="D523" s="60">
        <v>1091616</v>
      </c>
      <c r="E523" s="60">
        <v>65497</v>
      </c>
      <c r="F523" s="61">
        <v>1.0670257754618417E-4</v>
      </c>
    </row>
    <row r="524" spans="1:6" x14ac:dyDescent="0.2">
      <c r="A524" s="49" t="s">
        <v>331</v>
      </c>
      <c r="B524" s="49" t="s">
        <v>751</v>
      </c>
      <c r="C524" s="59">
        <v>34</v>
      </c>
      <c r="D524" s="60">
        <v>2794778</v>
      </c>
      <c r="E524" s="60">
        <v>167687</v>
      </c>
      <c r="F524" s="61">
        <v>2.7318251402334436E-4</v>
      </c>
    </row>
    <row r="525" spans="1:6" x14ac:dyDescent="0.2">
      <c r="A525" s="49" t="s">
        <v>331</v>
      </c>
      <c r="B525" s="49" t="s">
        <v>25</v>
      </c>
      <c r="C525" s="59">
        <v>24</v>
      </c>
      <c r="D525" s="60">
        <v>4447313</v>
      </c>
      <c r="E525" s="60">
        <v>266839</v>
      </c>
      <c r="F525" s="61">
        <v>4.3471317907455665E-4</v>
      </c>
    </row>
    <row r="526" spans="1:6" x14ac:dyDescent="0.2">
      <c r="A526" s="49" t="s">
        <v>331</v>
      </c>
      <c r="B526" s="49" t="s">
        <v>53</v>
      </c>
      <c r="C526" s="59">
        <v>386</v>
      </c>
      <c r="D526" s="60">
        <v>25198916</v>
      </c>
      <c r="E526" s="60">
        <v>1509168</v>
      </c>
      <c r="F526" s="61">
        <v>2.4586181893860738E-3</v>
      </c>
    </row>
    <row r="527" spans="1:6" x14ac:dyDescent="0.2">
      <c r="A527" s="49" t="s">
        <v>338</v>
      </c>
      <c r="B527" s="49" t="s">
        <v>5</v>
      </c>
      <c r="C527" s="59" t="s">
        <v>748</v>
      </c>
      <c r="D527" s="60" t="s">
        <v>748</v>
      </c>
      <c r="E527" s="60" t="s">
        <v>748</v>
      </c>
      <c r="F527" s="61" t="s">
        <v>748</v>
      </c>
    </row>
    <row r="528" spans="1:6" x14ac:dyDescent="0.2">
      <c r="A528" s="49" t="s">
        <v>338</v>
      </c>
      <c r="B528" s="49" t="s">
        <v>1</v>
      </c>
      <c r="C528" s="59">
        <v>6</v>
      </c>
      <c r="D528" s="60">
        <v>1405872</v>
      </c>
      <c r="E528" s="60">
        <v>84352</v>
      </c>
      <c r="F528" s="61">
        <v>1.3741966534613383E-4</v>
      </c>
    </row>
    <row r="529" spans="1:6" x14ac:dyDescent="0.2">
      <c r="A529" s="49" t="s">
        <v>338</v>
      </c>
      <c r="B529" s="49" t="s">
        <v>749</v>
      </c>
      <c r="C529" s="59">
        <v>21</v>
      </c>
      <c r="D529" s="60">
        <v>878797</v>
      </c>
      <c r="E529" s="60">
        <v>52728</v>
      </c>
      <c r="F529" s="61">
        <v>8.5900323814147196E-5</v>
      </c>
    </row>
    <row r="530" spans="1:6" x14ac:dyDescent="0.2">
      <c r="A530" s="49" t="s">
        <v>338</v>
      </c>
      <c r="B530" s="49" t="s">
        <v>3</v>
      </c>
      <c r="C530" s="59">
        <v>6</v>
      </c>
      <c r="D530" s="60">
        <v>1053250</v>
      </c>
      <c r="E530" s="60">
        <v>63195</v>
      </c>
      <c r="F530" s="61">
        <v>1.0295233961908345E-4</v>
      </c>
    </row>
    <row r="531" spans="1:6" x14ac:dyDescent="0.2">
      <c r="A531" s="49" t="s">
        <v>338</v>
      </c>
      <c r="B531" s="49" t="s">
        <v>2</v>
      </c>
      <c r="C531" s="59" t="s">
        <v>748</v>
      </c>
      <c r="D531" s="60" t="s">
        <v>748</v>
      </c>
      <c r="E531" s="60" t="s">
        <v>748</v>
      </c>
      <c r="F531" s="61" t="s">
        <v>748</v>
      </c>
    </row>
    <row r="532" spans="1:6" x14ac:dyDescent="0.2">
      <c r="A532" s="49" t="s">
        <v>338</v>
      </c>
      <c r="B532" s="49" t="s">
        <v>6</v>
      </c>
      <c r="C532" s="59">
        <v>6</v>
      </c>
      <c r="D532" s="60">
        <v>827280</v>
      </c>
      <c r="E532" s="60">
        <v>49637</v>
      </c>
      <c r="F532" s="61">
        <v>8.0864708943309525E-5</v>
      </c>
    </row>
    <row r="533" spans="1:6" x14ac:dyDescent="0.2">
      <c r="A533" s="49" t="s">
        <v>338</v>
      </c>
      <c r="B533" s="49" t="s">
        <v>10</v>
      </c>
      <c r="C533" s="59">
        <v>74</v>
      </c>
      <c r="D533" s="60">
        <v>3581334</v>
      </c>
      <c r="E533" s="60">
        <v>214880</v>
      </c>
      <c r="F533" s="61">
        <v>3.5006564977211252E-4</v>
      </c>
    </row>
    <row r="534" spans="1:6" x14ac:dyDescent="0.2">
      <c r="A534" s="49" t="s">
        <v>338</v>
      </c>
      <c r="B534" s="49" t="s">
        <v>4</v>
      </c>
      <c r="C534" s="59">
        <v>11</v>
      </c>
      <c r="D534" s="60">
        <v>1572393</v>
      </c>
      <c r="E534" s="60">
        <v>94344</v>
      </c>
      <c r="F534" s="61">
        <v>1.5369784839026519E-4</v>
      </c>
    </row>
    <row r="535" spans="1:6" x14ac:dyDescent="0.2">
      <c r="A535" s="49" t="s">
        <v>338</v>
      </c>
      <c r="B535" s="49" t="s">
        <v>750</v>
      </c>
      <c r="C535" s="59">
        <v>109</v>
      </c>
      <c r="D535" s="60">
        <v>2346454</v>
      </c>
      <c r="E535" s="60">
        <v>144714</v>
      </c>
      <c r="F535" s="61">
        <v>2.3575670346761678E-4</v>
      </c>
    </row>
    <row r="536" spans="1:6" x14ac:dyDescent="0.2">
      <c r="A536" s="49" t="s">
        <v>338</v>
      </c>
      <c r="B536" s="49" t="s">
        <v>8</v>
      </c>
      <c r="C536" s="59">
        <v>36</v>
      </c>
      <c r="D536" s="60">
        <v>1021278</v>
      </c>
      <c r="E536" s="60">
        <v>61277</v>
      </c>
      <c r="F536" s="61">
        <v>9.9827684387033405E-5</v>
      </c>
    </row>
    <row r="537" spans="1:6" x14ac:dyDescent="0.2">
      <c r="A537" s="49" t="s">
        <v>338</v>
      </c>
      <c r="B537" s="49" t="s">
        <v>751</v>
      </c>
      <c r="C537" s="59">
        <v>30</v>
      </c>
      <c r="D537" s="60">
        <v>2039808</v>
      </c>
      <c r="E537" s="60">
        <v>122388</v>
      </c>
      <c r="F537" s="61">
        <v>1.9938493458818553E-4</v>
      </c>
    </row>
    <row r="538" spans="1:6" x14ac:dyDescent="0.2">
      <c r="A538" s="49" t="s">
        <v>338</v>
      </c>
      <c r="B538" s="49" t="s">
        <v>25</v>
      </c>
      <c r="C538" s="59">
        <v>17</v>
      </c>
      <c r="D538" s="60">
        <v>24977007</v>
      </c>
      <c r="E538" s="60">
        <v>1498620</v>
      </c>
      <c r="F538" s="61">
        <v>2.4414342147314003E-3</v>
      </c>
    </row>
    <row r="539" spans="1:6" x14ac:dyDescent="0.2">
      <c r="A539" s="49" t="s">
        <v>338</v>
      </c>
      <c r="B539" s="49" t="s">
        <v>53</v>
      </c>
      <c r="C539" s="59">
        <v>320</v>
      </c>
      <c r="D539" s="60">
        <v>39713504</v>
      </c>
      <c r="E539" s="60">
        <v>2386737</v>
      </c>
      <c r="F539" s="61">
        <v>3.8882848042635079E-3</v>
      </c>
    </row>
    <row r="540" spans="1:6" x14ac:dyDescent="0.2">
      <c r="A540" s="49" t="s">
        <v>344</v>
      </c>
      <c r="B540" s="49" t="s">
        <v>5</v>
      </c>
      <c r="C540" s="59" t="s">
        <v>748</v>
      </c>
      <c r="D540" s="60" t="s">
        <v>748</v>
      </c>
      <c r="E540" s="60" t="s">
        <v>748</v>
      </c>
      <c r="F540" s="61" t="s">
        <v>748</v>
      </c>
    </row>
    <row r="541" spans="1:6" x14ac:dyDescent="0.2">
      <c r="A541" s="49" t="s">
        <v>344</v>
      </c>
      <c r="B541" s="49" t="s">
        <v>1</v>
      </c>
      <c r="C541" s="59">
        <v>11</v>
      </c>
      <c r="D541" s="60">
        <v>1380012</v>
      </c>
      <c r="E541" s="60">
        <v>82801</v>
      </c>
      <c r="F541" s="61">
        <v>1.3489289774190567E-4</v>
      </c>
    </row>
    <row r="542" spans="1:6" x14ac:dyDescent="0.2">
      <c r="A542" s="49" t="s">
        <v>344</v>
      </c>
      <c r="B542" s="49" t="s">
        <v>749</v>
      </c>
      <c r="C542" s="59">
        <v>29</v>
      </c>
      <c r="D542" s="60">
        <v>1779887</v>
      </c>
      <c r="E542" s="60">
        <v>106793</v>
      </c>
      <c r="F542" s="61">
        <v>1.7397878320975991E-4</v>
      </c>
    </row>
    <row r="543" spans="1:6" x14ac:dyDescent="0.2">
      <c r="A543" s="49" t="s">
        <v>344</v>
      </c>
      <c r="B543" s="49" t="s">
        <v>3</v>
      </c>
      <c r="C543" s="59">
        <v>7</v>
      </c>
      <c r="D543" s="60">
        <v>1726680</v>
      </c>
      <c r="E543" s="60">
        <v>103601</v>
      </c>
      <c r="F543" s="61">
        <v>1.6877862705715109E-4</v>
      </c>
    </row>
    <row r="544" spans="1:6" x14ac:dyDescent="0.2">
      <c r="A544" s="49" t="s">
        <v>344</v>
      </c>
      <c r="B544" s="49" t="s">
        <v>2</v>
      </c>
      <c r="C544" s="59" t="s">
        <v>748</v>
      </c>
      <c r="D544" s="60" t="s">
        <v>748</v>
      </c>
      <c r="E544" s="60" t="s">
        <v>748</v>
      </c>
      <c r="F544" s="61" t="s">
        <v>748</v>
      </c>
    </row>
    <row r="545" spans="1:6" x14ac:dyDescent="0.2">
      <c r="A545" s="49" t="s">
        <v>344</v>
      </c>
      <c r="B545" s="49" t="s">
        <v>6</v>
      </c>
      <c r="C545" s="59">
        <v>10</v>
      </c>
      <c r="D545" s="60">
        <v>1184798</v>
      </c>
      <c r="E545" s="60">
        <v>71088</v>
      </c>
      <c r="F545" s="61">
        <v>1.1581099642125808E-4</v>
      </c>
    </row>
    <row r="546" spans="1:6" x14ac:dyDescent="0.2">
      <c r="A546" s="49" t="s">
        <v>344</v>
      </c>
      <c r="B546" s="49" t="s">
        <v>10</v>
      </c>
      <c r="C546" s="59">
        <v>125</v>
      </c>
      <c r="D546" s="60">
        <v>6999921</v>
      </c>
      <c r="E546" s="60">
        <v>419995</v>
      </c>
      <c r="F546" s="61">
        <v>6.8422292710367829E-4</v>
      </c>
    </row>
    <row r="547" spans="1:6" x14ac:dyDescent="0.2">
      <c r="A547" s="49" t="s">
        <v>344</v>
      </c>
      <c r="B547" s="49" t="s">
        <v>4</v>
      </c>
      <c r="C547" s="59">
        <v>16</v>
      </c>
      <c r="D547" s="60">
        <v>2617282</v>
      </c>
      <c r="E547" s="60">
        <v>157037</v>
      </c>
      <c r="F547" s="61">
        <v>2.5583236896529798E-4</v>
      </c>
    </row>
    <row r="548" spans="1:6" x14ac:dyDescent="0.2">
      <c r="A548" s="49" t="s">
        <v>344</v>
      </c>
      <c r="B548" s="49" t="s">
        <v>750</v>
      </c>
      <c r="C548" s="59">
        <v>211</v>
      </c>
      <c r="D548" s="60">
        <v>6264407</v>
      </c>
      <c r="E548" s="60">
        <v>377335</v>
      </c>
      <c r="F548" s="61">
        <v>6.1472459957539127E-4</v>
      </c>
    </row>
    <row r="549" spans="1:6" x14ac:dyDescent="0.2">
      <c r="A549" s="49" t="s">
        <v>344</v>
      </c>
      <c r="B549" s="49" t="s">
        <v>8</v>
      </c>
      <c r="C549" s="59">
        <v>66</v>
      </c>
      <c r="D549" s="60">
        <v>1441693</v>
      </c>
      <c r="E549" s="60">
        <v>86502</v>
      </c>
      <c r="F549" s="61">
        <v>1.4092227678977697E-4</v>
      </c>
    </row>
    <row r="550" spans="1:6" x14ac:dyDescent="0.2">
      <c r="A550" s="49" t="s">
        <v>344</v>
      </c>
      <c r="B550" s="49" t="s">
        <v>751</v>
      </c>
      <c r="C550" s="59">
        <v>48</v>
      </c>
      <c r="D550" s="60">
        <v>2885590</v>
      </c>
      <c r="E550" s="60">
        <v>173135</v>
      </c>
      <c r="F550" s="61">
        <v>2.8205796850937594E-4</v>
      </c>
    </row>
    <row r="551" spans="1:6" x14ac:dyDescent="0.2">
      <c r="A551" s="49" t="s">
        <v>344</v>
      </c>
      <c r="B551" s="49" t="s">
        <v>25</v>
      </c>
      <c r="C551" s="59">
        <v>28</v>
      </c>
      <c r="D551" s="60">
        <v>9301478</v>
      </c>
      <c r="E551" s="60">
        <v>558089</v>
      </c>
      <c r="F551" s="61">
        <v>9.0919484556807758E-4</v>
      </c>
    </row>
    <row r="552" spans="1:6" x14ac:dyDescent="0.2">
      <c r="A552" s="49" t="s">
        <v>344</v>
      </c>
      <c r="B552" s="49" t="s">
        <v>53</v>
      </c>
      <c r="C552" s="59">
        <v>561</v>
      </c>
      <c r="D552" s="60">
        <v>40567554</v>
      </c>
      <c r="E552" s="60">
        <v>2435524</v>
      </c>
      <c r="F552" s="61">
        <v>3.9677647598453771E-3</v>
      </c>
    </row>
    <row r="553" spans="1:6" x14ac:dyDescent="0.2">
      <c r="A553" s="49" t="s">
        <v>352</v>
      </c>
      <c r="B553" s="49" t="s">
        <v>5</v>
      </c>
      <c r="C553" s="59" t="s">
        <v>748</v>
      </c>
      <c r="D553" s="60" t="s">
        <v>748</v>
      </c>
      <c r="E553" s="60" t="s">
        <v>748</v>
      </c>
      <c r="F553" s="61" t="s">
        <v>748</v>
      </c>
    </row>
    <row r="554" spans="1:6" x14ac:dyDescent="0.2">
      <c r="A554" s="49" t="s">
        <v>352</v>
      </c>
      <c r="B554" s="49" t="s">
        <v>1</v>
      </c>
      <c r="C554" s="59">
        <v>5</v>
      </c>
      <c r="D554" s="60">
        <v>421082</v>
      </c>
      <c r="E554" s="60">
        <v>25265</v>
      </c>
      <c r="F554" s="61">
        <v>4.1159757266811347E-5</v>
      </c>
    </row>
    <row r="555" spans="1:6" x14ac:dyDescent="0.2">
      <c r="A555" s="49" t="s">
        <v>352</v>
      </c>
      <c r="B555" s="49" t="s">
        <v>749</v>
      </c>
      <c r="C555" s="59">
        <v>26</v>
      </c>
      <c r="D555" s="60">
        <v>2955760</v>
      </c>
      <c r="E555" s="60">
        <v>177346</v>
      </c>
      <c r="F555" s="61">
        <v>2.8891819957411146E-4</v>
      </c>
    </row>
    <row r="556" spans="1:6" x14ac:dyDescent="0.2">
      <c r="A556" s="49" t="s">
        <v>352</v>
      </c>
      <c r="B556" s="49" t="s">
        <v>3</v>
      </c>
      <c r="C556" s="59">
        <v>15</v>
      </c>
      <c r="D556" s="60">
        <v>1795909</v>
      </c>
      <c r="E556" s="60">
        <v>107755</v>
      </c>
      <c r="F556" s="61">
        <v>1.7554599819059004E-4</v>
      </c>
    </row>
    <row r="557" spans="1:6" x14ac:dyDescent="0.2">
      <c r="A557" s="49" t="s">
        <v>352</v>
      </c>
      <c r="B557" s="49" t="s">
        <v>2</v>
      </c>
      <c r="C557" s="59" t="s">
        <v>748</v>
      </c>
      <c r="D557" s="60" t="s">
        <v>748</v>
      </c>
      <c r="E557" s="60" t="s">
        <v>748</v>
      </c>
      <c r="F557" s="61" t="s">
        <v>748</v>
      </c>
    </row>
    <row r="558" spans="1:6" x14ac:dyDescent="0.2">
      <c r="A558" s="49" t="s">
        <v>352</v>
      </c>
      <c r="B558" s="49" t="s">
        <v>6</v>
      </c>
      <c r="C558" s="59">
        <v>6</v>
      </c>
      <c r="D558" s="60">
        <v>498929</v>
      </c>
      <c r="E558" s="60">
        <v>29936</v>
      </c>
      <c r="F558" s="61">
        <v>4.8769384268326326E-5</v>
      </c>
    </row>
    <row r="559" spans="1:6" x14ac:dyDescent="0.2">
      <c r="A559" s="49" t="s">
        <v>352</v>
      </c>
      <c r="B559" s="49" t="s">
        <v>10</v>
      </c>
      <c r="C559" s="59">
        <v>58</v>
      </c>
      <c r="D559" s="60">
        <v>1153418</v>
      </c>
      <c r="E559" s="60">
        <v>69205</v>
      </c>
      <c r="F559" s="61">
        <v>1.1274336044526734E-4</v>
      </c>
    </row>
    <row r="560" spans="1:6" x14ac:dyDescent="0.2">
      <c r="A560" s="49" t="s">
        <v>352</v>
      </c>
      <c r="B560" s="49" t="s">
        <v>4</v>
      </c>
      <c r="C560" s="59">
        <v>9</v>
      </c>
      <c r="D560" s="60">
        <v>1484045</v>
      </c>
      <c r="E560" s="60">
        <v>89043</v>
      </c>
      <c r="F560" s="61">
        <v>1.4506187477968268E-4</v>
      </c>
    </row>
    <row r="561" spans="1:6" x14ac:dyDescent="0.2">
      <c r="A561" s="49" t="s">
        <v>352</v>
      </c>
      <c r="B561" s="49" t="s">
        <v>750</v>
      </c>
      <c r="C561" s="59">
        <v>132</v>
      </c>
      <c r="D561" s="60">
        <v>3115444</v>
      </c>
      <c r="E561" s="60">
        <v>200013</v>
      </c>
      <c r="F561" s="61">
        <v>3.2584549891972049E-4</v>
      </c>
    </row>
    <row r="562" spans="1:6" x14ac:dyDescent="0.2">
      <c r="A562" s="49" t="s">
        <v>352</v>
      </c>
      <c r="B562" s="49" t="s">
        <v>8</v>
      </c>
      <c r="C562" s="59">
        <v>37</v>
      </c>
      <c r="D562" s="60">
        <v>1180190</v>
      </c>
      <c r="E562" s="60">
        <v>70811</v>
      </c>
      <c r="F562" s="61">
        <v>1.1535972973758871E-4</v>
      </c>
    </row>
    <row r="563" spans="1:6" x14ac:dyDescent="0.2">
      <c r="A563" s="49" t="s">
        <v>352</v>
      </c>
      <c r="B563" s="49" t="s">
        <v>751</v>
      </c>
      <c r="C563" s="59">
        <v>25</v>
      </c>
      <c r="D563" s="60">
        <v>2179797</v>
      </c>
      <c r="E563" s="60">
        <v>130788</v>
      </c>
      <c r="F563" s="61">
        <v>2.1306955604241928E-4</v>
      </c>
    </row>
    <row r="564" spans="1:6" x14ac:dyDescent="0.2">
      <c r="A564" s="49" t="s">
        <v>352</v>
      </c>
      <c r="B564" s="49" t="s">
        <v>25</v>
      </c>
      <c r="C564" s="59">
        <v>21</v>
      </c>
      <c r="D564" s="60">
        <v>1904075</v>
      </c>
      <c r="E564" s="60">
        <v>114245</v>
      </c>
      <c r="F564" s="61">
        <v>1.8611899738558727E-4</v>
      </c>
    </row>
    <row r="565" spans="1:6" x14ac:dyDescent="0.2">
      <c r="A565" s="49" t="s">
        <v>352</v>
      </c>
      <c r="B565" s="49" t="s">
        <v>53</v>
      </c>
      <c r="C565" s="59">
        <v>340</v>
      </c>
      <c r="D565" s="60">
        <v>16756675</v>
      </c>
      <c r="E565" s="60">
        <v>1018487</v>
      </c>
      <c r="F565" s="61">
        <v>1.6592391727450184E-3</v>
      </c>
    </row>
    <row r="566" spans="1:6" x14ac:dyDescent="0.2">
      <c r="A566" s="49" t="s">
        <v>360</v>
      </c>
      <c r="B566" s="49" t="s">
        <v>5</v>
      </c>
      <c r="C566" s="59">
        <v>9</v>
      </c>
      <c r="D566" s="60">
        <v>694934</v>
      </c>
      <c r="E566" s="60">
        <v>41696</v>
      </c>
      <c r="F566" s="61">
        <v>6.7927854304253548E-5</v>
      </c>
    </row>
    <row r="567" spans="1:6" x14ac:dyDescent="0.2">
      <c r="A567" s="49" t="s">
        <v>360</v>
      </c>
      <c r="B567" s="49" t="s">
        <v>1</v>
      </c>
      <c r="C567" s="59" t="s">
        <v>748</v>
      </c>
      <c r="D567" s="60" t="s">
        <v>748</v>
      </c>
      <c r="E567" s="60" t="s">
        <v>748</v>
      </c>
      <c r="F567" s="61" t="s">
        <v>748</v>
      </c>
    </row>
    <row r="568" spans="1:6" x14ac:dyDescent="0.2">
      <c r="A568" s="49" t="s">
        <v>360</v>
      </c>
      <c r="B568" s="49" t="s">
        <v>749</v>
      </c>
      <c r="C568" s="59">
        <v>32</v>
      </c>
      <c r="D568" s="60">
        <v>3155706</v>
      </c>
      <c r="E568" s="60">
        <v>189342</v>
      </c>
      <c r="F568" s="61">
        <v>3.0846114230803856E-4</v>
      </c>
    </row>
    <row r="569" spans="1:6" x14ac:dyDescent="0.2">
      <c r="A569" s="49" t="s">
        <v>360</v>
      </c>
      <c r="B569" s="49" t="s">
        <v>3</v>
      </c>
      <c r="C569" s="59">
        <v>5</v>
      </c>
      <c r="D569" s="60">
        <v>1947154</v>
      </c>
      <c r="E569" s="60">
        <v>116829</v>
      </c>
      <c r="F569" s="61">
        <v>1.9032864760436586E-4</v>
      </c>
    </row>
    <row r="570" spans="1:6" x14ac:dyDescent="0.2">
      <c r="A570" s="49" t="s">
        <v>360</v>
      </c>
      <c r="B570" s="49" t="s">
        <v>2</v>
      </c>
      <c r="C570" s="59" t="s">
        <v>748</v>
      </c>
      <c r="D570" s="60" t="s">
        <v>748</v>
      </c>
      <c r="E570" s="60" t="s">
        <v>748</v>
      </c>
      <c r="F570" s="61" t="s">
        <v>748</v>
      </c>
    </row>
    <row r="571" spans="1:6" x14ac:dyDescent="0.2">
      <c r="A571" s="49" t="s">
        <v>360</v>
      </c>
      <c r="B571" s="49" t="s">
        <v>6</v>
      </c>
      <c r="C571" s="59">
        <v>13</v>
      </c>
      <c r="D571" s="60">
        <v>1491893</v>
      </c>
      <c r="E571" s="60">
        <v>89514</v>
      </c>
      <c r="F571" s="61">
        <v>1.458291910540808E-4</v>
      </c>
    </row>
    <row r="572" spans="1:6" x14ac:dyDescent="0.2">
      <c r="A572" s="49" t="s">
        <v>360</v>
      </c>
      <c r="B572" s="49" t="s">
        <v>10</v>
      </c>
      <c r="C572" s="59">
        <v>103</v>
      </c>
      <c r="D572" s="60">
        <v>10940831</v>
      </c>
      <c r="E572" s="60">
        <v>656450</v>
      </c>
      <c r="F572" s="61">
        <v>1.0694368754323494E-3</v>
      </c>
    </row>
    <row r="573" spans="1:6" x14ac:dyDescent="0.2">
      <c r="A573" s="49" t="s">
        <v>360</v>
      </c>
      <c r="B573" s="49" t="s">
        <v>4</v>
      </c>
      <c r="C573" s="59">
        <v>13</v>
      </c>
      <c r="D573" s="60">
        <v>1164266</v>
      </c>
      <c r="E573" s="60">
        <v>69856</v>
      </c>
      <c r="F573" s="61">
        <v>1.1380391860797046E-4</v>
      </c>
    </row>
    <row r="574" spans="1:6" x14ac:dyDescent="0.2">
      <c r="A574" s="49" t="s">
        <v>360</v>
      </c>
      <c r="B574" s="49" t="s">
        <v>750</v>
      </c>
      <c r="C574" s="59">
        <v>185</v>
      </c>
      <c r="D574" s="60">
        <v>5110296</v>
      </c>
      <c r="E574" s="60">
        <v>309185</v>
      </c>
      <c r="F574" s="61">
        <v>5.0369996241991159E-4</v>
      </c>
    </row>
    <row r="575" spans="1:6" x14ac:dyDescent="0.2">
      <c r="A575" s="49" t="s">
        <v>360</v>
      </c>
      <c r="B575" s="49" t="s">
        <v>8</v>
      </c>
      <c r="C575" s="59">
        <v>67</v>
      </c>
      <c r="D575" s="60">
        <v>2202894</v>
      </c>
      <c r="E575" s="60">
        <v>132174</v>
      </c>
      <c r="F575" s="61">
        <v>2.1532751858236782E-4</v>
      </c>
    </row>
    <row r="576" spans="1:6" x14ac:dyDescent="0.2">
      <c r="A576" s="49" t="s">
        <v>360</v>
      </c>
      <c r="B576" s="49" t="s">
        <v>751</v>
      </c>
      <c r="C576" s="59">
        <v>37</v>
      </c>
      <c r="D576" s="60">
        <v>4459021</v>
      </c>
      <c r="E576" s="60">
        <v>267541</v>
      </c>
      <c r="F576" s="61">
        <v>4.3585682243894619E-4</v>
      </c>
    </row>
    <row r="577" spans="1:6" x14ac:dyDescent="0.2">
      <c r="A577" s="49" t="s">
        <v>360</v>
      </c>
      <c r="B577" s="49" t="s">
        <v>25</v>
      </c>
      <c r="C577" s="59">
        <v>22</v>
      </c>
      <c r="D577" s="60">
        <v>3105584</v>
      </c>
      <c r="E577" s="60">
        <v>186335</v>
      </c>
      <c r="F577" s="61">
        <v>3.0356237365174323E-4</v>
      </c>
    </row>
    <row r="578" spans="1:6" x14ac:dyDescent="0.2">
      <c r="A578" s="49" t="s">
        <v>360</v>
      </c>
      <c r="B578" s="49" t="s">
        <v>53</v>
      </c>
      <c r="C578" s="59">
        <v>494</v>
      </c>
      <c r="D578" s="60">
        <v>43063139</v>
      </c>
      <c r="E578" s="60">
        <v>2586355</v>
      </c>
      <c r="F578" s="61">
        <v>4.2134868001505585E-3</v>
      </c>
    </row>
    <row r="579" spans="1:6" x14ac:dyDescent="0.2">
      <c r="A579" s="49" t="s">
        <v>367</v>
      </c>
      <c r="B579" s="49" t="s">
        <v>5</v>
      </c>
      <c r="C579" s="59" t="s">
        <v>748</v>
      </c>
      <c r="D579" s="60" t="s">
        <v>748</v>
      </c>
      <c r="E579" s="60" t="s">
        <v>748</v>
      </c>
      <c r="F579" s="61" t="s">
        <v>748</v>
      </c>
    </row>
    <row r="580" spans="1:6" x14ac:dyDescent="0.2">
      <c r="A580" s="49" t="s">
        <v>367</v>
      </c>
      <c r="B580" s="49" t="s">
        <v>1</v>
      </c>
      <c r="C580" s="59">
        <v>12</v>
      </c>
      <c r="D580" s="60">
        <v>3078257</v>
      </c>
      <c r="E580" s="60">
        <v>184695</v>
      </c>
      <c r="F580" s="61">
        <v>3.0089061422496429E-4</v>
      </c>
    </row>
    <row r="581" spans="1:6" x14ac:dyDescent="0.2">
      <c r="A581" s="49" t="s">
        <v>367</v>
      </c>
      <c r="B581" s="49" t="s">
        <v>749</v>
      </c>
      <c r="C581" s="59">
        <v>19</v>
      </c>
      <c r="D581" s="60">
        <v>1238664</v>
      </c>
      <c r="E581" s="60">
        <v>74320</v>
      </c>
      <c r="F581" s="61">
        <v>1.2107631743793468E-4</v>
      </c>
    </row>
    <row r="582" spans="1:6" x14ac:dyDescent="0.2">
      <c r="A582" s="49" t="s">
        <v>367</v>
      </c>
      <c r="B582" s="49" t="s">
        <v>3</v>
      </c>
      <c r="C582" s="59">
        <v>10</v>
      </c>
      <c r="D582" s="60">
        <v>2597991</v>
      </c>
      <c r="E582" s="60">
        <v>155879</v>
      </c>
      <c r="F582" s="61">
        <v>2.5394584615053576E-4</v>
      </c>
    </row>
    <row r="583" spans="1:6" x14ac:dyDescent="0.2">
      <c r="A583" s="49" t="s">
        <v>367</v>
      </c>
      <c r="B583" s="49" t="s">
        <v>2</v>
      </c>
      <c r="C583" s="59" t="s">
        <v>748</v>
      </c>
      <c r="D583" s="60" t="s">
        <v>748</v>
      </c>
      <c r="E583" s="60" t="s">
        <v>748</v>
      </c>
      <c r="F583" s="61" t="s">
        <v>748</v>
      </c>
    </row>
    <row r="584" spans="1:6" x14ac:dyDescent="0.2">
      <c r="A584" s="49" t="s">
        <v>367</v>
      </c>
      <c r="B584" s="49" t="s">
        <v>6</v>
      </c>
      <c r="C584" s="59">
        <v>12</v>
      </c>
      <c r="D584" s="60">
        <v>1774771</v>
      </c>
      <c r="E584" s="60">
        <v>106486</v>
      </c>
      <c r="F584" s="61">
        <v>1.7347864287803972E-4</v>
      </c>
    </row>
    <row r="585" spans="1:6" x14ac:dyDescent="0.2">
      <c r="A585" s="49" t="s">
        <v>367</v>
      </c>
      <c r="B585" s="49" t="s">
        <v>10</v>
      </c>
      <c r="C585" s="59">
        <v>80</v>
      </c>
      <c r="D585" s="60">
        <v>3188708</v>
      </c>
      <c r="E585" s="60">
        <v>201570</v>
      </c>
      <c r="F585" s="61">
        <v>3.2838204125355884E-4</v>
      </c>
    </row>
    <row r="586" spans="1:6" x14ac:dyDescent="0.2">
      <c r="A586" s="49" t="s">
        <v>367</v>
      </c>
      <c r="B586" s="49" t="s">
        <v>4</v>
      </c>
      <c r="C586" s="59">
        <v>9</v>
      </c>
      <c r="D586" s="60">
        <v>1163806</v>
      </c>
      <c r="E586" s="60">
        <v>69828</v>
      </c>
      <c r="F586" s="61">
        <v>1.1375830320312301E-4</v>
      </c>
    </row>
    <row r="587" spans="1:6" x14ac:dyDescent="0.2">
      <c r="A587" s="49" t="s">
        <v>367</v>
      </c>
      <c r="B587" s="49" t="s">
        <v>750</v>
      </c>
      <c r="C587" s="59">
        <v>106</v>
      </c>
      <c r="D587" s="60">
        <v>4247258</v>
      </c>
      <c r="E587" s="60">
        <v>254563</v>
      </c>
      <c r="F587" s="61">
        <v>4.1471408229215508E-4</v>
      </c>
    </row>
    <row r="588" spans="1:6" x14ac:dyDescent="0.2">
      <c r="A588" s="49" t="s">
        <v>367</v>
      </c>
      <c r="B588" s="49" t="s">
        <v>8</v>
      </c>
      <c r="C588" s="59">
        <v>43</v>
      </c>
      <c r="D588" s="60">
        <v>1774837</v>
      </c>
      <c r="E588" s="60">
        <v>106490</v>
      </c>
      <c r="F588" s="61">
        <v>1.7348515936444649E-4</v>
      </c>
    </row>
    <row r="589" spans="1:6" x14ac:dyDescent="0.2">
      <c r="A589" s="49" t="s">
        <v>367</v>
      </c>
      <c r="B589" s="49" t="s">
        <v>751</v>
      </c>
      <c r="C589" s="59">
        <v>14</v>
      </c>
      <c r="D589" s="60">
        <v>641968</v>
      </c>
      <c r="E589" s="60">
        <v>38518</v>
      </c>
      <c r="F589" s="61">
        <v>6.2750505854068452E-5</v>
      </c>
    </row>
    <row r="590" spans="1:6" x14ac:dyDescent="0.2">
      <c r="A590" s="49" t="s">
        <v>367</v>
      </c>
      <c r="B590" s="49" t="s">
        <v>25</v>
      </c>
      <c r="C590" s="59">
        <v>10</v>
      </c>
      <c r="D590" s="60">
        <v>4191589</v>
      </c>
      <c r="E590" s="60">
        <v>251495</v>
      </c>
      <c r="F590" s="61">
        <v>4.0971593721815638E-4</v>
      </c>
    </row>
    <row r="591" spans="1:6" x14ac:dyDescent="0.2">
      <c r="A591" s="49" t="s">
        <v>367</v>
      </c>
      <c r="B591" s="49" t="s">
        <v>53</v>
      </c>
      <c r="C591" s="59">
        <v>320</v>
      </c>
      <c r="D591" s="60">
        <v>24121622</v>
      </c>
      <c r="E591" s="60">
        <v>1457272</v>
      </c>
      <c r="F591" s="61">
        <v>2.3740732947445365E-3</v>
      </c>
    </row>
    <row r="592" spans="1:6" x14ac:dyDescent="0.2">
      <c r="A592" s="49" t="s">
        <v>374</v>
      </c>
      <c r="B592" s="49" t="s">
        <v>5</v>
      </c>
      <c r="C592" s="59">
        <v>5</v>
      </c>
      <c r="D592" s="60">
        <v>738167</v>
      </c>
      <c r="E592" s="60">
        <v>44290</v>
      </c>
      <c r="F592" s="61">
        <v>7.2153795739049074E-5</v>
      </c>
    </row>
    <row r="593" spans="1:6" x14ac:dyDescent="0.2">
      <c r="A593" s="49" t="s">
        <v>374</v>
      </c>
      <c r="B593" s="49" t="s">
        <v>1</v>
      </c>
      <c r="C593" s="59" t="s">
        <v>748</v>
      </c>
      <c r="D593" s="60" t="s">
        <v>748</v>
      </c>
      <c r="E593" s="60" t="s">
        <v>748</v>
      </c>
      <c r="F593" s="61" t="s">
        <v>748</v>
      </c>
    </row>
    <row r="594" spans="1:6" x14ac:dyDescent="0.2">
      <c r="A594" s="49" t="s">
        <v>374</v>
      </c>
      <c r="B594" s="49" t="s">
        <v>749</v>
      </c>
      <c r="C594" s="59">
        <v>24</v>
      </c>
      <c r="D594" s="60">
        <v>1500145</v>
      </c>
      <c r="E594" s="60">
        <v>90009</v>
      </c>
      <c r="F594" s="61">
        <v>1.4663560624691958E-4</v>
      </c>
    </row>
    <row r="595" spans="1:6" x14ac:dyDescent="0.2">
      <c r="A595" s="49" t="s">
        <v>374</v>
      </c>
      <c r="B595" s="49" t="s">
        <v>3</v>
      </c>
      <c r="C595" s="59">
        <v>8</v>
      </c>
      <c r="D595" s="60">
        <v>1927580</v>
      </c>
      <c r="E595" s="60">
        <v>115655</v>
      </c>
      <c r="F595" s="61">
        <v>1.8841605884397652E-4</v>
      </c>
    </row>
    <row r="596" spans="1:6" x14ac:dyDescent="0.2">
      <c r="A596" s="49" t="s">
        <v>374</v>
      </c>
      <c r="B596" s="49" t="s">
        <v>2</v>
      </c>
      <c r="C596" s="59" t="s">
        <v>748</v>
      </c>
      <c r="D596" s="60" t="s">
        <v>748</v>
      </c>
      <c r="E596" s="60" t="s">
        <v>748</v>
      </c>
      <c r="F596" s="61" t="s">
        <v>748</v>
      </c>
    </row>
    <row r="597" spans="1:6" x14ac:dyDescent="0.2">
      <c r="A597" s="49" t="s">
        <v>374</v>
      </c>
      <c r="B597" s="49" t="s">
        <v>6</v>
      </c>
      <c r="C597" s="59">
        <v>7</v>
      </c>
      <c r="D597" s="60">
        <v>1049001</v>
      </c>
      <c r="E597" s="60">
        <v>62940</v>
      </c>
      <c r="F597" s="61">
        <v>1.0253691361065135E-4</v>
      </c>
    </row>
    <row r="598" spans="1:6" x14ac:dyDescent="0.2">
      <c r="A598" s="49" t="s">
        <v>374</v>
      </c>
      <c r="B598" s="49" t="s">
        <v>10</v>
      </c>
      <c r="C598" s="59">
        <v>70</v>
      </c>
      <c r="D598" s="60">
        <v>5117923</v>
      </c>
      <c r="E598" s="60">
        <v>307075</v>
      </c>
      <c r="F598" s="61">
        <v>5.0026251584033628E-4</v>
      </c>
    </row>
    <row r="599" spans="1:6" x14ac:dyDescent="0.2">
      <c r="A599" s="49" t="s">
        <v>374</v>
      </c>
      <c r="B599" s="49" t="s">
        <v>4</v>
      </c>
      <c r="C599" s="59">
        <v>9</v>
      </c>
      <c r="D599" s="60">
        <v>320364</v>
      </c>
      <c r="E599" s="60">
        <v>19222</v>
      </c>
      <c r="F599" s="61">
        <v>3.1314975427771533E-5</v>
      </c>
    </row>
    <row r="600" spans="1:6" x14ac:dyDescent="0.2">
      <c r="A600" s="49" t="s">
        <v>374</v>
      </c>
      <c r="B600" s="49" t="s">
        <v>750</v>
      </c>
      <c r="C600" s="59">
        <v>92</v>
      </c>
      <c r="D600" s="60">
        <v>1869002</v>
      </c>
      <c r="E600" s="60">
        <v>111442</v>
      </c>
      <c r="F600" s="61">
        <v>1.8155256953603763E-4</v>
      </c>
    </row>
    <row r="601" spans="1:6" x14ac:dyDescent="0.2">
      <c r="A601" s="49" t="s">
        <v>374</v>
      </c>
      <c r="B601" s="49" t="s">
        <v>8</v>
      </c>
      <c r="C601" s="59">
        <v>41</v>
      </c>
      <c r="D601" s="60">
        <v>1358535</v>
      </c>
      <c r="E601" s="60">
        <v>81512</v>
      </c>
      <c r="F601" s="61">
        <v>1.3279295999732148E-4</v>
      </c>
    </row>
    <row r="602" spans="1:6" x14ac:dyDescent="0.2">
      <c r="A602" s="49" t="s">
        <v>374</v>
      </c>
      <c r="B602" s="49" t="s">
        <v>751</v>
      </c>
      <c r="C602" s="59">
        <v>32</v>
      </c>
      <c r="D602" s="60">
        <v>2473873</v>
      </c>
      <c r="E602" s="60">
        <v>148432</v>
      </c>
      <c r="F602" s="61">
        <v>2.4181377758271689E-4</v>
      </c>
    </row>
    <row r="603" spans="1:6" x14ac:dyDescent="0.2">
      <c r="A603" s="49" t="s">
        <v>374</v>
      </c>
      <c r="B603" s="49" t="s">
        <v>25</v>
      </c>
      <c r="C603" s="59">
        <v>21</v>
      </c>
      <c r="D603" s="60">
        <v>4132844</v>
      </c>
      <c r="E603" s="60">
        <v>247971</v>
      </c>
      <c r="F603" s="61">
        <v>4.0397491269378495E-4</v>
      </c>
    </row>
    <row r="604" spans="1:6" x14ac:dyDescent="0.2">
      <c r="A604" s="49" t="s">
        <v>374</v>
      </c>
      <c r="B604" s="49" t="s">
        <v>53</v>
      </c>
      <c r="C604" s="59">
        <v>316</v>
      </c>
      <c r="D604" s="60">
        <v>20754245</v>
      </c>
      <c r="E604" s="60">
        <v>1244556</v>
      </c>
      <c r="F604" s="61">
        <v>2.0275330641184907E-3</v>
      </c>
    </row>
    <row r="605" spans="1:6" x14ac:dyDescent="0.2">
      <c r="A605" s="49" t="s">
        <v>378</v>
      </c>
      <c r="B605" s="49" t="s">
        <v>5</v>
      </c>
      <c r="C605" s="59" t="s">
        <v>748</v>
      </c>
      <c r="D605" s="60" t="s">
        <v>748</v>
      </c>
      <c r="E605" s="60" t="s">
        <v>748</v>
      </c>
      <c r="F605" s="61" t="s">
        <v>748</v>
      </c>
    </row>
    <row r="606" spans="1:6" x14ac:dyDescent="0.2">
      <c r="A606" s="49" t="s">
        <v>378</v>
      </c>
      <c r="B606" s="49" t="s">
        <v>1</v>
      </c>
      <c r="C606" s="59" t="s">
        <v>748</v>
      </c>
      <c r="D606" s="60" t="s">
        <v>748</v>
      </c>
      <c r="E606" s="60" t="s">
        <v>748</v>
      </c>
      <c r="F606" s="61" t="s">
        <v>748</v>
      </c>
    </row>
    <row r="607" spans="1:6" x14ac:dyDescent="0.2">
      <c r="A607" s="49" t="s">
        <v>378</v>
      </c>
      <c r="B607" s="49" t="s">
        <v>749</v>
      </c>
      <c r="C607" s="59">
        <v>10</v>
      </c>
      <c r="D607" s="60">
        <v>659730</v>
      </c>
      <c r="E607" s="60">
        <v>39584</v>
      </c>
      <c r="F607" s="61">
        <v>6.4487149481474786E-5</v>
      </c>
    </row>
    <row r="608" spans="1:6" x14ac:dyDescent="0.2">
      <c r="A608" s="49" t="s">
        <v>378</v>
      </c>
      <c r="B608" s="49" t="s">
        <v>3</v>
      </c>
      <c r="C608" s="59">
        <v>9</v>
      </c>
      <c r="D608" s="60">
        <v>2139552</v>
      </c>
      <c r="E608" s="60">
        <v>128373</v>
      </c>
      <c r="F608" s="61">
        <v>2.0913522737432707E-4</v>
      </c>
    </row>
    <row r="609" spans="1:6" x14ac:dyDescent="0.2">
      <c r="A609" s="49" t="s">
        <v>378</v>
      </c>
      <c r="B609" s="49" t="s">
        <v>2</v>
      </c>
      <c r="C609" s="59" t="s">
        <v>748</v>
      </c>
      <c r="D609" s="60" t="s">
        <v>748</v>
      </c>
      <c r="E609" s="60" t="s">
        <v>748</v>
      </c>
      <c r="F609" s="61" t="s">
        <v>748</v>
      </c>
    </row>
    <row r="610" spans="1:6" x14ac:dyDescent="0.2">
      <c r="A610" s="49" t="s">
        <v>378</v>
      </c>
      <c r="B610" s="49" t="s">
        <v>6</v>
      </c>
      <c r="C610" s="59">
        <v>6</v>
      </c>
      <c r="D610" s="60">
        <v>679604</v>
      </c>
      <c r="E610" s="60">
        <v>40776</v>
      </c>
      <c r="F610" s="61">
        <v>6.6429062430694617E-5</v>
      </c>
    </row>
    <row r="611" spans="1:6" x14ac:dyDescent="0.2">
      <c r="A611" s="49" t="s">
        <v>378</v>
      </c>
      <c r="B611" s="49" t="s">
        <v>10</v>
      </c>
      <c r="C611" s="59">
        <v>40</v>
      </c>
      <c r="D611" s="60">
        <v>1233207</v>
      </c>
      <c r="E611" s="60">
        <v>73992</v>
      </c>
      <c r="F611" s="61">
        <v>1.2054196555257889E-4</v>
      </c>
    </row>
    <row r="612" spans="1:6" x14ac:dyDescent="0.2">
      <c r="A612" s="49" t="s">
        <v>378</v>
      </c>
      <c r="B612" s="49" t="s">
        <v>4</v>
      </c>
      <c r="C612" s="59">
        <v>9</v>
      </c>
      <c r="D612" s="60">
        <v>729215</v>
      </c>
      <c r="E612" s="60">
        <v>43753</v>
      </c>
      <c r="F612" s="61">
        <v>7.127895743893913E-5</v>
      </c>
    </row>
    <row r="613" spans="1:6" x14ac:dyDescent="0.2">
      <c r="A613" s="49" t="s">
        <v>378</v>
      </c>
      <c r="B613" s="49" t="s">
        <v>750</v>
      </c>
      <c r="C613" s="59">
        <v>73</v>
      </c>
      <c r="D613" s="60">
        <v>1601190</v>
      </c>
      <c r="E613" s="60">
        <v>93883</v>
      </c>
      <c r="F613" s="61">
        <v>1.5294682333188403E-4</v>
      </c>
    </row>
    <row r="614" spans="1:6" x14ac:dyDescent="0.2">
      <c r="A614" s="49" t="s">
        <v>378</v>
      </c>
      <c r="B614" s="49" t="s">
        <v>8</v>
      </c>
      <c r="C614" s="59">
        <v>24</v>
      </c>
      <c r="D614" s="60">
        <v>1241757</v>
      </c>
      <c r="E614" s="60">
        <v>74505</v>
      </c>
      <c r="F614" s="61">
        <v>1.2137770493424815E-4</v>
      </c>
    </row>
    <row r="615" spans="1:6" x14ac:dyDescent="0.2">
      <c r="A615" s="49" t="s">
        <v>378</v>
      </c>
      <c r="B615" s="49" t="s">
        <v>751</v>
      </c>
      <c r="C615" s="59">
        <v>28</v>
      </c>
      <c r="D615" s="60">
        <v>1796915</v>
      </c>
      <c r="E615" s="60">
        <v>108990</v>
      </c>
      <c r="F615" s="61">
        <v>1.7755796336868271E-4</v>
      </c>
    </row>
    <row r="616" spans="1:6" x14ac:dyDescent="0.2">
      <c r="A616" s="49" t="s">
        <v>378</v>
      </c>
      <c r="B616" s="49" t="s">
        <v>25</v>
      </c>
      <c r="C616" s="59">
        <v>7</v>
      </c>
      <c r="D616" s="60">
        <v>1360256</v>
      </c>
      <c r="E616" s="60">
        <v>81615</v>
      </c>
      <c r="F616" s="61">
        <v>1.32960759522296E-4</v>
      </c>
    </row>
    <row r="617" spans="1:6" x14ac:dyDescent="0.2">
      <c r="A617" s="49" t="s">
        <v>378</v>
      </c>
      <c r="B617" s="49" t="s">
        <v>53</v>
      </c>
      <c r="C617" s="59">
        <v>212</v>
      </c>
      <c r="D617" s="60">
        <v>11928605</v>
      </c>
      <c r="E617" s="60">
        <v>714703</v>
      </c>
      <c r="F617" s="61">
        <v>1.1643380960958587E-3</v>
      </c>
    </row>
    <row r="618" spans="1:6" x14ac:dyDescent="0.2">
      <c r="A618" s="49" t="s">
        <v>383</v>
      </c>
      <c r="B618" s="49" t="s">
        <v>5</v>
      </c>
      <c r="C618" s="59">
        <v>30</v>
      </c>
      <c r="D618" s="60">
        <v>4804756</v>
      </c>
      <c r="E618" s="60">
        <v>288285</v>
      </c>
      <c r="F618" s="61">
        <v>4.6965132094449675E-4</v>
      </c>
    </row>
    <row r="619" spans="1:6" x14ac:dyDescent="0.2">
      <c r="A619" s="49" t="s">
        <v>383</v>
      </c>
      <c r="B619" s="49" t="s">
        <v>1</v>
      </c>
      <c r="C619" s="59" t="s">
        <v>748</v>
      </c>
      <c r="D619" s="60" t="s">
        <v>748</v>
      </c>
      <c r="E619" s="60" t="s">
        <v>748</v>
      </c>
      <c r="F619" s="61" t="s">
        <v>748</v>
      </c>
    </row>
    <row r="620" spans="1:6" x14ac:dyDescent="0.2">
      <c r="A620" s="49" t="s">
        <v>383</v>
      </c>
      <c r="B620" s="49" t="s">
        <v>749</v>
      </c>
      <c r="C620" s="59">
        <v>23</v>
      </c>
      <c r="D620" s="60">
        <v>1618756</v>
      </c>
      <c r="E620" s="60">
        <v>97125</v>
      </c>
      <c r="F620" s="61">
        <v>1.5822843556457757E-4</v>
      </c>
    </row>
    <row r="621" spans="1:6" x14ac:dyDescent="0.2">
      <c r="A621" s="49" t="s">
        <v>383</v>
      </c>
      <c r="B621" s="49" t="s">
        <v>3</v>
      </c>
      <c r="C621" s="59">
        <v>11</v>
      </c>
      <c r="D621" s="60">
        <v>1832596</v>
      </c>
      <c r="E621" s="60">
        <v>109956</v>
      </c>
      <c r="F621" s="61">
        <v>1.7913169483591961E-4</v>
      </c>
    </row>
    <row r="622" spans="1:6" x14ac:dyDescent="0.2">
      <c r="A622" s="49" t="s">
        <v>383</v>
      </c>
      <c r="B622" s="49" t="s">
        <v>2</v>
      </c>
      <c r="C622" s="59">
        <v>20</v>
      </c>
      <c r="D622" s="60">
        <v>498860</v>
      </c>
      <c r="E622" s="60">
        <v>29932</v>
      </c>
      <c r="F622" s="61">
        <v>4.8762867781919549E-5</v>
      </c>
    </row>
    <row r="623" spans="1:6" x14ac:dyDescent="0.2">
      <c r="A623" s="49" t="s">
        <v>383</v>
      </c>
      <c r="B623" s="49" t="s">
        <v>6</v>
      </c>
      <c r="C623" s="59">
        <v>11</v>
      </c>
      <c r="D623" s="60">
        <v>1706456</v>
      </c>
      <c r="E623" s="60">
        <v>102387</v>
      </c>
      <c r="F623" s="61">
        <v>1.66800873432694E-4</v>
      </c>
    </row>
    <row r="624" spans="1:6" x14ac:dyDescent="0.2">
      <c r="A624" s="49" t="s">
        <v>383</v>
      </c>
      <c r="B624" s="49" t="s">
        <v>10</v>
      </c>
      <c r="C624" s="59">
        <v>95</v>
      </c>
      <c r="D624" s="60">
        <v>2686153</v>
      </c>
      <c r="E624" s="60">
        <v>161169</v>
      </c>
      <c r="F624" s="61">
        <v>2.6256389942349965E-4</v>
      </c>
    </row>
    <row r="625" spans="1:6" x14ac:dyDescent="0.2">
      <c r="A625" s="49" t="s">
        <v>383</v>
      </c>
      <c r="B625" s="49" t="s">
        <v>4</v>
      </c>
      <c r="C625" s="59" t="s">
        <v>748</v>
      </c>
      <c r="D625" s="60" t="s">
        <v>748</v>
      </c>
      <c r="E625" s="60" t="s">
        <v>748</v>
      </c>
      <c r="F625" s="61" t="s">
        <v>748</v>
      </c>
    </row>
    <row r="626" spans="1:6" x14ac:dyDescent="0.2">
      <c r="A626" s="49" t="s">
        <v>383</v>
      </c>
      <c r="B626" s="49" t="s">
        <v>750</v>
      </c>
      <c r="C626" s="59">
        <v>184</v>
      </c>
      <c r="D626" s="60">
        <v>4843521</v>
      </c>
      <c r="E626" s="60">
        <v>292125</v>
      </c>
      <c r="F626" s="61">
        <v>4.7590714789500361E-4</v>
      </c>
    </row>
    <row r="627" spans="1:6" x14ac:dyDescent="0.2">
      <c r="A627" s="49" t="s">
        <v>383</v>
      </c>
      <c r="B627" s="49" t="s">
        <v>8</v>
      </c>
      <c r="C627" s="59">
        <v>85</v>
      </c>
      <c r="D627" s="60">
        <v>11822727</v>
      </c>
      <c r="E627" s="60">
        <v>709344</v>
      </c>
      <c r="F627" s="61">
        <v>1.1556076334323781E-3</v>
      </c>
    </row>
    <row r="628" spans="1:6" x14ac:dyDescent="0.2">
      <c r="A628" s="49" t="s">
        <v>383</v>
      </c>
      <c r="B628" s="49" t="s">
        <v>751</v>
      </c>
      <c r="C628" s="59">
        <v>21</v>
      </c>
      <c r="D628" s="60">
        <v>1463982</v>
      </c>
      <c r="E628" s="60">
        <v>87839</v>
      </c>
      <c r="F628" s="61">
        <v>1.4310041237124252E-4</v>
      </c>
    </row>
    <row r="629" spans="1:6" x14ac:dyDescent="0.2">
      <c r="A629" s="49" t="s">
        <v>383</v>
      </c>
      <c r="B629" s="49" t="s">
        <v>25</v>
      </c>
      <c r="C629" s="59">
        <v>19</v>
      </c>
      <c r="D629" s="60">
        <v>2996417</v>
      </c>
      <c r="E629" s="60">
        <v>179785</v>
      </c>
      <c r="F629" s="61">
        <v>2.9289162716064431E-4</v>
      </c>
    </row>
    <row r="630" spans="1:6" x14ac:dyDescent="0.2">
      <c r="A630" s="49" t="s">
        <v>383</v>
      </c>
      <c r="B630" s="49" t="s">
        <v>53</v>
      </c>
      <c r="C630" s="59">
        <v>507</v>
      </c>
      <c r="D630" s="60">
        <v>35170677</v>
      </c>
      <c r="E630" s="60">
        <v>2111735</v>
      </c>
      <c r="F630" s="61">
        <v>3.440273105554319E-3</v>
      </c>
    </row>
    <row r="631" spans="1:6" x14ac:dyDescent="0.2">
      <c r="A631" s="49" t="s">
        <v>389</v>
      </c>
      <c r="B631" s="49" t="s">
        <v>5</v>
      </c>
      <c r="C631" s="59" t="s">
        <v>748</v>
      </c>
      <c r="D631" s="60" t="s">
        <v>748</v>
      </c>
      <c r="E631" s="60" t="s">
        <v>748</v>
      </c>
      <c r="F631" s="61" t="s">
        <v>748</v>
      </c>
    </row>
    <row r="632" spans="1:6" x14ac:dyDescent="0.2">
      <c r="A632" s="49" t="s">
        <v>389</v>
      </c>
      <c r="B632" s="49" t="s">
        <v>1</v>
      </c>
      <c r="C632" s="59" t="s">
        <v>748</v>
      </c>
      <c r="D632" s="60" t="s">
        <v>748</v>
      </c>
      <c r="E632" s="60" t="s">
        <v>748</v>
      </c>
      <c r="F632" s="61" t="s">
        <v>748</v>
      </c>
    </row>
    <row r="633" spans="1:6" x14ac:dyDescent="0.2">
      <c r="A633" s="49" t="s">
        <v>389</v>
      </c>
      <c r="B633" s="49" t="s">
        <v>749</v>
      </c>
      <c r="C633" s="59">
        <v>48</v>
      </c>
      <c r="D633" s="60">
        <v>4043235</v>
      </c>
      <c r="E633" s="60">
        <v>242594</v>
      </c>
      <c r="F633" s="61">
        <v>3.9521512584147367E-4</v>
      </c>
    </row>
    <row r="634" spans="1:6" x14ac:dyDescent="0.2">
      <c r="A634" s="49" t="s">
        <v>389</v>
      </c>
      <c r="B634" s="49" t="s">
        <v>3</v>
      </c>
      <c r="C634" s="59">
        <v>17</v>
      </c>
      <c r="D634" s="60">
        <v>3217979</v>
      </c>
      <c r="E634" s="60">
        <v>193079</v>
      </c>
      <c r="F634" s="61">
        <v>3.1454916973357091E-4</v>
      </c>
    </row>
    <row r="635" spans="1:6" x14ac:dyDescent="0.2">
      <c r="A635" s="49" t="s">
        <v>389</v>
      </c>
      <c r="B635" s="49" t="s">
        <v>2</v>
      </c>
      <c r="C635" s="59">
        <v>7</v>
      </c>
      <c r="D635" s="60">
        <v>5592867</v>
      </c>
      <c r="E635" s="60">
        <v>335572</v>
      </c>
      <c r="F635" s="61">
        <v>5.4668759412382416E-4</v>
      </c>
    </row>
    <row r="636" spans="1:6" x14ac:dyDescent="0.2">
      <c r="A636" s="49" t="s">
        <v>389</v>
      </c>
      <c r="B636" s="49" t="s">
        <v>6</v>
      </c>
      <c r="C636" s="59">
        <v>11</v>
      </c>
      <c r="D636" s="60">
        <v>1558895</v>
      </c>
      <c r="E636" s="60">
        <v>93534</v>
      </c>
      <c r="F636" s="61">
        <v>1.5237825989289266E-4</v>
      </c>
    </row>
    <row r="637" spans="1:6" x14ac:dyDescent="0.2">
      <c r="A637" s="49" t="s">
        <v>389</v>
      </c>
      <c r="B637" s="49" t="s">
        <v>10</v>
      </c>
      <c r="C637" s="59">
        <v>110</v>
      </c>
      <c r="D637" s="60">
        <v>4350653</v>
      </c>
      <c r="E637" s="60">
        <v>275685</v>
      </c>
      <c r="F637" s="61">
        <v>4.4912438876314615E-4</v>
      </c>
    </row>
    <row r="638" spans="1:6" x14ac:dyDescent="0.2">
      <c r="A638" s="49" t="s">
        <v>389</v>
      </c>
      <c r="B638" s="49" t="s">
        <v>4</v>
      </c>
      <c r="C638" s="59">
        <v>17</v>
      </c>
      <c r="D638" s="60">
        <v>2358165</v>
      </c>
      <c r="E638" s="60">
        <v>141490</v>
      </c>
      <c r="F638" s="61">
        <v>2.3050441542375372E-4</v>
      </c>
    </row>
    <row r="639" spans="1:6" x14ac:dyDescent="0.2">
      <c r="A639" s="49" t="s">
        <v>389</v>
      </c>
      <c r="B639" s="49" t="s">
        <v>750</v>
      </c>
      <c r="C639" s="59">
        <v>223</v>
      </c>
      <c r="D639" s="60">
        <v>4138990</v>
      </c>
      <c r="E639" s="60">
        <v>244486</v>
      </c>
      <c r="F639" s="61">
        <v>3.9829742391187965E-4</v>
      </c>
    </row>
    <row r="640" spans="1:6" x14ac:dyDescent="0.2">
      <c r="A640" s="49" t="s">
        <v>389</v>
      </c>
      <c r="B640" s="49" t="s">
        <v>8</v>
      </c>
      <c r="C640" s="59">
        <v>80</v>
      </c>
      <c r="D640" s="60">
        <v>1582580</v>
      </c>
      <c r="E640" s="60">
        <v>94955</v>
      </c>
      <c r="F640" s="61">
        <v>1.5469324168890052E-4</v>
      </c>
    </row>
    <row r="641" spans="1:6" x14ac:dyDescent="0.2">
      <c r="A641" s="49" t="s">
        <v>389</v>
      </c>
      <c r="B641" s="49" t="s">
        <v>751</v>
      </c>
      <c r="C641" s="59">
        <v>31</v>
      </c>
      <c r="D641" s="60">
        <v>2041604</v>
      </c>
      <c r="E641" s="60">
        <v>122496</v>
      </c>
      <c r="F641" s="61">
        <v>1.9956087972116855E-4</v>
      </c>
    </row>
    <row r="642" spans="1:6" x14ac:dyDescent="0.2">
      <c r="A642" s="49" t="s">
        <v>389</v>
      </c>
      <c r="B642" s="49" t="s">
        <v>25</v>
      </c>
      <c r="C642" s="59">
        <v>15</v>
      </c>
      <c r="D642" s="60">
        <v>3314609</v>
      </c>
      <c r="E642" s="60">
        <v>198877</v>
      </c>
      <c r="F642" s="61">
        <v>3.2399481678019554E-4</v>
      </c>
    </row>
    <row r="643" spans="1:6" x14ac:dyDescent="0.2">
      <c r="A643" s="49" t="s">
        <v>389</v>
      </c>
      <c r="B643" s="49" t="s">
        <v>53</v>
      </c>
      <c r="C643" s="59">
        <v>572</v>
      </c>
      <c r="D643" s="60">
        <v>33218380</v>
      </c>
      <c r="E643" s="60">
        <v>2003896</v>
      </c>
      <c r="F643" s="61">
        <v>3.2645902611491864E-3</v>
      </c>
    </row>
    <row r="644" spans="1:6" x14ac:dyDescent="0.2">
      <c r="A644" s="49" t="s">
        <v>397</v>
      </c>
      <c r="B644" s="49" t="s">
        <v>5</v>
      </c>
      <c r="C644" s="59">
        <v>11</v>
      </c>
      <c r="D644" s="60">
        <v>290220</v>
      </c>
      <c r="E644" s="60">
        <v>17413</v>
      </c>
      <c r="F644" s="61">
        <v>2.8367894450306195E-5</v>
      </c>
    </row>
    <row r="645" spans="1:6" x14ac:dyDescent="0.2">
      <c r="A645" s="49" t="s">
        <v>397</v>
      </c>
      <c r="B645" s="49" t="s">
        <v>1</v>
      </c>
      <c r="C645" s="59">
        <v>12</v>
      </c>
      <c r="D645" s="60">
        <v>2742482</v>
      </c>
      <c r="E645" s="60">
        <v>164549</v>
      </c>
      <c r="F645" s="61">
        <v>2.6807033043722703E-4</v>
      </c>
    </row>
    <row r="646" spans="1:6" x14ac:dyDescent="0.2">
      <c r="A646" s="49" t="s">
        <v>397</v>
      </c>
      <c r="B646" s="49" t="s">
        <v>749</v>
      </c>
      <c r="C646" s="59">
        <v>60</v>
      </c>
      <c r="D646" s="60">
        <v>6495863</v>
      </c>
      <c r="E646" s="60">
        <v>389742</v>
      </c>
      <c r="F646" s="61">
        <v>6.3493711128761489E-4</v>
      </c>
    </row>
    <row r="647" spans="1:6" x14ac:dyDescent="0.2">
      <c r="A647" s="49" t="s">
        <v>397</v>
      </c>
      <c r="B647" s="49" t="s">
        <v>3</v>
      </c>
      <c r="C647" s="59">
        <v>24</v>
      </c>
      <c r="D647" s="60">
        <v>4787075</v>
      </c>
      <c r="E647" s="60">
        <v>287225</v>
      </c>
      <c r="F647" s="61">
        <v>4.6792445204670057E-4</v>
      </c>
    </row>
    <row r="648" spans="1:6" x14ac:dyDescent="0.2">
      <c r="A648" s="49" t="s">
        <v>397</v>
      </c>
      <c r="B648" s="49" t="s">
        <v>2</v>
      </c>
      <c r="C648" s="59">
        <v>5</v>
      </c>
      <c r="D648" s="60">
        <v>7703231</v>
      </c>
      <c r="E648" s="60">
        <v>462194</v>
      </c>
      <c r="F648" s="61">
        <v>7.5297022957358426E-4</v>
      </c>
    </row>
    <row r="649" spans="1:6" x14ac:dyDescent="0.2">
      <c r="A649" s="49" t="s">
        <v>397</v>
      </c>
      <c r="B649" s="49" t="s">
        <v>6</v>
      </c>
      <c r="C649" s="59">
        <v>16</v>
      </c>
      <c r="D649" s="60">
        <v>2296774</v>
      </c>
      <c r="E649" s="60">
        <v>137806</v>
      </c>
      <c r="F649" s="61">
        <v>2.2450273144311122E-4</v>
      </c>
    </row>
    <row r="650" spans="1:6" x14ac:dyDescent="0.2">
      <c r="A650" s="49" t="s">
        <v>397</v>
      </c>
      <c r="B650" s="49" t="s">
        <v>10</v>
      </c>
      <c r="C650" s="59">
        <v>178</v>
      </c>
      <c r="D650" s="60">
        <v>7396615</v>
      </c>
      <c r="E650" s="60">
        <v>449080</v>
      </c>
      <c r="F650" s="61">
        <v>7.3160592888896268E-4</v>
      </c>
    </row>
    <row r="651" spans="1:6" x14ac:dyDescent="0.2">
      <c r="A651" s="49" t="s">
        <v>397</v>
      </c>
      <c r="B651" s="49" t="s">
        <v>4</v>
      </c>
      <c r="C651" s="59">
        <v>18</v>
      </c>
      <c r="D651" s="60">
        <v>3287975</v>
      </c>
      <c r="E651" s="60">
        <v>197279</v>
      </c>
      <c r="F651" s="61">
        <v>3.2139148046068776E-4</v>
      </c>
    </row>
    <row r="652" spans="1:6" x14ac:dyDescent="0.2">
      <c r="A652" s="49" t="s">
        <v>397</v>
      </c>
      <c r="B652" s="49" t="s">
        <v>750</v>
      </c>
      <c r="C652" s="59">
        <v>325</v>
      </c>
      <c r="D652" s="60">
        <v>9193541</v>
      </c>
      <c r="E652" s="60">
        <v>545986</v>
      </c>
      <c r="F652" s="61">
        <v>8.8947758682276915E-4</v>
      </c>
    </row>
    <row r="653" spans="1:6" x14ac:dyDescent="0.2">
      <c r="A653" s="49" t="s">
        <v>397</v>
      </c>
      <c r="B653" s="49" t="s">
        <v>8</v>
      </c>
      <c r="C653" s="59">
        <v>128</v>
      </c>
      <c r="D653" s="60">
        <v>5079817</v>
      </c>
      <c r="E653" s="60">
        <v>304776</v>
      </c>
      <c r="F653" s="61">
        <v>4.9651716527804063E-4</v>
      </c>
    </row>
    <row r="654" spans="1:6" x14ac:dyDescent="0.2">
      <c r="A654" s="49" t="s">
        <v>397</v>
      </c>
      <c r="B654" s="49" t="s">
        <v>751</v>
      </c>
      <c r="C654" s="59">
        <v>52</v>
      </c>
      <c r="D654" s="60">
        <v>17756786</v>
      </c>
      <c r="E654" s="60">
        <v>1065407</v>
      </c>
      <c r="F654" s="61">
        <v>1.735677558296524E-3</v>
      </c>
    </row>
    <row r="655" spans="1:6" x14ac:dyDescent="0.2">
      <c r="A655" s="49" t="s">
        <v>397</v>
      </c>
      <c r="B655" s="49" t="s">
        <v>25</v>
      </c>
      <c r="C655" s="59">
        <v>28</v>
      </c>
      <c r="D655" s="60">
        <v>6108328</v>
      </c>
      <c r="E655" s="60">
        <v>366500</v>
      </c>
      <c r="F655" s="61">
        <v>5.9707306702103146E-4</v>
      </c>
    </row>
    <row r="656" spans="1:6" x14ac:dyDescent="0.2">
      <c r="A656" s="49" t="s">
        <v>397</v>
      </c>
      <c r="B656" s="49" t="s">
        <v>53</v>
      </c>
      <c r="C656" s="59">
        <v>857</v>
      </c>
      <c r="D656" s="60">
        <v>73138708</v>
      </c>
      <c r="E656" s="60">
        <v>4387956</v>
      </c>
      <c r="F656" s="61">
        <v>7.1485139068849582E-3</v>
      </c>
    </row>
    <row r="657" spans="1:6" x14ac:dyDescent="0.2">
      <c r="A657" s="49" t="s">
        <v>310</v>
      </c>
      <c r="B657" s="49" t="s">
        <v>5</v>
      </c>
      <c r="C657" s="59">
        <v>6</v>
      </c>
      <c r="D657" s="60">
        <v>354806</v>
      </c>
      <c r="E657" s="60">
        <v>21288</v>
      </c>
      <c r="F657" s="61">
        <v>3.4680740656872354E-5</v>
      </c>
    </row>
    <row r="658" spans="1:6" x14ac:dyDescent="0.2">
      <c r="A658" s="49" t="s">
        <v>310</v>
      </c>
      <c r="B658" s="49" t="s">
        <v>1</v>
      </c>
      <c r="C658" s="59">
        <v>7</v>
      </c>
      <c r="D658" s="60">
        <v>155257</v>
      </c>
      <c r="E658" s="60">
        <v>9315</v>
      </c>
      <c r="F658" s="61">
        <v>1.5175267719784197E-5</v>
      </c>
    </row>
    <row r="659" spans="1:6" x14ac:dyDescent="0.2">
      <c r="A659" s="49" t="s">
        <v>310</v>
      </c>
      <c r="B659" s="49" t="s">
        <v>749</v>
      </c>
      <c r="C659" s="59">
        <v>43</v>
      </c>
      <c r="D659" s="60">
        <v>3443309</v>
      </c>
      <c r="E659" s="60">
        <v>206599</v>
      </c>
      <c r="F659" s="61">
        <v>3.3657489378848042E-4</v>
      </c>
    </row>
    <row r="660" spans="1:6" x14ac:dyDescent="0.2">
      <c r="A660" s="49" t="s">
        <v>310</v>
      </c>
      <c r="B660" s="49" t="s">
        <v>3</v>
      </c>
      <c r="C660" s="59">
        <v>19</v>
      </c>
      <c r="D660" s="60">
        <v>1906387</v>
      </c>
      <c r="E660" s="60">
        <v>114383</v>
      </c>
      <c r="F660" s="61">
        <v>1.8634381616662113E-4</v>
      </c>
    </row>
    <row r="661" spans="1:6" x14ac:dyDescent="0.2">
      <c r="A661" s="49" t="s">
        <v>310</v>
      </c>
      <c r="B661" s="49" t="s">
        <v>2</v>
      </c>
      <c r="C661" s="59">
        <v>6</v>
      </c>
      <c r="D661" s="60">
        <v>6193174</v>
      </c>
      <c r="E661" s="60">
        <v>371590</v>
      </c>
      <c r="F661" s="61">
        <v>6.0536529597365646E-4</v>
      </c>
    </row>
    <row r="662" spans="1:6" x14ac:dyDescent="0.2">
      <c r="A662" s="49" t="s">
        <v>310</v>
      </c>
      <c r="B662" s="49" t="s">
        <v>6</v>
      </c>
      <c r="C662" s="59">
        <v>6</v>
      </c>
      <c r="D662" s="60">
        <v>275869</v>
      </c>
      <c r="E662" s="60">
        <v>16552</v>
      </c>
      <c r="F662" s="61">
        <v>2.6965220751247238E-5</v>
      </c>
    </row>
    <row r="663" spans="1:6" x14ac:dyDescent="0.2">
      <c r="A663" s="49" t="s">
        <v>310</v>
      </c>
      <c r="B663" s="49" t="s">
        <v>10</v>
      </c>
      <c r="C663" s="59">
        <v>90</v>
      </c>
      <c r="D663" s="60">
        <v>4658523</v>
      </c>
      <c r="E663" s="60">
        <v>279511</v>
      </c>
      <c r="F663" s="61">
        <v>4.5535740801122928E-4</v>
      </c>
    </row>
    <row r="664" spans="1:6" x14ac:dyDescent="0.2">
      <c r="A664" s="49" t="s">
        <v>310</v>
      </c>
      <c r="B664" s="49" t="s">
        <v>4</v>
      </c>
      <c r="C664" s="59">
        <v>11</v>
      </c>
      <c r="D664" s="60">
        <v>1445021</v>
      </c>
      <c r="E664" s="60">
        <v>86701</v>
      </c>
      <c r="F664" s="61">
        <v>1.4124647198851417E-4</v>
      </c>
    </row>
    <row r="665" spans="1:6" x14ac:dyDescent="0.2">
      <c r="A665" s="49" t="s">
        <v>310</v>
      </c>
      <c r="B665" s="49" t="s">
        <v>750</v>
      </c>
      <c r="C665" s="59">
        <v>135</v>
      </c>
      <c r="D665" s="60">
        <v>3760882</v>
      </c>
      <c r="E665" s="60">
        <v>237741</v>
      </c>
      <c r="F665" s="61">
        <v>3.873089987084503E-4</v>
      </c>
    </row>
    <row r="666" spans="1:6" x14ac:dyDescent="0.2">
      <c r="A666" s="49" t="s">
        <v>310</v>
      </c>
      <c r="B666" s="49" t="s">
        <v>8</v>
      </c>
      <c r="C666" s="59">
        <v>65</v>
      </c>
      <c r="D666" s="60">
        <v>1371736</v>
      </c>
      <c r="E666" s="60">
        <v>82304</v>
      </c>
      <c r="F666" s="61">
        <v>1.340832243058635E-4</v>
      </c>
    </row>
    <row r="667" spans="1:6" x14ac:dyDescent="0.2">
      <c r="A667" s="49" t="s">
        <v>310</v>
      </c>
      <c r="B667" s="49" t="s">
        <v>751</v>
      </c>
      <c r="C667" s="59">
        <v>17</v>
      </c>
      <c r="D667" s="60">
        <v>9747018</v>
      </c>
      <c r="E667" s="60">
        <v>584821</v>
      </c>
      <c r="F667" s="61">
        <v>9.5274452422457472E-4</v>
      </c>
    </row>
    <row r="668" spans="1:6" x14ac:dyDescent="0.2">
      <c r="A668" s="49" t="s">
        <v>310</v>
      </c>
      <c r="B668" s="49" t="s">
        <v>25</v>
      </c>
      <c r="C668" s="59">
        <v>19</v>
      </c>
      <c r="D668" s="60">
        <v>2238888</v>
      </c>
      <c r="E668" s="60">
        <v>134333</v>
      </c>
      <c r="F668" s="61">
        <v>2.1884479212042624E-4</v>
      </c>
    </row>
    <row r="669" spans="1:6" x14ac:dyDescent="0.2">
      <c r="A669" s="49" t="s">
        <v>310</v>
      </c>
      <c r="B669" s="49" t="s">
        <v>53</v>
      </c>
      <c r="C669" s="59">
        <v>424</v>
      </c>
      <c r="D669" s="60">
        <v>35550869</v>
      </c>
      <c r="E669" s="60">
        <v>2145141</v>
      </c>
      <c r="F669" s="61">
        <v>3.4946955417805249E-3</v>
      </c>
    </row>
    <row r="670" spans="1:6" x14ac:dyDescent="0.2">
      <c r="A670" s="49" t="s">
        <v>412</v>
      </c>
      <c r="B670" s="49" t="s">
        <v>5</v>
      </c>
      <c r="C670" s="59">
        <v>91</v>
      </c>
      <c r="D670" s="60">
        <v>19120112</v>
      </c>
      <c r="E670" s="60">
        <v>1147207</v>
      </c>
      <c r="F670" s="61">
        <v>1.8689397053151336E-3</v>
      </c>
    </row>
    <row r="671" spans="1:6" x14ac:dyDescent="0.2">
      <c r="A671" s="49" t="s">
        <v>412</v>
      </c>
      <c r="B671" s="49" t="s">
        <v>1</v>
      </c>
      <c r="C671" s="59">
        <v>34</v>
      </c>
      <c r="D671" s="60">
        <v>42941863</v>
      </c>
      <c r="E671" s="60">
        <v>2576512</v>
      </c>
      <c r="F671" s="61">
        <v>4.1974513562250803E-3</v>
      </c>
    </row>
    <row r="672" spans="1:6" x14ac:dyDescent="0.2">
      <c r="A672" s="49" t="s">
        <v>412</v>
      </c>
      <c r="B672" s="49" t="s">
        <v>749</v>
      </c>
      <c r="C672" s="59">
        <v>385</v>
      </c>
      <c r="D672" s="60">
        <v>69024835</v>
      </c>
      <c r="E672" s="60">
        <v>4141150</v>
      </c>
      <c r="F672" s="61">
        <v>6.7464369208571472E-3</v>
      </c>
    </row>
    <row r="673" spans="1:6" x14ac:dyDescent="0.2">
      <c r="A673" s="49" t="s">
        <v>412</v>
      </c>
      <c r="B673" s="49" t="s">
        <v>3</v>
      </c>
      <c r="C673" s="59">
        <v>103</v>
      </c>
      <c r="D673" s="60">
        <v>20618818</v>
      </c>
      <c r="E673" s="60">
        <v>1237129</v>
      </c>
      <c r="F673" s="61">
        <v>2.0154335779827056E-3</v>
      </c>
    </row>
    <row r="674" spans="1:6" x14ac:dyDescent="0.2">
      <c r="A674" s="49" t="s">
        <v>412</v>
      </c>
      <c r="B674" s="49" t="s">
        <v>2</v>
      </c>
      <c r="C674" s="59">
        <v>26</v>
      </c>
      <c r="D674" s="60">
        <v>53788674</v>
      </c>
      <c r="E674" s="60">
        <v>3227320</v>
      </c>
      <c r="F674" s="61">
        <v>5.2576967275806694E-3</v>
      </c>
    </row>
    <row r="675" spans="1:6" x14ac:dyDescent="0.2">
      <c r="A675" s="49" t="s">
        <v>412</v>
      </c>
      <c r="B675" s="49" t="s">
        <v>6</v>
      </c>
      <c r="C675" s="59">
        <v>51</v>
      </c>
      <c r="D675" s="60">
        <v>19661246</v>
      </c>
      <c r="E675" s="60">
        <v>1179675</v>
      </c>
      <c r="F675" s="61">
        <v>1.9218340254789502E-3</v>
      </c>
    </row>
    <row r="676" spans="1:6" x14ac:dyDescent="0.2">
      <c r="A676" s="49" t="s">
        <v>412</v>
      </c>
      <c r="B676" s="49" t="s">
        <v>10</v>
      </c>
      <c r="C676" s="59">
        <v>378</v>
      </c>
      <c r="D676" s="60">
        <v>45554886</v>
      </c>
      <c r="E676" s="60">
        <v>2755436</v>
      </c>
      <c r="F676" s="61">
        <v>4.4889403096866655E-3</v>
      </c>
    </row>
    <row r="677" spans="1:6" x14ac:dyDescent="0.2">
      <c r="A677" s="49" t="s">
        <v>412</v>
      </c>
      <c r="B677" s="49" t="s">
        <v>4</v>
      </c>
      <c r="C677" s="59">
        <v>60</v>
      </c>
      <c r="D677" s="60">
        <v>23263333</v>
      </c>
      <c r="E677" s="60">
        <v>1395800</v>
      </c>
      <c r="F677" s="61">
        <v>2.2739279316451723E-3</v>
      </c>
    </row>
    <row r="678" spans="1:6" x14ac:dyDescent="0.2">
      <c r="A678" s="49" t="s">
        <v>412</v>
      </c>
      <c r="B678" s="49" t="s">
        <v>750</v>
      </c>
      <c r="C678" s="59">
        <v>1073</v>
      </c>
      <c r="D678" s="60">
        <v>79439653</v>
      </c>
      <c r="E678" s="60">
        <v>4476241</v>
      </c>
      <c r="F678" s="61">
        <v>7.2923409074905562E-3</v>
      </c>
    </row>
    <row r="679" spans="1:6" x14ac:dyDescent="0.2">
      <c r="A679" s="49" t="s">
        <v>412</v>
      </c>
      <c r="B679" s="49" t="s">
        <v>8</v>
      </c>
      <c r="C679" s="59">
        <v>395</v>
      </c>
      <c r="D679" s="60">
        <v>63183368</v>
      </c>
      <c r="E679" s="60">
        <v>3790996</v>
      </c>
      <c r="F679" s="61">
        <v>6.1759934755374135E-3</v>
      </c>
    </row>
    <row r="680" spans="1:6" x14ac:dyDescent="0.2">
      <c r="A680" s="49" t="s">
        <v>412</v>
      </c>
      <c r="B680" s="49" t="s">
        <v>751</v>
      </c>
      <c r="C680" s="59">
        <v>60</v>
      </c>
      <c r="D680" s="60">
        <v>25997673</v>
      </c>
      <c r="E680" s="60">
        <v>1550883</v>
      </c>
      <c r="F680" s="61">
        <v>2.5265769970007593E-3</v>
      </c>
    </row>
    <row r="681" spans="1:6" x14ac:dyDescent="0.2">
      <c r="A681" s="49" t="s">
        <v>412</v>
      </c>
      <c r="B681" s="49" t="s">
        <v>25</v>
      </c>
      <c r="C681" s="59">
        <v>85</v>
      </c>
      <c r="D681" s="60">
        <v>24575841</v>
      </c>
      <c r="E681" s="60">
        <v>1474550</v>
      </c>
      <c r="F681" s="61">
        <v>2.4022212577786139E-3</v>
      </c>
    </row>
    <row r="682" spans="1:6" x14ac:dyDescent="0.2">
      <c r="A682" s="49" t="s">
        <v>412</v>
      </c>
      <c r="B682" s="49" t="s">
        <v>53</v>
      </c>
      <c r="C682" s="59">
        <v>2741</v>
      </c>
      <c r="D682" s="60">
        <v>487170303</v>
      </c>
      <c r="E682" s="60">
        <v>28952899</v>
      </c>
      <c r="F682" s="61">
        <v>4.7167793192578869E-2</v>
      </c>
    </row>
    <row r="683" spans="1:6" x14ac:dyDescent="0.2">
      <c r="A683" s="49" t="s">
        <v>422</v>
      </c>
      <c r="B683" s="49" t="s">
        <v>5</v>
      </c>
      <c r="C683" s="59">
        <v>9</v>
      </c>
      <c r="D683" s="60">
        <v>93610</v>
      </c>
      <c r="E683" s="60">
        <v>5617</v>
      </c>
      <c r="F683" s="61">
        <v>9.1507760367179634E-6</v>
      </c>
    </row>
    <row r="684" spans="1:6" x14ac:dyDescent="0.2">
      <c r="A684" s="49" t="s">
        <v>422</v>
      </c>
      <c r="B684" s="49" t="s">
        <v>1</v>
      </c>
      <c r="C684" s="59">
        <v>7</v>
      </c>
      <c r="D684" s="60">
        <v>2378249</v>
      </c>
      <c r="E684" s="60">
        <v>142695</v>
      </c>
      <c r="F684" s="61">
        <v>2.324675069537956E-4</v>
      </c>
    </row>
    <row r="685" spans="1:6" x14ac:dyDescent="0.2">
      <c r="A685" s="49" t="s">
        <v>422</v>
      </c>
      <c r="B685" s="49" t="s">
        <v>749</v>
      </c>
      <c r="C685" s="59">
        <v>40</v>
      </c>
      <c r="D685" s="60">
        <v>3518682</v>
      </c>
      <c r="E685" s="60">
        <v>211121</v>
      </c>
      <c r="F685" s="61">
        <v>3.4394178167134295E-4</v>
      </c>
    </row>
    <row r="686" spans="1:6" x14ac:dyDescent="0.2">
      <c r="A686" s="49" t="s">
        <v>422</v>
      </c>
      <c r="B686" s="49" t="s">
        <v>3</v>
      </c>
      <c r="C686" s="59">
        <v>16</v>
      </c>
      <c r="D686" s="60">
        <v>3183175</v>
      </c>
      <c r="E686" s="60">
        <v>190991</v>
      </c>
      <c r="F686" s="61">
        <v>3.1114756382923282E-4</v>
      </c>
    </row>
    <row r="687" spans="1:6" x14ac:dyDescent="0.2">
      <c r="A687" s="49" t="s">
        <v>422</v>
      </c>
      <c r="B687" s="49" t="s">
        <v>2</v>
      </c>
      <c r="C687" s="59">
        <v>5</v>
      </c>
      <c r="D687" s="60">
        <v>4841071</v>
      </c>
      <c r="E687" s="60">
        <v>290464</v>
      </c>
      <c r="F687" s="61">
        <v>4.7320117691458902E-4</v>
      </c>
    </row>
    <row r="688" spans="1:6" x14ac:dyDescent="0.2">
      <c r="A688" s="49" t="s">
        <v>422</v>
      </c>
      <c r="B688" s="49" t="s">
        <v>6</v>
      </c>
      <c r="C688" s="59">
        <v>17</v>
      </c>
      <c r="D688" s="60">
        <v>4324001</v>
      </c>
      <c r="E688" s="60">
        <v>259440</v>
      </c>
      <c r="F688" s="61">
        <v>4.2265930834361912E-4</v>
      </c>
    </row>
    <row r="689" spans="1:6" x14ac:dyDescent="0.2">
      <c r="A689" s="49" t="s">
        <v>422</v>
      </c>
      <c r="B689" s="49" t="s">
        <v>10</v>
      </c>
      <c r="C689" s="59">
        <v>118</v>
      </c>
      <c r="D689" s="60">
        <v>11125421</v>
      </c>
      <c r="E689" s="60">
        <v>667525</v>
      </c>
      <c r="F689" s="61">
        <v>1.087479397171116E-3</v>
      </c>
    </row>
    <row r="690" spans="1:6" x14ac:dyDescent="0.2">
      <c r="A690" s="49" t="s">
        <v>422</v>
      </c>
      <c r="B690" s="49" t="s">
        <v>4</v>
      </c>
      <c r="C690" s="59">
        <v>18</v>
      </c>
      <c r="D690" s="60">
        <v>3158596</v>
      </c>
      <c r="E690" s="60">
        <v>189516</v>
      </c>
      <c r="F690" s="61">
        <v>3.0874460946673344E-4</v>
      </c>
    </row>
    <row r="691" spans="1:6" x14ac:dyDescent="0.2">
      <c r="A691" s="49" t="s">
        <v>422</v>
      </c>
      <c r="B691" s="49" t="s">
        <v>750</v>
      </c>
      <c r="C691" s="59">
        <v>221</v>
      </c>
      <c r="D691" s="60">
        <v>5370878</v>
      </c>
      <c r="E691" s="60">
        <v>331329</v>
      </c>
      <c r="F691" s="61">
        <v>5.3977523116783448E-4</v>
      </c>
    </row>
    <row r="692" spans="1:6" x14ac:dyDescent="0.2">
      <c r="A692" s="49" t="s">
        <v>422</v>
      </c>
      <c r="B692" s="49" t="s">
        <v>8</v>
      </c>
      <c r="C692" s="59">
        <v>79</v>
      </c>
      <c r="D692" s="60">
        <v>2017992</v>
      </c>
      <c r="E692" s="60">
        <v>121080</v>
      </c>
      <c r="F692" s="61">
        <v>1.9725404353316913E-4</v>
      </c>
    </row>
    <row r="693" spans="1:6" x14ac:dyDescent="0.2">
      <c r="A693" s="49" t="s">
        <v>422</v>
      </c>
      <c r="B693" s="49" t="s">
        <v>751</v>
      </c>
      <c r="C693" s="59">
        <v>34</v>
      </c>
      <c r="D693" s="60">
        <v>5359921</v>
      </c>
      <c r="E693" s="60">
        <v>321595</v>
      </c>
      <c r="F693" s="61">
        <v>5.2391736149694028E-4</v>
      </c>
    </row>
    <row r="694" spans="1:6" x14ac:dyDescent="0.2">
      <c r="A694" s="49" t="s">
        <v>422</v>
      </c>
      <c r="B694" s="49" t="s">
        <v>25</v>
      </c>
      <c r="C694" s="59">
        <v>25</v>
      </c>
      <c r="D694" s="60">
        <v>4494695</v>
      </c>
      <c r="E694" s="60">
        <v>269682</v>
      </c>
      <c r="F694" s="61">
        <v>4.393447717881741E-4</v>
      </c>
    </row>
    <row r="695" spans="1:6" x14ac:dyDescent="0.2">
      <c r="A695" s="49" t="s">
        <v>422</v>
      </c>
      <c r="B695" s="49" t="s">
        <v>53</v>
      </c>
      <c r="C695" s="59">
        <v>589</v>
      </c>
      <c r="D695" s="60">
        <v>49866291</v>
      </c>
      <c r="E695" s="60">
        <v>3001054</v>
      </c>
      <c r="F695" s="61">
        <v>4.8890818992516636E-3</v>
      </c>
    </row>
    <row r="696" spans="1:6" x14ac:dyDescent="0.2">
      <c r="A696" s="49" t="s">
        <v>430</v>
      </c>
      <c r="B696" s="49" t="s">
        <v>5</v>
      </c>
      <c r="C696" s="59">
        <v>8</v>
      </c>
      <c r="D696" s="60">
        <v>157122</v>
      </c>
      <c r="E696" s="60">
        <v>9427</v>
      </c>
      <c r="F696" s="61">
        <v>1.5357729339173981E-5</v>
      </c>
    </row>
    <row r="697" spans="1:6" x14ac:dyDescent="0.2">
      <c r="A697" s="49" t="s">
        <v>430</v>
      </c>
      <c r="B697" s="49" t="s">
        <v>1</v>
      </c>
      <c r="C697" s="59" t="s">
        <v>748</v>
      </c>
      <c r="D697" s="60" t="s">
        <v>748</v>
      </c>
      <c r="E697" s="60" t="s">
        <v>748</v>
      </c>
      <c r="F697" s="61" t="s">
        <v>748</v>
      </c>
    </row>
    <row r="698" spans="1:6" x14ac:dyDescent="0.2">
      <c r="A698" s="49" t="s">
        <v>430</v>
      </c>
      <c r="B698" s="49" t="s">
        <v>749</v>
      </c>
      <c r="C698" s="59">
        <v>13</v>
      </c>
      <c r="D698" s="60">
        <v>363523</v>
      </c>
      <c r="E698" s="60">
        <v>21811</v>
      </c>
      <c r="F698" s="61">
        <v>3.5532771254558575E-5</v>
      </c>
    </row>
    <row r="699" spans="1:6" x14ac:dyDescent="0.2">
      <c r="A699" s="49" t="s">
        <v>430</v>
      </c>
      <c r="B699" s="49" t="s">
        <v>3</v>
      </c>
      <c r="C699" s="59">
        <v>9</v>
      </c>
      <c r="D699" s="60">
        <v>1013748</v>
      </c>
      <c r="E699" s="60">
        <v>60825</v>
      </c>
      <c r="F699" s="61">
        <v>9.9091321423067501E-5</v>
      </c>
    </row>
    <row r="700" spans="1:6" x14ac:dyDescent="0.2">
      <c r="A700" s="49" t="s">
        <v>430</v>
      </c>
      <c r="B700" s="49" t="s">
        <v>2</v>
      </c>
      <c r="C700" s="59" t="s">
        <v>748</v>
      </c>
      <c r="D700" s="60" t="s">
        <v>748</v>
      </c>
      <c r="E700" s="60" t="s">
        <v>748</v>
      </c>
      <c r="F700" s="61" t="s">
        <v>748</v>
      </c>
    </row>
    <row r="701" spans="1:6" x14ac:dyDescent="0.2">
      <c r="A701" s="49" t="s">
        <v>430</v>
      </c>
      <c r="B701" s="49" t="s">
        <v>6</v>
      </c>
      <c r="C701" s="59">
        <v>6</v>
      </c>
      <c r="D701" s="60">
        <v>781661</v>
      </c>
      <c r="E701" s="60">
        <v>46900</v>
      </c>
      <c r="F701" s="61">
        <v>7.6405803119471694E-5</v>
      </c>
    </row>
    <row r="702" spans="1:6" x14ac:dyDescent="0.2">
      <c r="A702" s="49" t="s">
        <v>430</v>
      </c>
      <c r="B702" s="49" t="s">
        <v>10</v>
      </c>
      <c r="C702" s="59">
        <v>59</v>
      </c>
      <c r="D702" s="60">
        <v>1617085</v>
      </c>
      <c r="E702" s="60">
        <v>97025</v>
      </c>
      <c r="F702" s="61">
        <v>1.5806552340440812E-4</v>
      </c>
    </row>
    <row r="703" spans="1:6" x14ac:dyDescent="0.2">
      <c r="A703" s="49" t="s">
        <v>430</v>
      </c>
      <c r="B703" s="49" t="s">
        <v>4</v>
      </c>
      <c r="C703" s="59" t="s">
        <v>748</v>
      </c>
      <c r="D703" s="60" t="s">
        <v>748</v>
      </c>
      <c r="E703" s="60" t="s">
        <v>748</v>
      </c>
      <c r="F703" s="61" t="s">
        <v>748</v>
      </c>
    </row>
    <row r="704" spans="1:6" x14ac:dyDescent="0.2">
      <c r="A704" s="49" t="s">
        <v>430</v>
      </c>
      <c r="B704" s="49" t="s">
        <v>750</v>
      </c>
      <c r="C704" s="59">
        <v>108</v>
      </c>
      <c r="D704" s="60">
        <v>3062753</v>
      </c>
      <c r="E704" s="60">
        <v>186586</v>
      </c>
      <c r="F704" s="61">
        <v>3.0397128317376855E-4</v>
      </c>
    </row>
    <row r="705" spans="1:6" x14ac:dyDescent="0.2">
      <c r="A705" s="49" t="s">
        <v>430</v>
      </c>
      <c r="B705" s="49" t="s">
        <v>8</v>
      </c>
      <c r="C705" s="59">
        <v>41</v>
      </c>
      <c r="D705" s="60">
        <v>1111192</v>
      </c>
      <c r="E705" s="60">
        <v>66672</v>
      </c>
      <c r="F705" s="61">
        <v>1.086167954281752E-4</v>
      </c>
    </row>
    <row r="706" spans="1:6" x14ac:dyDescent="0.2">
      <c r="A706" s="49" t="s">
        <v>430</v>
      </c>
      <c r="B706" s="49" t="s">
        <v>751</v>
      </c>
      <c r="C706" s="59">
        <v>18</v>
      </c>
      <c r="D706" s="60">
        <v>638161</v>
      </c>
      <c r="E706" s="60">
        <v>38290</v>
      </c>
      <c r="F706" s="61">
        <v>6.2379066128882108E-5</v>
      </c>
    </row>
    <row r="707" spans="1:6" x14ac:dyDescent="0.2">
      <c r="A707" s="49" t="s">
        <v>430</v>
      </c>
      <c r="B707" s="49" t="s">
        <v>25</v>
      </c>
      <c r="C707" s="59">
        <v>16</v>
      </c>
      <c r="D707" s="60">
        <v>1313134</v>
      </c>
      <c r="E707" s="60">
        <v>78788</v>
      </c>
      <c r="F707" s="61">
        <v>1.2835523275430566E-4</v>
      </c>
    </row>
    <row r="708" spans="1:6" x14ac:dyDescent="0.2">
      <c r="A708" s="49" t="s">
        <v>430</v>
      </c>
      <c r="B708" s="49" t="s">
        <v>53</v>
      </c>
      <c r="C708" s="59">
        <v>287</v>
      </c>
      <c r="D708" s="60">
        <v>10783440</v>
      </c>
      <c r="E708" s="60">
        <v>649827</v>
      </c>
      <c r="F708" s="61">
        <v>1.0586472030643269E-3</v>
      </c>
    </row>
    <row r="709" spans="1:6" x14ac:dyDescent="0.2">
      <c r="A709" s="49" t="s">
        <v>439</v>
      </c>
      <c r="B709" s="49" t="s">
        <v>5</v>
      </c>
      <c r="C709" s="59" t="s">
        <v>748</v>
      </c>
      <c r="D709" s="60" t="s">
        <v>748</v>
      </c>
      <c r="E709" s="60" t="s">
        <v>748</v>
      </c>
      <c r="F709" s="61" t="s">
        <v>748</v>
      </c>
    </row>
    <row r="710" spans="1:6" x14ac:dyDescent="0.2">
      <c r="A710" s="49" t="s">
        <v>439</v>
      </c>
      <c r="B710" s="49" t="s">
        <v>1</v>
      </c>
      <c r="C710" s="59">
        <v>12</v>
      </c>
      <c r="D710" s="60">
        <v>1525160</v>
      </c>
      <c r="E710" s="60">
        <v>91510</v>
      </c>
      <c r="F710" s="61">
        <v>1.4908091777106301E-4</v>
      </c>
    </row>
    <row r="711" spans="1:6" x14ac:dyDescent="0.2">
      <c r="A711" s="49" t="s">
        <v>439</v>
      </c>
      <c r="B711" s="49" t="s">
        <v>749</v>
      </c>
      <c r="C711" s="59">
        <v>33</v>
      </c>
      <c r="D711" s="60">
        <v>2163111</v>
      </c>
      <c r="E711" s="60">
        <v>129787</v>
      </c>
      <c r="F711" s="61">
        <v>2.1143880531912309E-4</v>
      </c>
    </row>
    <row r="712" spans="1:6" x14ac:dyDescent="0.2">
      <c r="A712" s="49" t="s">
        <v>439</v>
      </c>
      <c r="B712" s="49" t="s">
        <v>3</v>
      </c>
      <c r="C712" s="59">
        <v>14</v>
      </c>
      <c r="D712" s="60">
        <v>2324484</v>
      </c>
      <c r="E712" s="60">
        <v>139469</v>
      </c>
      <c r="F712" s="61">
        <v>2.2721196066672917E-4</v>
      </c>
    </row>
    <row r="713" spans="1:6" x14ac:dyDescent="0.2">
      <c r="A713" s="49" t="s">
        <v>439</v>
      </c>
      <c r="B713" s="49" t="s">
        <v>2</v>
      </c>
      <c r="C713" s="59" t="s">
        <v>748</v>
      </c>
      <c r="D713" s="60" t="s">
        <v>748</v>
      </c>
      <c r="E713" s="60" t="s">
        <v>748</v>
      </c>
      <c r="F713" s="61" t="s">
        <v>748</v>
      </c>
    </row>
    <row r="714" spans="1:6" x14ac:dyDescent="0.2">
      <c r="A714" s="49" t="s">
        <v>439</v>
      </c>
      <c r="B714" s="49" t="s">
        <v>6</v>
      </c>
      <c r="C714" s="59">
        <v>12</v>
      </c>
      <c r="D714" s="60">
        <v>1458109</v>
      </c>
      <c r="E714" s="60">
        <v>87487</v>
      </c>
      <c r="F714" s="61">
        <v>1.4252696156744605E-4</v>
      </c>
    </row>
    <row r="715" spans="1:6" x14ac:dyDescent="0.2">
      <c r="A715" s="49" t="s">
        <v>439</v>
      </c>
      <c r="B715" s="49" t="s">
        <v>10</v>
      </c>
      <c r="C715" s="59">
        <v>115</v>
      </c>
      <c r="D715" s="60">
        <v>5394963</v>
      </c>
      <c r="E715" s="60">
        <v>323698</v>
      </c>
      <c r="F715" s="61">
        <v>5.2734340422530383E-4</v>
      </c>
    </row>
    <row r="716" spans="1:6" x14ac:dyDescent="0.2">
      <c r="A716" s="49" t="s">
        <v>439</v>
      </c>
      <c r="B716" s="49" t="s">
        <v>4</v>
      </c>
      <c r="C716" s="59">
        <v>18</v>
      </c>
      <c r="D716" s="60">
        <v>3786762</v>
      </c>
      <c r="E716" s="60">
        <v>227206</v>
      </c>
      <c r="F716" s="61">
        <v>3.7014620263459884E-4</v>
      </c>
    </row>
    <row r="717" spans="1:6" x14ac:dyDescent="0.2">
      <c r="A717" s="49" t="s">
        <v>439</v>
      </c>
      <c r="B717" s="49" t="s">
        <v>750</v>
      </c>
      <c r="C717" s="59">
        <v>188</v>
      </c>
      <c r="D717" s="60">
        <v>5324837</v>
      </c>
      <c r="E717" s="60">
        <v>312541</v>
      </c>
      <c r="F717" s="61">
        <v>5.0916729451519829E-4</v>
      </c>
    </row>
    <row r="718" spans="1:6" x14ac:dyDescent="0.2">
      <c r="A718" s="49" t="s">
        <v>439</v>
      </c>
      <c r="B718" s="49" t="s">
        <v>8</v>
      </c>
      <c r="C718" s="59">
        <v>66</v>
      </c>
      <c r="D718" s="60">
        <v>4367649</v>
      </c>
      <c r="E718" s="60">
        <v>262059</v>
      </c>
      <c r="F718" s="61">
        <v>4.2692597781845699E-4</v>
      </c>
    </row>
    <row r="719" spans="1:6" x14ac:dyDescent="0.2">
      <c r="A719" s="49" t="s">
        <v>439</v>
      </c>
      <c r="B719" s="49" t="s">
        <v>751</v>
      </c>
      <c r="C719" s="59">
        <v>49</v>
      </c>
      <c r="D719" s="60">
        <v>4133270</v>
      </c>
      <c r="E719" s="60">
        <v>255294</v>
      </c>
      <c r="F719" s="61">
        <v>4.1590497018299376E-4</v>
      </c>
    </row>
    <row r="720" spans="1:6" x14ac:dyDescent="0.2">
      <c r="A720" s="49" t="s">
        <v>439</v>
      </c>
      <c r="B720" s="49" t="s">
        <v>25</v>
      </c>
      <c r="C720" s="59">
        <v>35</v>
      </c>
      <c r="D720" s="60">
        <v>7398550</v>
      </c>
      <c r="E720" s="60">
        <v>443913</v>
      </c>
      <c r="F720" s="61">
        <v>7.2318825757300724E-4</v>
      </c>
    </row>
    <row r="721" spans="1:6" x14ac:dyDescent="0.2">
      <c r="A721" s="49" t="s">
        <v>439</v>
      </c>
      <c r="B721" s="49" t="s">
        <v>53</v>
      </c>
      <c r="C721" s="59">
        <v>551</v>
      </c>
      <c r="D721" s="60">
        <v>38169807</v>
      </c>
      <c r="E721" s="60">
        <v>2290537</v>
      </c>
      <c r="F721" s="61">
        <v>3.7315633061804974E-3</v>
      </c>
    </row>
    <row r="722" spans="1:6" x14ac:dyDescent="0.2">
      <c r="A722" s="49" t="s">
        <v>451</v>
      </c>
      <c r="B722" s="49" t="s">
        <v>5</v>
      </c>
      <c r="C722" s="59">
        <v>12</v>
      </c>
      <c r="D722" s="60">
        <v>202449</v>
      </c>
      <c r="E722" s="60">
        <v>12147</v>
      </c>
      <c r="F722" s="61">
        <v>1.9788940095783E-5</v>
      </c>
    </row>
    <row r="723" spans="1:6" x14ac:dyDescent="0.2">
      <c r="A723" s="49" t="s">
        <v>451</v>
      </c>
      <c r="B723" s="49" t="s">
        <v>1</v>
      </c>
      <c r="C723" s="59">
        <v>12</v>
      </c>
      <c r="D723" s="60">
        <v>2989826</v>
      </c>
      <c r="E723" s="60">
        <v>179390</v>
      </c>
      <c r="F723" s="61">
        <v>2.9224812412797499E-4</v>
      </c>
    </row>
    <row r="724" spans="1:6" x14ac:dyDescent="0.2">
      <c r="A724" s="49" t="s">
        <v>451</v>
      </c>
      <c r="B724" s="49" t="s">
        <v>749</v>
      </c>
      <c r="C724" s="59">
        <v>95</v>
      </c>
      <c r="D724" s="60">
        <v>11269502</v>
      </c>
      <c r="E724" s="60">
        <v>674027</v>
      </c>
      <c r="F724" s="61">
        <v>1.0980719458253336E-3</v>
      </c>
    </row>
    <row r="725" spans="1:6" x14ac:dyDescent="0.2">
      <c r="A725" s="49" t="s">
        <v>451</v>
      </c>
      <c r="B725" s="49" t="s">
        <v>3</v>
      </c>
      <c r="C725" s="59">
        <v>25</v>
      </c>
      <c r="D725" s="60">
        <v>4465276</v>
      </c>
      <c r="E725" s="60">
        <v>267917</v>
      </c>
      <c r="F725" s="61">
        <v>4.3646937216118331E-4</v>
      </c>
    </row>
    <row r="726" spans="1:6" x14ac:dyDescent="0.2">
      <c r="A726" s="49" t="s">
        <v>451</v>
      </c>
      <c r="B726" s="49" t="s">
        <v>2</v>
      </c>
      <c r="C726" s="59">
        <v>9</v>
      </c>
      <c r="D726" s="60">
        <v>10789635</v>
      </c>
      <c r="E726" s="60">
        <v>647378</v>
      </c>
      <c r="F726" s="61">
        <v>1.054657484261777E-3</v>
      </c>
    </row>
    <row r="727" spans="1:6" x14ac:dyDescent="0.2">
      <c r="A727" s="49" t="s">
        <v>451</v>
      </c>
      <c r="B727" s="49" t="s">
        <v>6</v>
      </c>
      <c r="C727" s="59">
        <v>16</v>
      </c>
      <c r="D727" s="60">
        <v>3240635</v>
      </c>
      <c r="E727" s="60">
        <v>194438</v>
      </c>
      <c r="F727" s="61">
        <v>3.1676314599027371E-4</v>
      </c>
    </row>
    <row r="728" spans="1:6" x14ac:dyDescent="0.2">
      <c r="A728" s="49" t="s">
        <v>451</v>
      </c>
      <c r="B728" s="49" t="s">
        <v>10</v>
      </c>
      <c r="C728" s="59">
        <v>147</v>
      </c>
      <c r="D728" s="60">
        <v>22748384</v>
      </c>
      <c r="E728" s="60">
        <v>1364903</v>
      </c>
      <c r="F728" s="61">
        <v>2.2235929615176176E-3</v>
      </c>
    </row>
    <row r="729" spans="1:6" x14ac:dyDescent="0.2">
      <c r="A729" s="49" t="s">
        <v>451</v>
      </c>
      <c r="B729" s="49" t="s">
        <v>4</v>
      </c>
      <c r="C729" s="59">
        <v>24</v>
      </c>
      <c r="D729" s="60">
        <v>4921079</v>
      </c>
      <c r="E729" s="60">
        <v>295265</v>
      </c>
      <c r="F729" s="61">
        <v>4.8102258972432428E-4</v>
      </c>
    </row>
    <row r="730" spans="1:6" x14ac:dyDescent="0.2">
      <c r="A730" s="49" t="s">
        <v>451</v>
      </c>
      <c r="B730" s="49" t="s">
        <v>750</v>
      </c>
      <c r="C730" s="59">
        <v>301</v>
      </c>
      <c r="D730" s="60">
        <v>8586997</v>
      </c>
      <c r="E730" s="60">
        <v>520011</v>
      </c>
      <c r="F730" s="61">
        <v>8.4716115321875466E-4</v>
      </c>
    </row>
    <row r="731" spans="1:6" x14ac:dyDescent="0.2">
      <c r="A731" s="49" t="s">
        <v>451</v>
      </c>
      <c r="B731" s="49" t="s">
        <v>8</v>
      </c>
      <c r="C731" s="59">
        <v>118</v>
      </c>
      <c r="D731" s="60">
        <v>9698565</v>
      </c>
      <c r="E731" s="60">
        <v>581910</v>
      </c>
      <c r="F731" s="61">
        <v>9.4800215124204209E-4</v>
      </c>
    </row>
    <row r="732" spans="1:6" x14ac:dyDescent="0.2">
      <c r="A732" s="49" t="s">
        <v>451</v>
      </c>
      <c r="B732" s="49" t="s">
        <v>751</v>
      </c>
      <c r="C732" s="59">
        <v>38</v>
      </c>
      <c r="D732" s="60">
        <v>4401973</v>
      </c>
      <c r="E732" s="60">
        <v>264118</v>
      </c>
      <c r="F732" s="61">
        <v>4.3028033919634593E-4</v>
      </c>
    </row>
    <row r="733" spans="1:6" x14ac:dyDescent="0.2">
      <c r="A733" s="49" t="s">
        <v>451</v>
      </c>
      <c r="B733" s="49" t="s">
        <v>25</v>
      </c>
      <c r="C733" s="59">
        <v>26</v>
      </c>
      <c r="D733" s="60">
        <v>4409535</v>
      </c>
      <c r="E733" s="60">
        <v>264572</v>
      </c>
      <c r="F733" s="61">
        <v>4.3101996040351522E-4</v>
      </c>
    </row>
    <row r="734" spans="1:6" x14ac:dyDescent="0.2">
      <c r="A734" s="49" t="s">
        <v>451</v>
      </c>
      <c r="B734" s="49" t="s">
        <v>53</v>
      </c>
      <c r="C734" s="59">
        <v>823</v>
      </c>
      <c r="D734" s="60">
        <v>87723855</v>
      </c>
      <c r="E734" s="60">
        <v>5266075</v>
      </c>
      <c r="F734" s="61">
        <v>8.5790765386433241E-3</v>
      </c>
    </row>
    <row r="735" spans="1:6" x14ac:dyDescent="0.2">
      <c r="A735" s="49" t="s">
        <v>457</v>
      </c>
      <c r="B735" s="49" t="s">
        <v>5</v>
      </c>
      <c r="C735" s="59">
        <v>99</v>
      </c>
      <c r="D735" s="60">
        <v>15516702</v>
      </c>
      <c r="E735" s="60">
        <v>931002</v>
      </c>
      <c r="F735" s="61">
        <v>1.5167154694207758E-3</v>
      </c>
    </row>
    <row r="736" spans="1:6" x14ac:dyDescent="0.2">
      <c r="A736" s="49" t="s">
        <v>457</v>
      </c>
      <c r="B736" s="49" t="s">
        <v>1</v>
      </c>
      <c r="C736" s="59">
        <v>65</v>
      </c>
      <c r="D736" s="60">
        <v>69773973</v>
      </c>
      <c r="E736" s="60">
        <v>4186438</v>
      </c>
      <c r="F736" s="61">
        <v>6.8202165799546872E-3</v>
      </c>
    </row>
    <row r="737" spans="1:6" x14ac:dyDescent="0.2">
      <c r="A737" s="49" t="s">
        <v>457</v>
      </c>
      <c r="B737" s="49" t="s">
        <v>749</v>
      </c>
      <c r="C737" s="59">
        <v>440</v>
      </c>
      <c r="D737" s="60">
        <v>75432320</v>
      </c>
      <c r="E737" s="60">
        <v>4525939</v>
      </c>
      <c r="F737" s="61">
        <v>7.373304992851569E-3</v>
      </c>
    </row>
    <row r="738" spans="1:6" x14ac:dyDescent="0.2">
      <c r="A738" s="49" t="s">
        <v>457</v>
      </c>
      <c r="B738" s="49" t="s">
        <v>3</v>
      </c>
      <c r="C738" s="59">
        <v>115</v>
      </c>
      <c r="D738" s="60">
        <v>40972655</v>
      </c>
      <c r="E738" s="60">
        <v>2458359</v>
      </c>
      <c r="F738" s="61">
        <v>4.004965751620071E-3</v>
      </c>
    </row>
    <row r="739" spans="1:6" x14ac:dyDescent="0.2">
      <c r="A739" s="49" t="s">
        <v>457</v>
      </c>
      <c r="B739" s="49" t="s">
        <v>2</v>
      </c>
      <c r="C739" s="59">
        <v>27</v>
      </c>
      <c r="D739" s="60">
        <v>69926749</v>
      </c>
      <c r="E739" s="60">
        <v>4195605</v>
      </c>
      <c r="F739" s="61">
        <v>6.8351507376774208E-3</v>
      </c>
    </row>
    <row r="740" spans="1:6" x14ac:dyDescent="0.2">
      <c r="A740" s="49" t="s">
        <v>457</v>
      </c>
      <c r="B740" s="49" t="s">
        <v>6</v>
      </c>
      <c r="C740" s="59">
        <v>72</v>
      </c>
      <c r="D740" s="60">
        <v>23826872</v>
      </c>
      <c r="E740" s="60">
        <v>1429612</v>
      </c>
      <c r="F740" s="61">
        <v>2.3290117912416666E-3</v>
      </c>
    </row>
    <row r="741" spans="1:6" x14ac:dyDescent="0.2">
      <c r="A741" s="49" t="s">
        <v>457</v>
      </c>
      <c r="B741" s="49" t="s">
        <v>10</v>
      </c>
      <c r="C741" s="59">
        <v>753</v>
      </c>
      <c r="D741" s="60">
        <v>92977507</v>
      </c>
      <c r="E741" s="60">
        <v>5578651</v>
      </c>
      <c r="F741" s="61">
        <v>9.0883008524145822E-3</v>
      </c>
    </row>
    <row r="742" spans="1:6" x14ac:dyDescent="0.2">
      <c r="A742" s="49" t="s">
        <v>457</v>
      </c>
      <c r="B742" s="49" t="s">
        <v>4</v>
      </c>
      <c r="C742" s="59">
        <v>102</v>
      </c>
      <c r="D742" s="60">
        <v>38195905</v>
      </c>
      <c r="E742" s="60">
        <v>2291754</v>
      </c>
      <c r="F742" s="61">
        <v>3.7335459471697597E-3</v>
      </c>
    </row>
    <row r="743" spans="1:6" x14ac:dyDescent="0.2">
      <c r="A743" s="49" t="s">
        <v>457</v>
      </c>
      <c r="B743" s="49" t="s">
        <v>750</v>
      </c>
      <c r="C743" s="59">
        <v>1826</v>
      </c>
      <c r="D743" s="60">
        <v>123861766</v>
      </c>
      <c r="E743" s="60">
        <v>7380831</v>
      </c>
      <c r="F743" s="61">
        <v>1.2024271220556363E-2</v>
      </c>
    </row>
    <row r="744" spans="1:6" x14ac:dyDescent="0.2">
      <c r="A744" s="49" t="s">
        <v>457</v>
      </c>
      <c r="B744" s="49" t="s">
        <v>8</v>
      </c>
      <c r="C744" s="59">
        <v>697</v>
      </c>
      <c r="D744" s="60">
        <v>61644783</v>
      </c>
      <c r="E744" s="60">
        <v>3698687</v>
      </c>
      <c r="F744" s="61">
        <v>6.0256108896065965E-3</v>
      </c>
    </row>
    <row r="745" spans="1:6" x14ac:dyDescent="0.2">
      <c r="A745" s="49" t="s">
        <v>457</v>
      </c>
      <c r="B745" s="49" t="s">
        <v>751</v>
      </c>
      <c r="C745" s="59">
        <v>169</v>
      </c>
      <c r="D745" s="60">
        <v>256949258</v>
      </c>
      <c r="E745" s="60">
        <v>15403927</v>
      </c>
      <c r="F745" s="61">
        <v>2.5094870226625036E-2</v>
      </c>
    </row>
    <row r="746" spans="1:6" x14ac:dyDescent="0.2">
      <c r="A746" s="49" t="s">
        <v>457</v>
      </c>
      <c r="B746" s="49" t="s">
        <v>25</v>
      </c>
      <c r="C746" s="59">
        <v>219</v>
      </c>
      <c r="D746" s="60">
        <v>121606132</v>
      </c>
      <c r="E746" s="60">
        <v>7296368</v>
      </c>
      <c r="F746" s="61">
        <v>1.188667072271244E-2</v>
      </c>
    </row>
    <row r="747" spans="1:6" x14ac:dyDescent="0.2">
      <c r="A747" s="49" t="s">
        <v>457</v>
      </c>
      <c r="B747" s="49" t="s">
        <v>53</v>
      </c>
      <c r="C747" s="59">
        <v>4584</v>
      </c>
      <c r="D747" s="60">
        <v>990684622</v>
      </c>
      <c r="E747" s="60">
        <v>59377174</v>
      </c>
      <c r="F747" s="61">
        <v>9.6732636810972564E-2</v>
      </c>
    </row>
    <row r="748" spans="1:6" x14ac:dyDescent="0.2">
      <c r="A748" s="49" t="s">
        <v>473</v>
      </c>
      <c r="B748" s="49" t="s">
        <v>5</v>
      </c>
      <c r="C748" s="59" t="s">
        <v>748</v>
      </c>
      <c r="D748" s="60" t="s">
        <v>748</v>
      </c>
      <c r="E748" s="60" t="s">
        <v>748</v>
      </c>
      <c r="F748" s="61" t="s">
        <v>748</v>
      </c>
    </row>
    <row r="749" spans="1:6" x14ac:dyDescent="0.2">
      <c r="A749" s="49" t="s">
        <v>473</v>
      </c>
      <c r="B749" s="49" t="s">
        <v>1</v>
      </c>
      <c r="C749" s="59" t="s">
        <v>748</v>
      </c>
      <c r="D749" s="60" t="s">
        <v>748</v>
      </c>
      <c r="E749" s="60" t="s">
        <v>748</v>
      </c>
      <c r="F749" s="61" t="s">
        <v>748</v>
      </c>
    </row>
    <row r="750" spans="1:6" x14ac:dyDescent="0.2">
      <c r="A750" s="49" t="s">
        <v>473</v>
      </c>
      <c r="B750" s="49" t="s">
        <v>749</v>
      </c>
      <c r="C750" s="59">
        <v>23</v>
      </c>
      <c r="D750" s="60">
        <v>778864</v>
      </c>
      <c r="E750" s="60">
        <v>46732</v>
      </c>
      <c r="F750" s="61">
        <v>7.6132110690387014E-5</v>
      </c>
    </row>
    <row r="751" spans="1:6" x14ac:dyDescent="0.2">
      <c r="A751" s="49" t="s">
        <v>473</v>
      </c>
      <c r="B751" s="49" t="s">
        <v>3</v>
      </c>
      <c r="C751" s="59">
        <v>7</v>
      </c>
      <c r="D751" s="60">
        <v>663806</v>
      </c>
      <c r="E751" s="60">
        <v>39828</v>
      </c>
      <c r="F751" s="61">
        <v>6.4884655152288239E-5</v>
      </c>
    </row>
    <row r="752" spans="1:6" x14ac:dyDescent="0.2">
      <c r="A752" s="49" t="s">
        <v>473</v>
      </c>
      <c r="B752" s="49" t="s">
        <v>2</v>
      </c>
      <c r="C752" s="59" t="s">
        <v>748</v>
      </c>
      <c r="D752" s="60" t="s">
        <v>748</v>
      </c>
      <c r="E752" s="60" t="s">
        <v>748</v>
      </c>
      <c r="F752" s="61" t="s">
        <v>748</v>
      </c>
    </row>
    <row r="753" spans="1:6" x14ac:dyDescent="0.2">
      <c r="A753" s="49" t="s">
        <v>473</v>
      </c>
      <c r="B753" s="49" t="s">
        <v>6</v>
      </c>
      <c r="C753" s="59" t="s">
        <v>748</v>
      </c>
      <c r="D753" s="60" t="s">
        <v>748</v>
      </c>
      <c r="E753" s="60" t="s">
        <v>748</v>
      </c>
      <c r="F753" s="61" t="s">
        <v>748</v>
      </c>
    </row>
    <row r="754" spans="1:6" x14ac:dyDescent="0.2">
      <c r="A754" s="49" t="s">
        <v>473</v>
      </c>
      <c r="B754" s="49" t="s">
        <v>10</v>
      </c>
      <c r="C754" s="59">
        <v>44</v>
      </c>
      <c r="D754" s="60">
        <v>606507</v>
      </c>
      <c r="E754" s="60">
        <v>36390</v>
      </c>
      <c r="F754" s="61">
        <v>5.9283735085662575E-5</v>
      </c>
    </row>
    <row r="755" spans="1:6" x14ac:dyDescent="0.2">
      <c r="A755" s="49" t="s">
        <v>473</v>
      </c>
      <c r="B755" s="49" t="s">
        <v>4</v>
      </c>
      <c r="C755" s="59">
        <v>7</v>
      </c>
      <c r="D755" s="60">
        <v>824167</v>
      </c>
      <c r="E755" s="60">
        <v>49450</v>
      </c>
      <c r="F755" s="61">
        <v>8.0560063203792651E-5</v>
      </c>
    </row>
    <row r="756" spans="1:6" x14ac:dyDescent="0.2">
      <c r="A756" s="49" t="s">
        <v>473</v>
      </c>
      <c r="B756" s="49" t="s">
        <v>750</v>
      </c>
      <c r="C756" s="59">
        <v>86</v>
      </c>
      <c r="D756" s="60">
        <v>1448082</v>
      </c>
      <c r="E756" s="60">
        <v>88353</v>
      </c>
      <c r="F756" s="61">
        <v>1.4393778087451348E-4</v>
      </c>
    </row>
    <row r="757" spans="1:6" x14ac:dyDescent="0.2">
      <c r="A757" s="49" t="s">
        <v>473</v>
      </c>
      <c r="B757" s="49" t="s">
        <v>8</v>
      </c>
      <c r="C757" s="59">
        <v>23</v>
      </c>
      <c r="D757" s="60">
        <v>960385</v>
      </c>
      <c r="E757" s="60">
        <v>57623</v>
      </c>
      <c r="F757" s="61">
        <v>9.3874874054441728E-5</v>
      </c>
    </row>
    <row r="758" spans="1:6" x14ac:dyDescent="0.2">
      <c r="A758" s="49" t="s">
        <v>473</v>
      </c>
      <c r="B758" s="49" t="s">
        <v>751</v>
      </c>
      <c r="C758" s="59">
        <v>17</v>
      </c>
      <c r="D758" s="60">
        <v>629067</v>
      </c>
      <c r="E758" s="60">
        <v>37744</v>
      </c>
      <c r="F758" s="61">
        <v>6.1489565734356924E-5</v>
      </c>
    </row>
    <row r="759" spans="1:6" x14ac:dyDescent="0.2">
      <c r="A759" s="49" t="s">
        <v>473</v>
      </c>
      <c r="B759" s="49" t="s">
        <v>25</v>
      </c>
      <c r="C759" s="59">
        <v>10</v>
      </c>
      <c r="D759" s="60">
        <v>2134742</v>
      </c>
      <c r="E759" s="60">
        <v>128085</v>
      </c>
      <c r="F759" s="61">
        <v>2.0866604035303906E-4</v>
      </c>
    </row>
    <row r="760" spans="1:6" x14ac:dyDescent="0.2">
      <c r="A760" s="49" t="s">
        <v>473</v>
      </c>
      <c r="B760" s="49" t="s">
        <v>53</v>
      </c>
      <c r="C760" s="59">
        <v>226</v>
      </c>
      <c r="D760" s="60">
        <v>8774452</v>
      </c>
      <c r="E760" s="60">
        <v>527935</v>
      </c>
      <c r="F760" s="61">
        <v>8.6007031279058184E-4</v>
      </c>
    </row>
    <row r="761" spans="1:6" x14ac:dyDescent="0.2">
      <c r="A761" s="49" t="s">
        <v>477</v>
      </c>
      <c r="B761" s="49" t="s">
        <v>5</v>
      </c>
      <c r="C761" s="59">
        <v>5</v>
      </c>
      <c r="D761" s="60">
        <v>55402</v>
      </c>
      <c r="E761" s="60">
        <v>3324</v>
      </c>
      <c r="F761" s="61">
        <v>5.4152002040324928E-6</v>
      </c>
    </row>
    <row r="762" spans="1:6" x14ac:dyDescent="0.2">
      <c r="A762" s="49" t="s">
        <v>477</v>
      </c>
      <c r="B762" s="49" t="s">
        <v>1</v>
      </c>
      <c r="C762" s="59">
        <v>5</v>
      </c>
      <c r="D762" s="60">
        <v>1102538</v>
      </c>
      <c r="E762" s="60">
        <v>66152</v>
      </c>
      <c r="F762" s="61">
        <v>1.0776965219529406E-4</v>
      </c>
    </row>
    <row r="763" spans="1:6" x14ac:dyDescent="0.2">
      <c r="A763" s="49" t="s">
        <v>477</v>
      </c>
      <c r="B763" s="49" t="s">
        <v>749</v>
      </c>
      <c r="C763" s="59">
        <v>11</v>
      </c>
      <c r="D763" s="60">
        <v>884571</v>
      </c>
      <c r="E763" s="60">
        <v>53074</v>
      </c>
      <c r="F763" s="61">
        <v>8.6463999888333482E-5</v>
      </c>
    </row>
    <row r="764" spans="1:6" x14ac:dyDescent="0.2">
      <c r="A764" s="49" t="s">
        <v>477</v>
      </c>
      <c r="B764" s="49" t="s">
        <v>3</v>
      </c>
      <c r="C764" s="59" t="s">
        <v>748</v>
      </c>
      <c r="D764" s="60" t="s">
        <v>748</v>
      </c>
      <c r="E764" s="60" t="s">
        <v>748</v>
      </c>
      <c r="F764" s="61" t="s">
        <v>748</v>
      </c>
    </row>
    <row r="765" spans="1:6" x14ac:dyDescent="0.2">
      <c r="A765" s="49" t="s">
        <v>477</v>
      </c>
      <c r="B765" s="49" t="s">
        <v>2</v>
      </c>
      <c r="C765" s="59" t="s">
        <v>748</v>
      </c>
      <c r="D765" s="60" t="s">
        <v>748</v>
      </c>
      <c r="E765" s="60" t="s">
        <v>748</v>
      </c>
      <c r="F765" s="61" t="s">
        <v>748</v>
      </c>
    </row>
    <row r="766" spans="1:6" x14ac:dyDescent="0.2">
      <c r="A766" s="49" t="s">
        <v>477</v>
      </c>
      <c r="B766" s="49" t="s">
        <v>6</v>
      </c>
      <c r="C766" s="59" t="s">
        <v>748</v>
      </c>
      <c r="D766" s="60" t="s">
        <v>748</v>
      </c>
      <c r="E766" s="60" t="s">
        <v>748</v>
      </c>
      <c r="F766" s="61" t="s">
        <v>748</v>
      </c>
    </row>
    <row r="767" spans="1:6" x14ac:dyDescent="0.2">
      <c r="A767" s="49" t="s">
        <v>477</v>
      </c>
      <c r="B767" s="49" t="s">
        <v>10</v>
      </c>
      <c r="C767" s="59">
        <v>38</v>
      </c>
      <c r="D767" s="60">
        <v>3658027</v>
      </c>
      <c r="E767" s="60">
        <v>222410</v>
      </c>
      <c r="F767" s="61">
        <v>3.6233293543287204E-4</v>
      </c>
    </row>
    <row r="768" spans="1:6" x14ac:dyDescent="0.2">
      <c r="A768" s="49" t="s">
        <v>477</v>
      </c>
      <c r="B768" s="49" t="s">
        <v>4</v>
      </c>
      <c r="C768" s="59">
        <v>9</v>
      </c>
      <c r="D768" s="60">
        <v>1502490</v>
      </c>
      <c r="E768" s="60">
        <v>90149</v>
      </c>
      <c r="F768" s="61">
        <v>1.4686368327115678E-4</v>
      </c>
    </row>
    <row r="769" spans="1:6" x14ac:dyDescent="0.2">
      <c r="A769" s="49" t="s">
        <v>477</v>
      </c>
      <c r="B769" s="49" t="s">
        <v>750</v>
      </c>
      <c r="C769" s="59">
        <v>89</v>
      </c>
      <c r="D769" s="60">
        <v>2016040</v>
      </c>
      <c r="E769" s="60">
        <v>119119</v>
      </c>
      <c r="F769" s="61">
        <v>1.9405933607224624E-4</v>
      </c>
    </row>
    <row r="770" spans="1:6" x14ac:dyDescent="0.2">
      <c r="A770" s="49" t="s">
        <v>477</v>
      </c>
      <c r="B770" s="49" t="s">
        <v>8</v>
      </c>
      <c r="C770" s="59">
        <v>33</v>
      </c>
      <c r="D770" s="60">
        <v>1108845</v>
      </c>
      <c r="E770" s="60">
        <v>66531</v>
      </c>
      <c r="F770" s="61">
        <v>1.0838708928233628E-4</v>
      </c>
    </row>
    <row r="771" spans="1:6" x14ac:dyDescent="0.2">
      <c r="A771" s="49" t="s">
        <v>477</v>
      </c>
      <c r="B771" s="49" t="s">
        <v>751</v>
      </c>
      <c r="C771" s="59">
        <v>8</v>
      </c>
      <c r="D771" s="60">
        <v>278730</v>
      </c>
      <c r="E771" s="60">
        <v>16724</v>
      </c>
      <c r="F771" s="61">
        <v>2.7245429666738692E-5</v>
      </c>
    </row>
    <row r="772" spans="1:6" x14ac:dyDescent="0.2">
      <c r="A772" s="49" t="s">
        <v>477</v>
      </c>
      <c r="B772" s="49" t="s">
        <v>25</v>
      </c>
      <c r="C772" s="59">
        <v>6</v>
      </c>
      <c r="D772" s="60">
        <v>2119516</v>
      </c>
      <c r="E772" s="60">
        <v>127171</v>
      </c>
      <c r="F772" s="61">
        <v>2.0717702320909029E-4</v>
      </c>
    </row>
    <row r="773" spans="1:6" x14ac:dyDescent="0.2">
      <c r="A773" s="49" t="s">
        <v>477</v>
      </c>
      <c r="B773" s="49" t="s">
        <v>53</v>
      </c>
      <c r="C773" s="59">
        <v>214</v>
      </c>
      <c r="D773" s="60">
        <v>14065235</v>
      </c>
      <c r="E773" s="60">
        <v>844999</v>
      </c>
      <c r="F773" s="61">
        <v>1.3766061243102444E-3</v>
      </c>
    </row>
    <row r="774" spans="1:6" x14ac:dyDescent="0.2">
      <c r="A774" s="49" t="s">
        <v>480</v>
      </c>
      <c r="B774" s="49" t="s">
        <v>5</v>
      </c>
      <c r="C774" s="59">
        <v>12</v>
      </c>
      <c r="D774" s="60">
        <v>99915</v>
      </c>
      <c r="E774" s="60">
        <v>5995</v>
      </c>
      <c r="F774" s="61">
        <v>9.7665840021584824E-6</v>
      </c>
    </row>
    <row r="775" spans="1:6" x14ac:dyDescent="0.2">
      <c r="A775" s="49" t="s">
        <v>480</v>
      </c>
      <c r="B775" s="49" t="s">
        <v>1</v>
      </c>
      <c r="C775" s="59">
        <v>9</v>
      </c>
      <c r="D775" s="60">
        <v>1624401</v>
      </c>
      <c r="E775" s="60">
        <v>97464</v>
      </c>
      <c r="F775" s="61">
        <v>1.5878070778755201E-4</v>
      </c>
    </row>
    <row r="776" spans="1:6" x14ac:dyDescent="0.2">
      <c r="A776" s="49" t="s">
        <v>480</v>
      </c>
      <c r="B776" s="49" t="s">
        <v>749</v>
      </c>
      <c r="C776" s="59">
        <v>16</v>
      </c>
      <c r="D776" s="60">
        <v>606052</v>
      </c>
      <c r="E776" s="60">
        <v>36363</v>
      </c>
      <c r="F776" s="61">
        <v>5.9239748802416828E-5</v>
      </c>
    </row>
    <row r="777" spans="1:6" x14ac:dyDescent="0.2">
      <c r="A777" s="49" t="s">
        <v>480</v>
      </c>
      <c r="B777" s="49" t="s">
        <v>3</v>
      </c>
      <c r="C777" s="59">
        <v>11</v>
      </c>
      <c r="D777" s="60">
        <v>1872140</v>
      </c>
      <c r="E777" s="60">
        <v>112328</v>
      </c>
      <c r="F777" s="61">
        <v>1.8299597127513894E-4</v>
      </c>
    </row>
    <row r="778" spans="1:6" x14ac:dyDescent="0.2">
      <c r="A778" s="49" t="s">
        <v>480</v>
      </c>
      <c r="B778" s="49" t="s">
        <v>2</v>
      </c>
      <c r="C778" s="59" t="s">
        <v>748</v>
      </c>
      <c r="D778" s="60" t="s">
        <v>748</v>
      </c>
      <c r="E778" s="60" t="s">
        <v>748</v>
      </c>
      <c r="F778" s="61" t="s">
        <v>748</v>
      </c>
    </row>
    <row r="779" spans="1:6" x14ac:dyDescent="0.2">
      <c r="A779" s="49" t="s">
        <v>480</v>
      </c>
      <c r="B779" s="49" t="s">
        <v>6</v>
      </c>
      <c r="C779" s="59">
        <v>7</v>
      </c>
      <c r="D779" s="60">
        <v>852818</v>
      </c>
      <c r="E779" s="60">
        <v>51169</v>
      </c>
      <c r="F779" s="61">
        <v>8.3360523237105486E-5</v>
      </c>
    </row>
    <row r="780" spans="1:6" x14ac:dyDescent="0.2">
      <c r="A780" s="49" t="s">
        <v>480</v>
      </c>
      <c r="B780" s="49" t="s">
        <v>10</v>
      </c>
      <c r="C780" s="59">
        <v>76</v>
      </c>
      <c r="D780" s="60">
        <v>4131689</v>
      </c>
      <c r="E780" s="60">
        <v>247901</v>
      </c>
      <c r="F780" s="61">
        <v>4.0386087418166637E-4</v>
      </c>
    </row>
    <row r="781" spans="1:6" x14ac:dyDescent="0.2">
      <c r="A781" s="49" t="s">
        <v>480</v>
      </c>
      <c r="B781" s="49" t="s">
        <v>4</v>
      </c>
      <c r="C781" s="59" t="s">
        <v>748</v>
      </c>
      <c r="D781" s="60" t="s">
        <v>748</v>
      </c>
      <c r="E781" s="60" t="s">
        <v>748</v>
      </c>
      <c r="F781" s="61" t="s">
        <v>748</v>
      </c>
    </row>
    <row r="782" spans="1:6" x14ac:dyDescent="0.2">
      <c r="A782" s="49" t="s">
        <v>480</v>
      </c>
      <c r="B782" s="49" t="s">
        <v>750</v>
      </c>
      <c r="C782" s="59">
        <v>128</v>
      </c>
      <c r="D782" s="60">
        <v>6653098</v>
      </c>
      <c r="E782" s="60">
        <v>403239</v>
      </c>
      <c r="F782" s="61">
        <v>6.5692536554568545E-4</v>
      </c>
    </row>
    <row r="783" spans="1:6" x14ac:dyDescent="0.2">
      <c r="A783" s="49" t="s">
        <v>480</v>
      </c>
      <c r="B783" s="49" t="s">
        <v>8</v>
      </c>
      <c r="C783" s="59">
        <v>37</v>
      </c>
      <c r="D783" s="60">
        <v>888819</v>
      </c>
      <c r="E783" s="60">
        <v>53329</v>
      </c>
      <c r="F783" s="61">
        <v>8.6879425896765588E-5</v>
      </c>
    </row>
    <row r="784" spans="1:6" x14ac:dyDescent="0.2">
      <c r="A784" s="49" t="s">
        <v>480</v>
      </c>
      <c r="B784" s="49" t="s">
        <v>751</v>
      </c>
      <c r="C784" s="59">
        <v>28</v>
      </c>
      <c r="D784" s="60">
        <v>2879229</v>
      </c>
      <c r="E784" s="60">
        <v>172754</v>
      </c>
      <c r="F784" s="61">
        <v>2.8143727317913035E-4</v>
      </c>
    </row>
    <row r="785" spans="1:6" x14ac:dyDescent="0.2">
      <c r="A785" s="49" t="s">
        <v>480</v>
      </c>
      <c r="B785" s="49" t="s">
        <v>25</v>
      </c>
      <c r="C785" s="59">
        <v>16</v>
      </c>
      <c r="D785" s="60">
        <v>1756960</v>
      </c>
      <c r="E785" s="60">
        <v>105418</v>
      </c>
      <c r="F785" s="61">
        <v>1.7173874100743001E-4</v>
      </c>
    </row>
    <row r="786" spans="1:6" x14ac:dyDescent="0.2">
      <c r="A786" s="49" t="s">
        <v>480</v>
      </c>
      <c r="B786" s="49" t="s">
        <v>53</v>
      </c>
      <c r="C786" s="59">
        <v>345</v>
      </c>
      <c r="D786" s="60">
        <v>21796333</v>
      </c>
      <c r="E786" s="60">
        <v>1311834</v>
      </c>
      <c r="F786" s="61">
        <v>2.1371371072372927E-3</v>
      </c>
    </row>
    <row r="787" spans="1:6" x14ac:dyDescent="0.2">
      <c r="A787" s="49" t="s">
        <v>488</v>
      </c>
      <c r="B787" s="49" t="s">
        <v>5</v>
      </c>
      <c r="C787" s="59" t="s">
        <v>748</v>
      </c>
      <c r="D787" s="60" t="s">
        <v>748</v>
      </c>
      <c r="E787" s="60" t="s">
        <v>748</v>
      </c>
      <c r="F787" s="61" t="s">
        <v>748</v>
      </c>
    </row>
    <row r="788" spans="1:6" x14ac:dyDescent="0.2">
      <c r="A788" s="49" t="s">
        <v>488</v>
      </c>
      <c r="B788" s="49" t="s">
        <v>1</v>
      </c>
      <c r="C788" s="59">
        <v>10</v>
      </c>
      <c r="D788" s="60">
        <v>1576108</v>
      </c>
      <c r="E788" s="60">
        <v>94566</v>
      </c>
      <c r="F788" s="61">
        <v>1.5405951338584136E-4</v>
      </c>
    </row>
    <row r="789" spans="1:6" x14ac:dyDescent="0.2">
      <c r="A789" s="49" t="s">
        <v>488</v>
      </c>
      <c r="B789" s="49" t="s">
        <v>749</v>
      </c>
      <c r="C789" s="59">
        <v>24</v>
      </c>
      <c r="D789" s="60">
        <v>1809859</v>
      </c>
      <c r="E789" s="60">
        <v>108592</v>
      </c>
      <c r="F789" s="61">
        <v>1.7690957297120832E-4</v>
      </c>
    </row>
    <row r="790" spans="1:6" x14ac:dyDescent="0.2">
      <c r="A790" s="49" t="s">
        <v>488</v>
      </c>
      <c r="B790" s="49" t="s">
        <v>3</v>
      </c>
      <c r="C790" s="59">
        <v>8</v>
      </c>
      <c r="D790" s="60">
        <v>1553529</v>
      </c>
      <c r="E790" s="60">
        <v>93212</v>
      </c>
      <c r="F790" s="61">
        <v>1.5185368273714703E-4</v>
      </c>
    </row>
    <row r="791" spans="1:6" x14ac:dyDescent="0.2">
      <c r="A791" s="49" t="s">
        <v>488</v>
      </c>
      <c r="B791" s="49" t="s">
        <v>2</v>
      </c>
      <c r="C791" s="59" t="s">
        <v>748</v>
      </c>
      <c r="D791" s="60" t="s">
        <v>748</v>
      </c>
      <c r="E791" s="60" t="s">
        <v>748</v>
      </c>
      <c r="F791" s="61" t="s">
        <v>748</v>
      </c>
    </row>
    <row r="792" spans="1:6" x14ac:dyDescent="0.2">
      <c r="A792" s="49" t="s">
        <v>488</v>
      </c>
      <c r="B792" s="49" t="s">
        <v>6</v>
      </c>
      <c r="C792" s="59">
        <v>5</v>
      </c>
      <c r="D792" s="60">
        <v>796783</v>
      </c>
      <c r="E792" s="60">
        <v>47807</v>
      </c>
      <c r="F792" s="61">
        <v>7.7883416412208602E-5</v>
      </c>
    </row>
    <row r="793" spans="1:6" x14ac:dyDescent="0.2">
      <c r="A793" s="49" t="s">
        <v>488</v>
      </c>
      <c r="B793" s="49" t="s">
        <v>10</v>
      </c>
      <c r="C793" s="59">
        <v>103</v>
      </c>
      <c r="D793" s="60">
        <v>4799841</v>
      </c>
      <c r="E793" s="60">
        <v>287990</v>
      </c>
      <c r="F793" s="61">
        <v>4.6917073007199687E-4</v>
      </c>
    </row>
    <row r="794" spans="1:6" x14ac:dyDescent="0.2">
      <c r="A794" s="49" t="s">
        <v>488</v>
      </c>
      <c r="B794" s="49" t="s">
        <v>4</v>
      </c>
      <c r="C794" s="59">
        <v>8</v>
      </c>
      <c r="D794" s="60">
        <v>911836</v>
      </c>
      <c r="E794" s="60">
        <v>54710</v>
      </c>
      <c r="F794" s="61">
        <v>8.9129242828705677E-5</v>
      </c>
    </row>
    <row r="795" spans="1:6" x14ac:dyDescent="0.2">
      <c r="A795" s="49" t="s">
        <v>488</v>
      </c>
      <c r="B795" s="49" t="s">
        <v>750</v>
      </c>
      <c r="C795" s="59">
        <v>119</v>
      </c>
      <c r="D795" s="60">
        <v>5375431</v>
      </c>
      <c r="E795" s="60">
        <v>329352</v>
      </c>
      <c r="F795" s="61">
        <v>5.3655445776128446E-4</v>
      </c>
    </row>
    <row r="796" spans="1:6" x14ac:dyDescent="0.2">
      <c r="A796" s="49" t="s">
        <v>488</v>
      </c>
      <c r="B796" s="49" t="s">
        <v>8</v>
      </c>
      <c r="C796" s="59">
        <v>67</v>
      </c>
      <c r="D796" s="60">
        <v>1443989</v>
      </c>
      <c r="E796" s="60">
        <v>86639</v>
      </c>
      <c r="F796" s="61">
        <v>1.4114546644920914E-4</v>
      </c>
    </row>
    <row r="797" spans="1:6" x14ac:dyDescent="0.2">
      <c r="A797" s="49" t="s">
        <v>488</v>
      </c>
      <c r="B797" s="49" t="s">
        <v>751</v>
      </c>
      <c r="C797" s="59">
        <v>22</v>
      </c>
      <c r="D797" s="60">
        <v>2171095</v>
      </c>
      <c r="E797" s="60">
        <v>130266</v>
      </c>
      <c r="F797" s="61">
        <v>2.1221915456633476E-4</v>
      </c>
    </row>
    <row r="798" spans="1:6" x14ac:dyDescent="0.2">
      <c r="A798" s="49" t="s">
        <v>488</v>
      </c>
      <c r="B798" s="49" t="s">
        <v>25</v>
      </c>
      <c r="C798" s="59">
        <v>15</v>
      </c>
      <c r="D798" s="60">
        <v>5779094</v>
      </c>
      <c r="E798" s="60">
        <v>346746</v>
      </c>
      <c r="F798" s="61">
        <v>5.6489139890115851E-4</v>
      </c>
    </row>
    <row r="799" spans="1:6" x14ac:dyDescent="0.2">
      <c r="A799" s="49" t="s">
        <v>488</v>
      </c>
      <c r="B799" s="49" t="s">
        <v>53</v>
      </c>
      <c r="C799" s="59">
        <v>389</v>
      </c>
      <c r="D799" s="60">
        <v>26373500</v>
      </c>
      <c r="E799" s="60">
        <v>1589236</v>
      </c>
      <c r="F799" s="61">
        <v>2.5890586977905484E-3</v>
      </c>
    </row>
    <row r="800" spans="1:6" x14ac:dyDescent="0.2">
      <c r="A800" s="49" t="s">
        <v>492</v>
      </c>
      <c r="B800" s="49" t="s">
        <v>5</v>
      </c>
      <c r="C800" s="59" t="s">
        <v>748</v>
      </c>
      <c r="D800" s="60" t="s">
        <v>748</v>
      </c>
      <c r="E800" s="60" t="s">
        <v>748</v>
      </c>
      <c r="F800" s="61" t="s">
        <v>748</v>
      </c>
    </row>
    <row r="801" spans="1:6" x14ac:dyDescent="0.2">
      <c r="A801" s="49" t="s">
        <v>492</v>
      </c>
      <c r="B801" s="49" t="s">
        <v>1</v>
      </c>
      <c r="C801" s="59" t="s">
        <v>748</v>
      </c>
      <c r="D801" s="60" t="s">
        <v>748</v>
      </c>
      <c r="E801" s="60" t="s">
        <v>748</v>
      </c>
      <c r="F801" s="61" t="s">
        <v>748</v>
      </c>
    </row>
    <row r="802" spans="1:6" x14ac:dyDescent="0.2">
      <c r="A802" s="49" t="s">
        <v>492</v>
      </c>
      <c r="B802" s="49" t="s">
        <v>749</v>
      </c>
      <c r="C802" s="59">
        <v>43</v>
      </c>
      <c r="D802" s="60">
        <v>6476482</v>
      </c>
      <c r="E802" s="60">
        <v>388589</v>
      </c>
      <c r="F802" s="61">
        <v>6.3305873408086113E-4</v>
      </c>
    </row>
    <row r="803" spans="1:6" x14ac:dyDescent="0.2">
      <c r="A803" s="49" t="s">
        <v>492</v>
      </c>
      <c r="B803" s="49" t="s">
        <v>3</v>
      </c>
      <c r="C803" s="59">
        <v>12</v>
      </c>
      <c r="D803" s="60">
        <v>1750644</v>
      </c>
      <c r="E803" s="60">
        <v>105039</v>
      </c>
      <c r="F803" s="61">
        <v>1.7112130392038779E-4</v>
      </c>
    </row>
    <row r="804" spans="1:6" x14ac:dyDescent="0.2">
      <c r="A804" s="49" t="s">
        <v>492</v>
      </c>
      <c r="B804" s="49" t="s">
        <v>2</v>
      </c>
      <c r="C804" s="59">
        <v>5</v>
      </c>
      <c r="D804" s="60">
        <v>8410720</v>
      </c>
      <c r="E804" s="60">
        <v>504643</v>
      </c>
      <c r="F804" s="61">
        <v>8.2212481244391372E-4</v>
      </c>
    </row>
    <row r="805" spans="1:6" x14ac:dyDescent="0.2">
      <c r="A805" s="49" t="s">
        <v>492</v>
      </c>
      <c r="B805" s="49" t="s">
        <v>6</v>
      </c>
      <c r="C805" s="59">
        <v>10</v>
      </c>
      <c r="D805" s="60">
        <v>1831250</v>
      </c>
      <c r="E805" s="60">
        <v>109875</v>
      </c>
      <c r="F805" s="61">
        <v>1.7899973598618234E-4</v>
      </c>
    </row>
    <row r="806" spans="1:6" x14ac:dyDescent="0.2">
      <c r="A806" s="49" t="s">
        <v>492</v>
      </c>
      <c r="B806" s="49" t="s">
        <v>10</v>
      </c>
      <c r="C806" s="59">
        <v>95</v>
      </c>
      <c r="D806" s="60">
        <v>7611909</v>
      </c>
      <c r="E806" s="60">
        <v>456715</v>
      </c>
      <c r="F806" s="61">
        <v>7.4404427231790013E-4</v>
      </c>
    </row>
    <row r="807" spans="1:6" x14ac:dyDescent="0.2">
      <c r="A807" s="49" t="s">
        <v>492</v>
      </c>
      <c r="B807" s="49" t="s">
        <v>4</v>
      </c>
      <c r="C807" s="59">
        <v>11</v>
      </c>
      <c r="D807" s="60">
        <v>1127868</v>
      </c>
      <c r="E807" s="60">
        <v>67672</v>
      </c>
      <c r="F807" s="61">
        <v>1.1024591702986968E-4</v>
      </c>
    </row>
    <row r="808" spans="1:6" x14ac:dyDescent="0.2">
      <c r="A808" s="49" t="s">
        <v>492</v>
      </c>
      <c r="B808" s="49" t="s">
        <v>750</v>
      </c>
      <c r="C808" s="59">
        <v>194</v>
      </c>
      <c r="D808" s="60">
        <v>7279414</v>
      </c>
      <c r="E808" s="60">
        <v>432591</v>
      </c>
      <c r="F808" s="61">
        <v>7.0474334279862214E-4</v>
      </c>
    </row>
    <row r="809" spans="1:6" x14ac:dyDescent="0.2">
      <c r="A809" s="49" t="s">
        <v>492</v>
      </c>
      <c r="B809" s="49" t="s">
        <v>8</v>
      </c>
      <c r="C809" s="59">
        <v>85</v>
      </c>
      <c r="D809" s="60">
        <v>3424743</v>
      </c>
      <c r="E809" s="60">
        <v>205485</v>
      </c>
      <c r="F809" s="61">
        <v>3.3476005232419275E-4</v>
      </c>
    </row>
    <row r="810" spans="1:6" x14ac:dyDescent="0.2">
      <c r="A810" s="49" t="s">
        <v>492</v>
      </c>
      <c r="B810" s="49" t="s">
        <v>751</v>
      </c>
      <c r="C810" s="59">
        <v>26</v>
      </c>
      <c r="D810" s="60">
        <v>4913894</v>
      </c>
      <c r="E810" s="60">
        <v>294834</v>
      </c>
      <c r="F810" s="61">
        <v>4.8032043831399394E-4</v>
      </c>
    </row>
    <row r="811" spans="1:6" x14ac:dyDescent="0.2">
      <c r="A811" s="49" t="s">
        <v>492</v>
      </c>
      <c r="B811" s="49" t="s">
        <v>25</v>
      </c>
      <c r="C811" s="59">
        <v>28</v>
      </c>
      <c r="D811" s="60">
        <v>4752184</v>
      </c>
      <c r="E811" s="60">
        <v>285131</v>
      </c>
      <c r="F811" s="61">
        <v>4.6451307141275229E-4</v>
      </c>
    </row>
    <row r="812" spans="1:6" x14ac:dyDescent="0.2">
      <c r="A812" s="49" t="s">
        <v>492</v>
      </c>
      <c r="B812" s="49" t="s">
        <v>53</v>
      </c>
      <c r="C812" s="59">
        <v>520</v>
      </c>
      <c r="D812" s="60">
        <v>49636610</v>
      </c>
      <c r="E812" s="60">
        <v>2974023</v>
      </c>
      <c r="F812" s="61">
        <v>4.845045113236259E-3</v>
      </c>
    </row>
    <row r="813" spans="1:6" x14ac:dyDescent="0.2">
      <c r="A813" s="49" t="s">
        <v>459</v>
      </c>
      <c r="B813" s="49" t="s">
        <v>5</v>
      </c>
      <c r="C813" s="59">
        <v>17</v>
      </c>
      <c r="D813" s="60">
        <v>1005832</v>
      </c>
      <c r="E813" s="60">
        <v>60350</v>
      </c>
      <c r="F813" s="61">
        <v>9.8317488662262619E-5</v>
      </c>
    </row>
    <row r="814" spans="1:6" x14ac:dyDescent="0.2">
      <c r="A814" s="49" t="s">
        <v>459</v>
      </c>
      <c r="B814" s="49" t="s">
        <v>1</v>
      </c>
      <c r="C814" s="59">
        <v>14</v>
      </c>
      <c r="D814" s="60">
        <v>3203782</v>
      </c>
      <c r="E814" s="60">
        <v>192227</v>
      </c>
      <c r="F814" s="61">
        <v>3.1316115812892717E-4</v>
      </c>
    </row>
    <row r="815" spans="1:6" x14ac:dyDescent="0.2">
      <c r="A815" s="49" t="s">
        <v>459</v>
      </c>
      <c r="B815" s="49" t="s">
        <v>749</v>
      </c>
      <c r="C815" s="59">
        <v>62</v>
      </c>
      <c r="D815" s="60">
        <v>8981856</v>
      </c>
      <c r="E815" s="60">
        <v>538911</v>
      </c>
      <c r="F815" s="61">
        <v>8.7795155149078064E-4</v>
      </c>
    </row>
    <row r="816" spans="1:6" x14ac:dyDescent="0.2">
      <c r="A816" s="49" t="s">
        <v>459</v>
      </c>
      <c r="B816" s="49" t="s">
        <v>3</v>
      </c>
      <c r="C816" s="59">
        <v>13</v>
      </c>
      <c r="D816" s="60">
        <v>1745878</v>
      </c>
      <c r="E816" s="60">
        <v>104753</v>
      </c>
      <c r="F816" s="61">
        <v>1.7065537514230315E-4</v>
      </c>
    </row>
    <row r="817" spans="1:6" x14ac:dyDescent="0.2">
      <c r="A817" s="49" t="s">
        <v>459</v>
      </c>
      <c r="B817" s="49" t="s">
        <v>2</v>
      </c>
      <c r="C817" s="59">
        <v>9</v>
      </c>
      <c r="D817" s="60">
        <v>11661757</v>
      </c>
      <c r="E817" s="60">
        <v>699705</v>
      </c>
      <c r="F817" s="61">
        <v>1.1399045303136447E-3</v>
      </c>
    </row>
    <row r="818" spans="1:6" x14ac:dyDescent="0.2">
      <c r="A818" s="49" t="s">
        <v>459</v>
      </c>
      <c r="B818" s="49" t="s">
        <v>6</v>
      </c>
      <c r="C818" s="59">
        <v>15</v>
      </c>
      <c r="D818" s="60">
        <v>3174913</v>
      </c>
      <c r="E818" s="60">
        <v>190495</v>
      </c>
      <c r="F818" s="61">
        <v>3.1033951951479232E-4</v>
      </c>
    </row>
    <row r="819" spans="1:6" x14ac:dyDescent="0.2">
      <c r="A819" s="49" t="s">
        <v>459</v>
      </c>
      <c r="B819" s="49" t="s">
        <v>10</v>
      </c>
      <c r="C819" s="59">
        <v>153</v>
      </c>
      <c r="D819" s="60">
        <v>8599881</v>
      </c>
      <c r="E819" s="60">
        <v>515993</v>
      </c>
      <c r="F819" s="61">
        <v>8.4061534262314618E-4</v>
      </c>
    </row>
    <row r="820" spans="1:6" x14ac:dyDescent="0.2">
      <c r="A820" s="49" t="s">
        <v>459</v>
      </c>
      <c r="B820" s="49" t="s">
        <v>4</v>
      </c>
      <c r="C820" s="59">
        <v>20</v>
      </c>
      <c r="D820" s="60">
        <v>4533062</v>
      </c>
      <c r="E820" s="60">
        <v>271984</v>
      </c>
      <c r="F820" s="61">
        <v>4.4309500971527482E-4</v>
      </c>
    </row>
    <row r="821" spans="1:6" x14ac:dyDescent="0.2">
      <c r="A821" s="49" t="s">
        <v>459</v>
      </c>
      <c r="B821" s="49" t="s">
        <v>750</v>
      </c>
      <c r="C821" s="59">
        <v>335</v>
      </c>
      <c r="D821" s="60">
        <v>10873365</v>
      </c>
      <c r="E821" s="60">
        <v>647006</v>
      </c>
      <c r="F821" s="61">
        <v>1.0540514510259467E-3</v>
      </c>
    </row>
    <row r="822" spans="1:6" x14ac:dyDescent="0.2">
      <c r="A822" s="49" t="s">
        <v>459</v>
      </c>
      <c r="B822" s="49" t="s">
        <v>8</v>
      </c>
      <c r="C822" s="59">
        <v>102</v>
      </c>
      <c r="D822" s="60">
        <v>3476594</v>
      </c>
      <c r="E822" s="60">
        <v>208596</v>
      </c>
      <c r="F822" s="61">
        <v>3.3982824962706433E-4</v>
      </c>
    </row>
    <row r="823" spans="1:6" x14ac:dyDescent="0.2">
      <c r="A823" s="49" t="s">
        <v>459</v>
      </c>
      <c r="B823" s="49" t="s">
        <v>751</v>
      </c>
      <c r="C823" s="59">
        <v>48</v>
      </c>
      <c r="D823" s="60">
        <v>7697519</v>
      </c>
      <c r="E823" s="60">
        <v>461851</v>
      </c>
      <c r="F823" s="61">
        <v>7.5241144086420303E-4</v>
      </c>
    </row>
    <row r="824" spans="1:6" x14ac:dyDescent="0.2">
      <c r="A824" s="49" t="s">
        <v>459</v>
      </c>
      <c r="B824" s="49" t="s">
        <v>25</v>
      </c>
      <c r="C824" s="59">
        <v>44</v>
      </c>
      <c r="D824" s="60">
        <v>14712085</v>
      </c>
      <c r="E824" s="60">
        <v>882725</v>
      </c>
      <c r="F824" s="61">
        <v>1.4380663658557708E-3</v>
      </c>
    </row>
    <row r="825" spans="1:6" x14ac:dyDescent="0.2">
      <c r="A825" s="49" t="s">
        <v>459</v>
      </c>
      <c r="B825" s="49" t="s">
        <v>53</v>
      </c>
      <c r="C825" s="59">
        <v>832</v>
      </c>
      <c r="D825" s="60">
        <v>79666524</v>
      </c>
      <c r="E825" s="60">
        <v>4774595</v>
      </c>
      <c r="F825" s="61">
        <v>7.7783958538425145E-3</v>
      </c>
    </row>
    <row r="826" spans="1:6" x14ac:dyDescent="0.2">
      <c r="A826" s="49" t="s">
        <v>502</v>
      </c>
      <c r="B826" s="49" t="s">
        <v>5</v>
      </c>
      <c r="C826" s="59">
        <v>14</v>
      </c>
      <c r="D826" s="60">
        <v>720198</v>
      </c>
      <c r="E826" s="60">
        <v>43212</v>
      </c>
      <c r="F826" s="61">
        <v>7.0397602652422402E-5</v>
      </c>
    </row>
    <row r="827" spans="1:6" x14ac:dyDescent="0.2">
      <c r="A827" s="49" t="s">
        <v>502</v>
      </c>
      <c r="B827" s="49" t="s">
        <v>1</v>
      </c>
      <c r="C827" s="59">
        <v>11</v>
      </c>
      <c r="D827" s="60">
        <v>11064090</v>
      </c>
      <c r="E827" s="60">
        <v>663845</v>
      </c>
      <c r="F827" s="61">
        <v>1.0814842296768803E-3</v>
      </c>
    </row>
    <row r="828" spans="1:6" x14ac:dyDescent="0.2">
      <c r="A828" s="49" t="s">
        <v>502</v>
      </c>
      <c r="B828" s="49" t="s">
        <v>749</v>
      </c>
      <c r="C828" s="59">
        <v>69</v>
      </c>
      <c r="D828" s="60">
        <v>8299942</v>
      </c>
      <c r="E828" s="60">
        <v>497997</v>
      </c>
      <c r="F828" s="61">
        <v>8.1129767027905209E-4</v>
      </c>
    </row>
    <row r="829" spans="1:6" x14ac:dyDescent="0.2">
      <c r="A829" s="49" t="s">
        <v>502</v>
      </c>
      <c r="B829" s="49" t="s">
        <v>3</v>
      </c>
      <c r="C829" s="59">
        <v>23</v>
      </c>
      <c r="D829" s="60">
        <v>3905397</v>
      </c>
      <c r="E829" s="60">
        <v>234324</v>
      </c>
      <c r="F829" s="61">
        <v>3.8174229019546024E-4</v>
      </c>
    </row>
    <row r="830" spans="1:6" x14ac:dyDescent="0.2">
      <c r="A830" s="49" t="s">
        <v>502</v>
      </c>
      <c r="B830" s="49" t="s">
        <v>2</v>
      </c>
      <c r="C830" s="59">
        <v>7</v>
      </c>
      <c r="D830" s="60">
        <v>12637911</v>
      </c>
      <c r="E830" s="60">
        <v>758275</v>
      </c>
      <c r="F830" s="61">
        <v>1.2353221825248913E-3</v>
      </c>
    </row>
    <row r="831" spans="1:6" x14ac:dyDescent="0.2">
      <c r="A831" s="49" t="s">
        <v>502</v>
      </c>
      <c r="B831" s="49" t="s">
        <v>6</v>
      </c>
      <c r="C831" s="59">
        <v>12</v>
      </c>
      <c r="D831" s="60">
        <v>1810946</v>
      </c>
      <c r="E831" s="60">
        <v>108657</v>
      </c>
      <c r="F831" s="61">
        <v>1.7701546587531845E-4</v>
      </c>
    </row>
    <row r="832" spans="1:6" x14ac:dyDescent="0.2">
      <c r="A832" s="49" t="s">
        <v>502</v>
      </c>
      <c r="B832" s="49" t="s">
        <v>10</v>
      </c>
      <c r="C832" s="59">
        <v>147</v>
      </c>
      <c r="D832" s="60">
        <v>11882469</v>
      </c>
      <c r="E832" s="60">
        <v>715465</v>
      </c>
      <c r="F832" s="61">
        <v>1.16557948675635E-3</v>
      </c>
    </row>
    <row r="833" spans="1:6" x14ac:dyDescent="0.2">
      <c r="A833" s="49" t="s">
        <v>502</v>
      </c>
      <c r="B833" s="49" t="s">
        <v>4</v>
      </c>
      <c r="C833" s="59">
        <v>15</v>
      </c>
      <c r="D833" s="60">
        <v>3332252</v>
      </c>
      <c r="E833" s="60">
        <v>199935</v>
      </c>
      <c r="F833" s="61">
        <v>3.2571842743478832E-4</v>
      </c>
    </row>
    <row r="834" spans="1:6" x14ac:dyDescent="0.2">
      <c r="A834" s="49" t="s">
        <v>502</v>
      </c>
      <c r="B834" s="49" t="s">
        <v>750</v>
      </c>
      <c r="C834" s="59">
        <v>289</v>
      </c>
      <c r="D834" s="60">
        <v>12723263</v>
      </c>
      <c r="E834" s="60">
        <v>748389</v>
      </c>
      <c r="F834" s="61">
        <v>1.2192166863705394E-3</v>
      </c>
    </row>
    <row r="835" spans="1:6" x14ac:dyDescent="0.2">
      <c r="A835" s="49" t="s">
        <v>502</v>
      </c>
      <c r="B835" s="49" t="s">
        <v>8</v>
      </c>
      <c r="C835" s="59">
        <v>95</v>
      </c>
      <c r="D835" s="60">
        <v>6651591</v>
      </c>
      <c r="E835" s="60">
        <v>399095</v>
      </c>
      <c r="F835" s="61">
        <v>6.5017428562826344E-4</v>
      </c>
    </row>
    <row r="836" spans="1:6" x14ac:dyDescent="0.2">
      <c r="A836" s="49" t="s">
        <v>502</v>
      </c>
      <c r="B836" s="49" t="s">
        <v>751</v>
      </c>
      <c r="C836" s="59">
        <v>45</v>
      </c>
      <c r="D836" s="60">
        <v>5628503</v>
      </c>
      <c r="E836" s="60">
        <v>337710</v>
      </c>
      <c r="F836" s="61">
        <v>5.5017065610824705E-4</v>
      </c>
    </row>
    <row r="837" spans="1:6" x14ac:dyDescent="0.2">
      <c r="A837" s="49" t="s">
        <v>502</v>
      </c>
      <c r="B837" s="49" t="s">
        <v>25</v>
      </c>
      <c r="C837" s="59">
        <v>27</v>
      </c>
      <c r="D837" s="60">
        <v>8276472</v>
      </c>
      <c r="E837" s="60">
        <v>496588</v>
      </c>
      <c r="F837" s="61">
        <v>8.090022379422646E-4</v>
      </c>
    </row>
    <row r="838" spans="1:6" x14ac:dyDescent="0.2">
      <c r="A838" s="49" t="s">
        <v>502</v>
      </c>
      <c r="B838" s="49" t="s">
        <v>53</v>
      </c>
      <c r="C838" s="59">
        <v>754</v>
      </c>
      <c r="D838" s="60">
        <v>86933035</v>
      </c>
      <c r="E838" s="60">
        <v>5203492</v>
      </c>
      <c r="F838" s="61">
        <v>8.477121221444478E-3</v>
      </c>
    </row>
    <row r="839" spans="1:6" x14ac:dyDescent="0.2">
      <c r="A839" s="49" t="s">
        <v>510</v>
      </c>
      <c r="B839" s="49" t="s">
        <v>5</v>
      </c>
      <c r="C839" s="59" t="s">
        <v>748</v>
      </c>
      <c r="D839" s="60" t="s">
        <v>748</v>
      </c>
      <c r="E839" s="60" t="s">
        <v>748</v>
      </c>
      <c r="F839" s="61" t="s">
        <v>748</v>
      </c>
    </row>
    <row r="840" spans="1:6" x14ac:dyDescent="0.2">
      <c r="A840" s="49" t="s">
        <v>510</v>
      </c>
      <c r="B840" s="49" t="s">
        <v>1</v>
      </c>
      <c r="C840" s="59">
        <v>7</v>
      </c>
      <c r="D840" s="60">
        <v>367323</v>
      </c>
      <c r="E840" s="60">
        <v>22039</v>
      </c>
      <c r="F840" s="61">
        <v>3.5904210979744919E-5</v>
      </c>
    </row>
    <row r="841" spans="1:6" x14ac:dyDescent="0.2">
      <c r="A841" s="49" t="s">
        <v>510</v>
      </c>
      <c r="B841" s="49" t="s">
        <v>749</v>
      </c>
      <c r="C841" s="59">
        <v>19</v>
      </c>
      <c r="D841" s="60">
        <v>2350916</v>
      </c>
      <c r="E841" s="60">
        <v>141055</v>
      </c>
      <c r="F841" s="61">
        <v>2.2979574752701664E-4</v>
      </c>
    </row>
    <row r="842" spans="1:6" x14ac:dyDescent="0.2">
      <c r="A842" s="49" t="s">
        <v>510</v>
      </c>
      <c r="B842" s="49" t="s">
        <v>3</v>
      </c>
      <c r="C842" s="59">
        <v>14</v>
      </c>
      <c r="D842" s="60">
        <v>3258091</v>
      </c>
      <c r="E842" s="60">
        <v>195485</v>
      </c>
      <c r="F842" s="61">
        <v>3.1846883630724782E-4</v>
      </c>
    </row>
    <row r="843" spans="1:6" x14ac:dyDescent="0.2">
      <c r="A843" s="49" t="s">
        <v>510</v>
      </c>
      <c r="B843" s="49" t="s">
        <v>2</v>
      </c>
      <c r="C843" s="59" t="s">
        <v>748</v>
      </c>
      <c r="D843" s="60" t="s">
        <v>748</v>
      </c>
      <c r="E843" s="60" t="s">
        <v>748</v>
      </c>
      <c r="F843" s="61" t="s">
        <v>748</v>
      </c>
    </row>
    <row r="844" spans="1:6" x14ac:dyDescent="0.2">
      <c r="A844" s="49" t="s">
        <v>510</v>
      </c>
      <c r="B844" s="49" t="s">
        <v>6</v>
      </c>
      <c r="C844" s="59">
        <v>15</v>
      </c>
      <c r="D844" s="60">
        <v>3888896</v>
      </c>
      <c r="E844" s="60">
        <v>233334</v>
      </c>
      <c r="F844" s="61">
        <v>3.8012945980978269E-4</v>
      </c>
    </row>
    <row r="845" spans="1:6" x14ac:dyDescent="0.2">
      <c r="A845" s="49" t="s">
        <v>510</v>
      </c>
      <c r="B845" s="49" t="s">
        <v>10</v>
      </c>
      <c r="C845" s="59">
        <v>63</v>
      </c>
      <c r="D845" s="60">
        <v>2544418</v>
      </c>
      <c r="E845" s="60">
        <v>177900</v>
      </c>
      <c r="F845" s="61">
        <v>2.8982073294145019E-4</v>
      </c>
    </row>
    <row r="846" spans="1:6" x14ac:dyDescent="0.2">
      <c r="A846" s="49" t="s">
        <v>510</v>
      </c>
      <c r="B846" s="49" t="s">
        <v>4</v>
      </c>
      <c r="C846" s="59">
        <v>6</v>
      </c>
      <c r="D846" s="60">
        <v>1334755</v>
      </c>
      <c r="E846" s="60">
        <v>80085</v>
      </c>
      <c r="F846" s="61">
        <v>1.3046820347170342E-4</v>
      </c>
    </row>
    <row r="847" spans="1:6" x14ac:dyDescent="0.2">
      <c r="A847" s="49" t="s">
        <v>510</v>
      </c>
      <c r="B847" s="49" t="s">
        <v>750</v>
      </c>
      <c r="C847" s="59">
        <v>100</v>
      </c>
      <c r="D847" s="60">
        <v>4172178</v>
      </c>
      <c r="E847" s="60">
        <v>250331</v>
      </c>
      <c r="F847" s="61">
        <v>4.0781963967378396E-4</v>
      </c>
    </row>
    <row r="848" spans="1:6" x14ac:dyDescent="0.2">
      <c r="A848" s="49" t="s">
        <v>510</v>
      </c>
      <c r="B848" s="49" t="s">
        <v>8</v>
      </c>
      <c r="C848" s="59">
        <v>40</v>
      </c>
      <c r="D848" s="60">
        <v>803830</v>
      </c>
      <c r="E848" s="60">
        <v>48230</v>
      </c>
      <c r="F848" s="61">
        <v>7.8572534849725374E-5</v>
      </c>
    </row>
    <row r="849" spans="1:6" x14ac:dyDescent="0.2">
      <c r="A849" s="49" t="s">
        <v>510</v>
      </c>
      <c r="B849" s="49" t="s">
        <v>751</v>
      </c>
      <c r="C849" s="59">
        <v>25</v>
      </c>
      <c r="D849" s="60">
        <v>1855010</v>
      </c>
      <c r="E849" s="60">
        <v>111301</v>
      </c>
      <c r="F849" s="61">
        <v>1.813228633901987E-4</v>
      </c>
    </row>
    <row r="850" spans="1:6" x14ac:dyDescent="0.2">
      <c r="A850" s="49" t="s">
        <v>510</v>
      </c>
      <c r="B850" s="49" t="s">
        <v>25</v>
      </c>
      <c r="C850" s="59">
        <v>15</v>
      </c>
      <c r="D850" s="60">
        <v>3510468</v>
      </c>
      <c r="E850" s="60">
        <v>210628</v>
      </c>
      <c r="F850" s="61">
        <v>3.4313862472170752E-4</v>
      </c>
    </row>
    <row r="851" spans="1:6" x14ac:dyDescent="0.2">
      <c r="A851" s="49" t="s">
        <v>510</v>
      </c>
      <c r="B851" s="49" t="s">
        <v>53</v>
      </c>
      <c r="C851" s="59">
        <v>308</v>
      </c>
      <c r="D851" s="60">
        <v>24123490</v>
      </c>
      <c r="E851" s="60">
        <v>1472644</v>
      </c>
      <c r="F851" s="61">
        <v>2.399116152005784E-3</v>
      </c>
    </row>
    <row r="852" spans="1:6" x14ac:dyDescent="0.2">
      <c r="A852" s="49" t="s">
        <v>517</v>
      </c>
      <c r="B852" s="49" t="s">
        <v>5</v>
      </c>
      <c r="C852" s="59" t="s">
        <v>748</v>
      </c>
      <c r="D852" s="60" t="s">
        <v>748</v>
      </c>
      <c r="E852" s="60" t="s">
        <v>748</v>
      </c>
      <c r="F852" s="61" t="s">
        <v>748</v>
      </c>
    </row>
    <row r="853" spans="1:6" x14ac:dyDescent="0.2">
      <c r="A853" s="49" t="s">
        <v>517</v>
      </c>
      <c r="B853" s="49" t="s">
        <v>1</v>
      </c>
      <c r="C853" s="59">
        <v>10</v>
      </c>
      <c r="D853" s="60">
        <v>1682085</v>
      </c>
      <c r="E853" s="60">
        <v>100925</v>
      </c>
      <c r="F853" s="61">
        <v>1.6441909765101665E-4</v>
      </c>
    </row>
    <row r="854" spans="1:6" x14ac:dyDescent="0.2">
      <c r="A854" s="49" t="s">
        <v>517</v>
      </c>
      <c r="B854" s="49" t="s">
        <v>749</v>
      </c>
      <c r="C854" s="59">
        <v>26</v>
      </c>
      <c r="D854" s="60">
        <v>1419494</v>
      </c>
      <c r="E854" s="60">
        <v>85121</v>
      </c>
      <c r="F854" s="61">
        <v>1.386724598578369E-4</v>
      </c>
    </row>
    <row r="855" spans="1:6" x14ac:dyDescent="0.2">
      <c r="A855" s="49" t="s">
        <v>517</v>
      </c>
      <c r="B855" s="49" t="s">
        <v>3</v>
      </c>
      <c r="C855" s="59">
        <v>6</v>
      </c>
      <c r="D855" s="60">
        <v>813731</v>
      </c>
      <c r="E855" s="60">
        <v>48824</v>
      </c>
      <c r="F855" s="61">
        <v>7.9540233081131897E-5</v>
      </c>
    </row>
    <row r="856" spans="1:6" x14ac:dyDescent="0.2">
      <c r="A856" s="49" t="s">
        <v>517</v>
      </c>
      <c r="B856" s="49" t="s">
        <v>2</v>
      </c>
      <c r="C856" s="59" t="s">
        <v>748</v>
      </c>
      <c r="D856" s="60" t="s">
        <v>748</v>
      </c>
      <c r="E856" s="60" t="s">
        <v>748</v>
      </c>
      <c r="F856" s="61" t="s">
        <v>748</v>
      </c>
    </row>
    <row r="857" spans="1:6" x14ac:dyDescent="0.2">
      <c r="A857" s="49" t="s">
        <v>517</v>
      </c>
      <c r="B857" s="49" t="s">
        <v>6</v>
      </c>
      <c r="C857" s="59">
        <v>8</v>
      </c>
      <c r="D857" s="60">
        <v>1170025</v>
      </c>
      <c r="E857" s="60">
        <v>70201</v>
      </c>
      <c r="F857" s="61">
        <v>1.1436596556055506E-4</v>
      </c>
    </row>
    <row r="858" spans="1:6" x14ac:dyDescent="0.2">
      <c r="A858" s="49" t="s">
        <v>517</v>
      </c>
      <c r="B858" s="49" t="s">
        <v>10</v>
      </c>
      <c r="C858" s="59">
        <v>84</v>
      </c>
      <c r="D858" s="60">
        <v>2804211</v>
      </c>
      <c r="E858" s="60">
        <v>180255</v>
      </c>
      <c r="F858" s="61">
        <v>2.9365731431344074E-4</v>
      </c>
    </row>
    <row r="859" spans="1:6" x14ac:dyDescent="0.2">
      <c r="A859" s="49" t="s">
        <v>517</v>
      </c>
      <c r="B859" s="49" t="s">
        <v>4</v>
      </c>
      <c r="C859" s="59">
        <v>9</v>
      </c>
      <c r="D859" s="60">
        <v>1102687</v>
      </c>
      <c r="E859" s="60">
        <v>66161</v>
      </c>
      <c r="F859" s="61">
        <v>1.0778431428970931E-4</v>
      </c>
    </row>
    <row r="860" spans="1:6" x14ac:dyDescent="0.2">
      <c r="A860" s="49" t="s">
        <v>517</v>
      </c>
      <c r="B860" s="49" t="s">
        <v>750</v>
      </c>
      <c r="C860" s="59">
        <v>118</v>
      </c>
      <c r="D860" s="60">
        <v>3651504</v>
      </c>
      <c r="E860" s="60">
        <v>216178</v>
      </c>
      <c r="F860" s="61">
        <v>3.5218024961111195E-4</v>
      </c>
    </row>
    <row r="861" spans="1:6" x14ac:dyDescent="0.2">
      <c r="A861" s="49" t="s">
        <v>517</v>
      </c>
      <c r="B861" s="49" t="s">
        <v>8</v>
      </c>
      <c r="C861" s="59">
        <v>52</v>
      </c>
      <c r="D861" s="60">
        <v>1166995</v>
      </c>
      <c r="E861" s="60">
        <v>69916</v>
      </c>
      <c r="F861" s="61">
        <v>1.1390166590407212E-4</v>
      </c>
    </row>
    <row r="862" spans="1:6" x14ac:dyDescent="0.2">
      <c r="A862" s="49" t="s">
        <v>517</v>
      </c>
      <c r="B862" s="49" t="s">
        <v>751</v>
      </c>
      <c r="C862" s="59">
        <v>15</v>
      </c>
      <c r="D862" s="60">
        <v>1219019</v>
      </c>
      <c r="E862" s="60">
        <v>73141</v>
      </c>
      <c r="F862" s="61">
        <v>1.1915558306953687E-4</v>
      </c>
    </row>
    <row r="863" spans="1:6" x14ac:dyDescent="0.2">
      <c r="A863" s="49" t="s">
        <v>517</v>
      </c>
      <c r="B863" s="49" t="s">
        <v>25</v>
      </c>
      <c r="C863" s="59">
        <v>16</v>
      </c>
      <c r="D863" s="60">
        <v>2283283</v>
      </c>
      <c r="E863" s="60">
        <v>136997</v>
      </c>
      <c r="F863" s="61">
        <v>2.2318477206734037E-4</v>
      </c>
    </row>
    <row r="864" spans="1:6" x14ac:dyDescent="0.2">
      <c r="A864" s="49" t="s">
        <v>517</v>
      </c>
      <c r="B864" s="49" t="s">
        <v>53</v>
      </c>
      <c r="C864" s="59">
        <v>351</v>
      </c>
      <c r="D864" s="60">
        <v>17646132</v>
      </c>
      <c r="E864" s="60">
        <v>1067706</v>
      </c>
      <c r="F864" s="61">
        <v>1.7394229088588196E-3</v>
      </c>
    </row>
    <row r="865" spans="1:6" x14ac:dyDescent="0.2">
      <c r="A865" s="49" t="s">
        <v>194</v>
      </c>
      <c r="B865" s="49" t="s">
        <v>5</v>
      </c>
      <c r="C865" s="59" t="s">
        <v>748</v>
      </c>
      <c r="D865" s="60" t="s">
        <v>748</v>
      </c>
      <c r="E865" s="60" t="s">
        <v>748</v>
      </c>
      <c r="F865" s="61" t="s">
        <v>748</v>
      </c>
    </row>
    <row r="866" spans="1:6" x14ac:dyDescent="0.2">
      <c r="A866" s="49" t="s">
        <v>194</v>
      </c>
      <c r="B866" s="49" t="s">
        <v>1</v>
      </c>
      <c r="C866" s="59" t="s">
        <v>748</v>
      </c>
      <c r="D866" s="60" t="s">
        <v>748</v>
      </c>
      <c r="E866" s="60" t="s">
        <v>748</v>
      </c>
      <c r="F866" s="61" t="s">
        <v>748</v>
      </c>
    </row>
    <row r="867" spans="1:6" x14ac:dyDescent="0.2">
      <c r="A867" s="49" t="s">
        <v>194</v>
      </c>
      <c r="B867" s="49" t="s">
        <v>749</v>
      </c>
      <c r="C867" s="59">
        <v>24</v>
      </c>
      <c r="D867" s="60">
        <v>1173362</v>
      </c>
      <c r="E867" s="60">
        <v>70402</v>
      </c>
      <c r="F867" s="61">
        <v>1.1469341900249566E-4</v>
      </c>
    </row>
    <row r="868" spans="1:6" x14ac:dyDescent="0.2">
      <c r="A868" s="49" t="s">
        <v>194</v>
      </c>
      <c r="B868" s="49" t="s">
        <v>3</v>
      </c>
      <c r="C868" s="59">
        <v>10</v>
      </c>
      <c r="D868" s="60">
        <v>1369468</v>
      </c>
      <c r="E868" s="60">
        <v>82168</v>
      </c>
      <c r="F868" s="61">
        <v>1.3386166376803306E-4</v>
      </c>
    </row>
    <row r="869" spans="1:6" x14ac:dyDescent="0.2">
      <c r="A869" s="49" t="s">
        <v>194</v>
      </c>
      <c r="B869" s="49" t="s">
        <v>2</v>
      </c>
      <c r="C869" s="59" t="s">
        <v>748</v>
      </c>
      <c r="D869" s="60" t="s">
        <v>748</v>
      </c>
      <c r="E869" s="60" t="s">
        <v>748</v>
      </c>
      <c r="F869" s="61" t="s">
        <v>748</v>
      </c>
    </row>
    <row r="870" spans="1:6" x14ac:dyDescent="0.2">
      <c r="A870" s="49" t="s">
        <v>194</v>
      </c>
      <c r="B870" s="49" t="s">
        <v>6</v>
      </c>
      <c r="C870" s="59">
        <v>6</v>
      </c>
      <c r="D870" s="60">
        <v>795422</v>
      </c>
      <c r="E870" s="60">
        <v>47725</v>
      </c>
      <c r="F870" s="61">
        <v>7.7749828440869647E-5</v>
      </c>
    </row>
    <row r="871" spans="1:6" x14ac:dyDescent="0.2">
      <c r="A871" s="49" t="s">
        <v>194</v>
      </c>
      <c r="B871" s="49" t="s">
        <v>10</v>
      </c>
      <c r="C871" s="59">
        <v>30</v>
      </c>
      <c r="D871" s="60">
        <v>1127131</v>
      </c>
      <c r="E871" s="60">
        <v>67628</v>
      </c>
      <c r="F871" s="61">
        <v>1.1017423567939513E-4</v>
      </c>
    </row>
    <row r="872" spans="1:6" x14ac:dyDescent="0.2">
      <c r="A872" s="49" t="s">
        <v>194</v>
      </c>
      <c r="B872" s="49" t="s">
        <v>4</v>
      </c>
      <c r="C872" s="59">
        <v>5</v>
      </c>
      <c r="D872" s="60">
        <v>881087</v>
      </c>
      <c r="E872" s="60">
        <v>52865</v>
      </c>
      <c r="F872" s="61">
        <v>8.6123513473579345E-5</v>
      </c>
    </row>
    <row r="873" spans="1:6" x14ac:dyDescent="0.2">
      <c r="A873" s="49" t="s">
        <v>194</v>
      </c>
      <c r="B873" s="49" t="s">
        <v>750</v>
      </c>
      <c r="C873" s="59">
        <v>95</v>
      </c>
      <c r="D873" s="60">
        <v>1788731</v>
      </c>
      <c r="E873" s="60">
        <v>105998</v>
      </c>
      <c r="F873" s="61">
        <v>1.7268363153641279E-4</v>
      </c>
    </row>
    <row r="874" spans="1:6" x14ac:dyDescent="0.2">
      <c r="A874" s="49" t="s">
        <v>194</v>
      </c>
      <c r="B874" s="49" t="s">
        <v>8</v>
      </c>
      <c r="C874" s="59">
        <v>41</v>
      </c>
      <c r="D874" s="60">
        <v>1085083</v>
      </c>
      <c r="E874" s="60">
        <v>65105</v>
      </c>
      <c r="F874" s="61">
        <v>1.0606396187831993E-4</v>
      </c>
    </row>
    <row r="875" spans="1:6" x14ac:dyDescent="0.2">
      <c r="A875" s="49" t="s">
        <v>194</v>
      </c>
      <c r="B875" s="49" t="s">
        <v>751</v>
      </c>
      <c r="C875" s="59">
        <v>23</v>
      </c>
      <c r="D875" s="60">
        <v>1286723</v>
      </c>
      <c r="E875" s="60">
        <v>77203</v>
      </c>
      <c r="F875" s="61">
        <v>1.2577307501561989E-4</v>
      </c>
    </row>
    <row r="876" spans="1:6" x14ac:dyDescent="0.2">
      <c r="A876" s="49" t="s">
        <v>194</v>
      </c>
      <c r="B876" s="49" t="s">
        <v>25</v>
      </c>
      <c r="C876" s="59">
        <v>13</v>
      </c>
      <c r="D876" s="60">
        <v>2504856</v>
      </c>
      <c r="E876" s="60">
        <v>155256</v>
      </c>
      <c r="F876" s="61">
        <v>2.5293090339268011E-4</v>
      </c>
    </row>
    <row r="877" spans="1:6" x14ac:dyDescent="0.2">
      <c r="A877" s="49" t="s">
        <v>194</v>
      </c>
      <c r="B877" s="49" t="s">
        <v>53</v>
      </c>
      <c r="C877" s="59">
        <v>254</v>
      </c>
      <c r="D877" s="60">
        <v>12361323</v>
      </c>
      <c r="E877" s="60">
        <v>745319</v>
      </c>
      <c r="F877" s="61">
        <v>1.2142152830533373E-3</v>
      </c>
    </row>
    <row r="878" spans="1:6" x14ac:dyDescent="0.2">
      <c r="A878" s="49" t="s">
        <v>400</v>
      </c>
      <c r="B878" s="49" t="s">
        <v>5</v>
      </c>
      <c r="C878" s="59" t="s">
        <v>748</v>
      </c>
      <c r="D878" s="60" t="s">
        <v>748</v>
      </c>
      <c r="E878" s="60" t="s">
        <v>748</v>
      </c>
      <c r="F878" s="61" t="s">
        <v>748</v>
      </c>
    </row>
    <row r="879" spans="1:6" x14ac:dyDescent="0.2">
      <c r="A879" s="49" t="s">
        <v>400</v>
      </c>
      <c r="B879" s="49" t="s">
        <v>1</v>
      </c>
      <c r="C879" s="59" t="s">
        <v>748</v>
      </c>
      <c r="D879" s="60" t="s">
        <v>748</v>
      </c>
      <c r="E879" s="60" t="s">
        <v>748</v>
      </c>
      <c r="F879" s="61" t="s">
        <v>748</v>
      </c>
    </row>
    <row r="880" spans="1:6" x14ac:dyDescent="0.2">
      <c r="A880" s="49" t="s">
        <v>400</v>
      </c>
      <c r="B880" s="49" t="s">
        <v>749</v>
      </c>
      <c r="C880" s="59">
        <v>21</v>
      </c>
      <c r="D880" s="60">
        <v>1362624</v>
      </c>
      <c r="E880" s="60">
        <v>81757</v>
      </c>
      <c r="F880" s="61">
        <v>1.331920947897366E-4</v>
      </c>
    </row>
    <row r="881" spans="1:6" x14ac:dyDescent="0.2">
      <c r="A881" s="49" t="s">
        <v>400</v>
      </c>
      <c r="B881" s="49" t="s">
        <v>3</v>
      </c>
      <c r="C881" s="59" t="s">
        <v>748</v>
      </c>
      <c r="D881" s="60" t="s">
        <v>748</v>
      </c>
      <c r="E881" s="60" t="s">
        <v>748</v>
      </c>
      <c r="F881" s="61" t="s">
        <v>748</v>
      </c>
    </row>
    <row r="882" spans="1:6" x14ac:dyDescent="0.2">
      <c r="A882" s="49" t="s">
        <v>400</v>
      </c>
      <c r="B882" s="49" t="s">
        <v>2</v>
      </c>
      <c r="C882" s="59" t="s">
        <v>748</v>
      </c>
      <c r="D882" s="60" t="s">
        <v>748</v>
      </c>
      <c r="E882" s="60" t="s">
        <v>748</v>
      </c>
      <c r="F882" s="61" t="s">
        <v>748</v>
      </c>
    </row>
    <row r="883" spans="1:6" x14ac:dyDescent="0.2">
      <c r="A883" s="49" t="s">
        <v>400</v>
      </c>
      <c r="B883" s="49" t="s">
        <v>6</v>
      </c>
      <c r="C883" s="59" t="s">
        <v>748</v>
      </c>
      <c r="D883" s="60" t="s">
        <v>748</v>
      </c>
      <c r="E883" s="60" t="s">
        <v>748</v>
      </c>
      <c r="F883" s="61" t="s">
        <v>748</v>
      </c>
    </row>
    <row r="884" spans="1:6" x14ac:dyDescent="0.2">
      <c r="A884" s="49" t="s">
        <v>400</v>
      </c>
      <c r="B884" s="49" t="s">
        <v>10</v>
      </c>
      <c r="C884" s="59">
        <v>34</v>
      </c>
      <c r="D884" s="60">
        <v>1166354</v>
      </c>
      <c r="E884" s="60">
        <v>69981</v>
      </c>
      <c r="F884" s="61">
        <v>1.1400755880818227E-4</v>
      </c>
    </row>
    <row r="885" spans="1:6" x14ac:dyDescent="0.2">
      <c r="A885" s="49" t="s">
        <v>400</v>
      </c>
      <c r="B885" s="49" t="s">
        <v>4</v>
      </c>
      <c r="C885" s="59">
        <v>8</v>
      </c>
      <c r="D885" s="60">
        <v>508778</v>
      </c>
      <c r="E885" s="60">
        <v>30527</v>
      </c>
      <c r="F885" s="61">
        <v>4.9732195134927772E-5</v>
      </c>
    </row>
    <row r="886" spans="1:6" x14ac:dyDescent="0.2">
      <c r="A886" s="49" t="s">
        <v>400</v>
      </c>
      <c r="B886" s="49" t="s">
        <v>750</v>
      </c>
      <c r="C886" s="59">
        <v>61</v>
      </c>
      <c r="D886" s="60">
        <v>1198467</v>
      </c>
      <c r="E886" s="60">
        <v>75016</v>
      </c>
      <c r="F886" s="61">
        <v>1.2221018607271405E-4</v>
      </c>
    </row>
    <row r="887" spans="1:6" x14ac:dyDescent="0.2">
      <c r="A887" s="49" t="s">
        <v>400</v>
      </c>
      <c r="B887" s="49" t="s">
        <v>8</v>
      </c>
      <c r="C887" s="59">
        <v>26</v>
      </c>
      <c r="D887" s="60">
        <v>735161</v>
      </c>
      <c r="E887" s="60">
        <v>44110</v>
      </c>
      <c r="F887" s="61">
        <v>7.1860553850744055E-5</v>
      </c>
    </row>
    <row r="888" spans="1:6" x14ac:dyDescent="0.2">
      <c r="A888" s="49" t="s">
        <v>400</v>
      </c>
      <c r="B888" s="49" t="s">
        <v>751</v>
      </c>
      <c r="C888" s="59">
        <v>9</v>
      </c>
      <c r="D888" s="60">
        <v>3611753</v>
      </c>
      <c r="E888" s="60">
        <v>216705</v>
      </c>
      <c r="F888" s="61">
        <v>3.53038796695205E-4</v>
      </c>
    </row>
    <row r="889" spans="1:6" x14ac:dyDescent="0.2">
      <c r="A889" s="49" t="s">
        <v>400</v>
      </c>
      <c r="B889" s="49" t="s">
        <v>25</v>
      </c>
      <c r="C889" s="59">
        <v>10</v>
      </c>
      <c r="D889" s="60">
        <v>1163423</v>
      </c>
      <c r="E889" s="60">
        <v>69805</v>
      </c>
      <c r="F889" s="61">
        <v>1.1372083340628404E-4</v>
      </c>
    </row>
    <row r="890" spans="1:6" x14ac:dyDescent="0.2">
      <c r="A890" s="49" t="s">
        <v>400</v>
      </c>
      <c r="B890" s="49" t="s">
        <v>53</v>
      </c>
      <c r="C890" s="59">
        <v>182</v>
      </c>
      <c r="D890" s="60">
        <v>11391478</v>
      </c>
      <c r="E890" s="60">
        <v>686596</v>
      </c>
      <c r="F890" s="61">
        <v>1.1185483752370318E-3</v>
      </c>
    </row>
    <row r="891" spans="1:6" x14ac:dyDescent="0.2">
      <c r="A891" s="49" t="s">
        <v>529</v>
      </c>
      <c r="B891" s="49" t="s">
        <v>5</v>
      </c>
      <c r="C891" s="59" t="s">
        <v>748</v>
      </c>
      <c r="D891" s="60" t="s">
        <v>748</v>
      </c>
      <c r="E891" s="60" t="s">
        <v>748</v>
      </c>
      <c r="F891" s="61" t="s">
        <v>748</v>
      </c>
    </row>
    <row r="892" spans="1:6" x14ac:dyDescent="0.2">
      <c r="A892" s="49" t="s">
        <v>529</v>
      </c>
      <c r="B892" s="49" t="s">
        <v>1</v>
      </c>
      <c r="C892" s="59">
        <v>7</v>
      </c>
      <c r="D892" s="60">
        <v>1921049</v>
      </c>
      <c r="E892" s="60">
        <v>115263</v>
      </c>
      <c r="F892" s="61">
        <v>1.8777744317611226E-4</v>
      </c>
    </row>
    <row r="893" spans="1:6" x14ac:dyDescent="0.2">
      <c r="A893" s="49" t="s">
        <v>529</v>
      </c>
      <c r="B893" s="49" t="s">
        <v>749</v>
      </c>
      <c r="C893" s="59">
        <v>22</v>
      </c>
      <c r="D893" s="60">
        <v>2050836</v>
      </c>
      <c r="E893" s="60">
        <v>123050</v>
      </c>
      <c r="F893" s="61">
        <v>2.0046341308850728E-4</v>
      </c>
    </row>
    <row r="894" spans="1:6" x14ac:dyDescent="0.2">
      <c r="A894" s="49" t="s">
        <v>529</v>
      </c>
      <c r="B894" s="49" t="s">
        <v>3</v>
      </c>
      <c r="C894" s="59" t="s">
        <v>748</v>
      </c>
      <c r="D894" s="60" t="s">
        <v>748</v>
      </c>
      <c r="E894" s="60" t="s">
        <v>748</v>
      </c>
      <c r="F894" s="61" t="s">
        <v>748</v>
      </c>
    </row>
    <row r="895" spans="1:6" x14ac:dyDescent="0.2">
      <c r="A895" s="49" t="s">
        <v>529</v>
      </c>
      <c r="B895" s="49" t="s">
        <v>2</v>
      </c>
      <c r="C895" s="59" t="s">
        <v>748</v>
      </c>
      <c r="D895" s="60" t="s">
        <v>748</v>
      </c>
      <c r="E895" s="60" t="s">
        <v>748</v>
      </c>
      <c r="F895" s="61" t="s">
        <v>748</v>
      </c>
    </row>
    <row r="896" spans="1:6" x14ac:dyDescent="0.2">
      <c r="A896" s="49" t="s">
        <v>529</v>
      </c>
      <c r="B896" s="49" t="s">
        <v>6</v>
      </c>
      <c r="C896" s="59">
        <v>5</v>
      </c>
      <c r="D896" s="60">
        <v>1413716</v>
      </c>
      <c r="E896" s="60">
        <v>84823</v>
      </c>
      <c r="F896" s="61">
        <v>1.3818698162053192E-4</v>
      </c>
    </row>
    <row r="897" spans="1:6" x14ac:dyDescent="0.2">
      <c r="A897" s="49" t="s">
        <v>529</v>
      </c>
      <c r="B897" s="49" t="s">
        <v>10</v>
      </c>
      <c r="C897" s="59">
        <v>46</v>
      </c>
      <c r="D897" s="60">
        <v>4515555</v>
      </c>
      <c r="E897" s="60">
        <v>273262</v>
      </c>
      <c r="F897" s="61">
        <v>4.4517702712224038E-4</v>
      </c>
    </row>
    <row r="898" spans="1:6" x14ac:dyDescent="0.2">
      <c r="A898" s="49" t="s">
        <v>529</v>
      </c>
      <c r="B898" s="49" t="s">
        <v>4</v>
      </c>
      <c r="C898" s="59">
        <v>13</v>
      </c>
      <c r="D898" s="60">
        <v>1970275</v>
      </c>
      <c r="E898" s="60">
        <v>118217</v>
      </c>
      <c r="F898" s="61">
        <v>1.925898683875178E-4</v>
      </c>
    </row>
    <row r="899" spans="1:6" x14ac:dyDescent="0.2">
      <c r="A899" s="49" t="s">
        <v>529</v>
      </c>
      <c r="B899" s="49" t="s">
        <v>750</v>
      </c>
      <c r="C899" s="59">
        <v>105</v>
      </c>
      <c r="D899" s="60">
        <v>2843882</v>
      </c>
      <c r="E899" s="60">
        <v>167564</v>
      </c>
      <c r="F899" s="61">
        <v>2.729821320663359E-4</v>
      </c>
    </row>
    <row r="900" spans="1:6" x14ac:dyDescent="0.2">
      <c r="A900" s="49" t="s">
        <v>529</v>
      </c>
      <c r="B900" s="49" t="s">
        <v>8</v>
      </c>
      <c r="C900" s="59">
        <v>45</v>
      </c>
      <c r="D900" s="60">
        <v>1142281</v>
      </c>
      <c r="E900" s="60">
        <v>68537</v>
      </c>
      <c r="F900" s="61">
        <v>1.1165510721533542E-4</v>
      </c>
    </row>
    <row r="901" spans="1:6" x14ac:dyDescent="0.2">
      <c r="A901" s="49" t="s">
        <v>529</v>
      </c>
      <c r="B901" s="49" t="s">
        <v>751</v>
      </c>
      <c r="C901" s="59">
        <v>15</v>
      </c>
      <c r="D901" s="60">
        <v>2088361</v>
      </c>
      <c r="E901" s="60">
        <v>125302</v>
      </c>
      <c r="F901" s="61">
        <v>2.0413219493552328E-4</v>
      </c>
    </row>
    <row r="902" spans="1:6" x14ac:dyDescent="0.2">
      <c r="A902" s="49" t="s">
        <v>529</v>
      </c>
      <c r="B902" s="49" t="s">
        <v>25</v>
      </c>
      <c r="C902" s="59">
        <v>15</v>
      </c>
      <c r="D902" s="60">
        <v>2322278</v>
      </c>
      <c r="E902" s="60">
        <v>139337</v>
      </c>
      <c r="F902" s="61">
        <v>2.2699691661530547E-4</v>
      </c>
    </row>
    <row r="903" spans="1:6" x14ac:dyDescent="0.2">
      <c r="A903" s="49" t="s">
        <v>529</v>
      </c>
      <c r="B903" s="49" t="s">
        <v>53</v>
      </c>
      <c r="C903" s="59">
        <v>278</v>
      </c>
      <c r="D903" s="60">
        <v>21236561</v>
      </c>
      <c r="E903" s="60">
        <v>1273454</v>
      </c>
      <c r="F903" s="61">
        <v>2.0746114201642581E-3</v>
      </c>
    </row>
    <row r="904" spans="1:6" x14ac:dyDescent="0.2">
      <c r="A904" s="49" t="s">
        <v>533</v>
      </c>
      <c r="B904" s="49" t="s">
        <v>5</v>
      </c>
      <c r="C904" s="59">
        <v>15</v>
      </c>
      <c r="D904" s="60">
        <v>431791</v>
      </c>
      <c r="E904" s="60">
        <v>25907</v>
      </c>
      <c r="F904" s="61">
        <v>4.2205653335099217E-5</v>
      </c>
    </row>
    <row r="905" spans="1:6" x14ac:dyDescent="0.2">
      <c r="A905" s="49" t="s">
        <v>533</v>
      </c>
      <c r="B905" s="49" t="s">
        <v>1</v>
      </c>
      <c r="C905" s="59">
        <v>15</v>
      </c>
      <c r="D905" s="60">
        <v>16980016</v>
      </c>
      <c r="E905" s="60">
        <v>1018801</v>
      </c>
      <c r="F905" s="61">
        <v>1.6597507169279506E-3</v>
      </c>
    </row>
    <row r="906" spans="1:6" x14ac:dyDescent="0.2">
      <c r="A906" s="49" t="s">
        <v>533</v>
      </c>
      <c r="B906" s="49" t="s">
        <v>749</v>
      </c>
      <c r="C906" s="59">
        <v>82</v>
      </c>
      <c r="D906" s="60">
        <v>9877743</v>
      </c>
      <c r="E906" s="60">
        <v>592665</v>
      </c>
      <c r="F906" s="61">
        <v>9.6552335406826638E-4</v>
      </c>
    </row>
    <row r="907" spans="1:6" x14ac:dyDescent="0.2">
      <c r="A907" s="49" t="s">
        <v>533</v>
      </c>
      <c r="B907" s="49" t="s">
        <v>3</v>
      </c>
      <c r="C907" s="59">
        <v>26</v>
      </c>
      <c r="D907" s="60">
        <v>5049043</v>
      </c>
      <c r="E907" s="60">
        <v>302943</v>
      </c>
      <c r="F907" s="61">
        <v>4.9353098538213456E-4</v>
      </c>
    </row>
    <row r="908" spans="1:6" x14ac:dyDescent="0.2">
      <c r="A908" s="49" t="s">
        <v>533</v>
      </c>
      <c r="B908" s="49" t="s">
        <v>2</v>
      </c>
      <c r="C908" s="59">
        <v>9</v>
      </c>
      <c r="D908" s="60">
        <v>12844584</v>
      </c>
      <c r="E908" s="60">
        <v>770675</v>
      </c>
      <c r="F908" s="61">
        <v>1.255523290385903E-3</v>
      </c>
    </row>
    <row r="909" spans="1:6" x14ac:dyDescent="0.2">
      <c r="A909" s="49" t="s">
        <v>533</v>
      </c>
      <c r="B909" s="49" t="s">
        <v>6</v>
      </c>
      <c r="C909" s="59">
        <v>17</v>
      </c>
      <c r="D909" s="60">
        <v>3235822</v>
      </c>
      <c r="E909" s="60">
        <v>194149</v>
      </c>
      <c r="F909" s="61">
        <v>3.1629232984738403E-4</v>
      </c>
    </row>
    <row r="910" spans="1:6" x14ac:dyDescent="0.2">
      <c r="A910" s="49" t="s">
        <v>533</v>
      </c>
      <c r="B910" s="49" t="s">
        <v>10</v>
      </c>
      <c r="C910" s="59">
        <v>160</v>
      </c>
      <c r="D910" s="60">
        <v>14833204</v>
      </c>
      <c r="E910" s="60">
        <v>896042</v>
      </c>
      <c r="F910" s="61">
        <v>1.4597613782255364E-3</v>
      </c>
    </row>
    <row r="911" spans="1:6" x14ac:dyDescent="0.2">
      <c r="A911" s="49" t="s">
        <v>533</v>
      </c>
      <c r="B911" s="49" t="s">
        <v>4</v>
      </c>
      <c r="C911" s="59">
        <v>27</v>
      </c>
      <c r="D911" s="60">
        <v>3883182</v>
      </c>
      <c r="E911" s="60">
        <v>232991</v>
      </c>
      <c r="F911" s="61">
        <v>3.7957067110040146E-4</v>
      </c>
    </row>
    <row r="912" spans="1:6" x14ac:dyDescent="0.2">
      <c r="A912" s="49" t="s">
        <v>533</v>
      </c>
      <c r="B912" s="49" t="s">
        <v>750</v>
      </c>
      <c r="C912" s="59">
        <v>299</v>
      </c>
      <c r="D912" s="60">
        <v>15545862</v>
      </c>
      <c r="E912" s="60">
        <v>920540</v>
      </c>
      <c r="F912" s="61">
        <v>1.499671599223848E-3</v>
      </c>
    </row>
    <row r="913" spans="1:6" x14ac:dyDescent="0.2">
      <c r="A913" s="49" t="s">
        <v>533</v>
      </c>
      <c r="B913" s="49" t="s">
        <v>8</v>
      </c>
      <c r="C913" s="59">
        <v>117</v>
      </c>
      <c r="D913" s="60">
        <v>6571041</v>
      </c>
      <c r="E913" s="60">
        <v>394262</v>
      </c>
      <c r="F913" s="61">
        <v>6.4230074092727391E-4</v>
      </c>
    </row>
    <row r="914" spans="1:6" x14ac:dyDescent="0.2">
      <c r="A914" s="49" t="s">
        <v>533</v>
      </c>
      <c r="B914" s="49" t="s">
        <v>751</v>
      </c>
      <c r="C914" s="59">
        <v>45</v>
      </c>
      <c r="D914" s="60">
        <v>14457705</v>
      </c>
      <c r="E914" s="60">
        <v>867462</v>
      </c>
      <c r="F914" s="61">
        <v>1.4132010828491078E-3</v>
      </c>
    </row>
    <row r="915" spans="1:6" x14ac:dyDescent="0.2">
      <c r="A915" s="49" t="s">
        <v>533</v>
      </c>
      <c r="B915" s="49" t="s">
        <v>25</v>
      </c>
      <c r="C915" s="59">
        <v>35</v>
      </c>
      <c r="D915" s="60">
        <v>7895720</v>
      </c>
      <c r="E915" s="60">
        <v>473743</v>
      </c>
      <c r="F915" s="61">
        <v>7.7178495495155389E-4</v>
      </c>
    </row>
    <row r="916" spans="1:6" x14ac:dyDescent="0.2">
      <c r="A916" s="49" t="s">
        <v>533</v>
      </c>
      <c r="B916" s="49" t="s">
        <v>53</v>
      </c>
      <c r="C916" s="59">
        <v>847</v>
      </c>
      <c r="D916" s="60">
        <v>111605715</v>
      </c>
      <c r="E916" s="60">
        <v>6690181</v>
      </c>
      <c r="F916" s="61">
        <v>1.089911838634606E-2</v>
      </c>
    </row>
    <row r="917" spans="1:6" x14ac:dyDescent="0.2">
      <c r="A917" s="49" t="s">
        <v>537</v>
      </c>
      <c r="B917" s="49" t="s">
        <v>5</v>
      </c>
      <c r="C917" s="59" t="s">
        <v>748</v>
      </c>
      <c r="D917" s="60" t="s">
        <v>748</v>
      </c>
      <c r="E917" s="60" t="s">
        <v>748</v>
      </c>
      <c r="F917" s="61" t="s">
        <v>748</v>
      </c>
    </row>
    <row r="918" spans="1:6" x14ac:dyDescent="0.2">
      <c r="A918" s="49" t="s">
        <v>537</v>
      </c>
      <c r="B918" s="49" t="s">
        <v>1</v>
      </c>
      <c r="C918" s="59">
        <v>9</v>
      </c>
      <c r="D918" s="60">
        <v>2508470</v>
      </c>
      <c r="E918" s="60">
        <v>150508</v>
      </c>
      <c r="F918" s="61">
        <v>2.4519583402783467E-4</v>
      </c>
    </row>
    <row r="919" spans="1:6" x14ac:dyDescent="0.2">
      <c r="A919" s="49" t="s">
        <v>537</v>
      </c>
      <c r="B919" s="49" t="s">
        <v>749</v>
      </c>
      <c r="C919" s="59">
        <v>26</v>
      </c>
      <c r="D919" s="60">
        <v>1891405</v>
      </c>
      <c r="E919" s="60">
        <v>113484</v>
      </c>
      <c r="F919" s="61">
        <v>1.8487923584669777E-4</v>
      </c>
    </row>
    <row r="920" spans="1:6" x14ac:dyDescent="0.2">
      <c r="A920" s="49" t="s">
        <v>537</v>
      </c>
      <c r="B920" s="49" t="s">
        <v>3</v>
      </c>
      <c r="C920" s="59">
        <v>17</v>
      </c>
      <c r="D920" s="60">
        <v>2819958</v>
      </c>
      <c r="E920" s="60">
        <v>169197</v>
      </c>
      <c r="F920" s="61">
        <v>2.7564248764190303E-4</v>
      </c>
    </row>
    <row r="921" spans="1:6" x14ac:dyDescent="0.2">
      <c r="A921" s="49" t="s">
        <v>537</v>
      </c>
      <c r="B921" s="49" t="s">
        <v>2</v>
      </c>
      <c r="C921" s="59" t="s">
        <v>748</v>
      </c>
      <c r="D921" s="60" t="s">
        <v>748</v>
      </c>
      <c r="E921" s="60" t="s">
        <v>748</v>
      </c>
      <c r="F921" s="61" t="s">
        <v>748</v>
      </c>
    </row>
    <row r="922" spans="1:6" x14ac:dyDescent="0.2">
      <c r="A922" s="49" t="s">
        <v>537</v>
      </c>
      <c r="B922" s="49" t="s">
        <v>6</v>
      </c>
      <c r="C922" s="59">
        <v>11</v>
      </c>
      <c r="D922" s="60">
        <v>1627273</v>
      </c>
      <c r="E922" s="60">
        <v>97636</v>
      </c>
      <c r="F922" s="61">
        <v>1.5906091670304346E-4</v>
      </c>
    </row>
    <row r="923" spans="1:6" x14ac:dyDescent="0.2">
      <c r="A923" s="49" t="s">
        <v>537</v>
      </c>
      <c r="B923" s="49" t="s">
        <v>10</v>
      </c>
      <c r="C923" s="59">
        <v>93</v>
      </c>
      <c r="D923" s="60">
        <v>5958753</v>
      </c>
      <c r="E923" s="60">
        <v>357525</v>
      </c>
      <c r="F923" s="61">
        <v>5.8245170064582337E-4</v>
      </c>
    </row>
    <row r="924" spans="1:6" x14ac:dyDescent="0.2">
      <c r="A924" s="49" t="s">
        <v>537</v>
      </c>
      <c r="B924" s="49" t="s">
        <v>4</v>
      </c>
      <c r="C924" s="59">
        <v>9</v>
      </c>
      <c r="D924" s="60">
        <v>650587</v>
      </c>
      <c r="E924" s="60">
        <v>39035</v>
      </c>
      <c r="F924" s="61">
        <v>6.3592761722144504E-5</v>
      </c>
    </row>
    <row r="925" spans="1:6" x14ac:dyDescent="0.2">
      <c r="A925" s="49" t="s">
        <v>537</v>
      </c>
      <c r="B925" s="49" t="s">
        <v>750</v>
      </c>
      <c r="C925" s="59">
        <v>145</v>
      </c>
      <c r="D925" s="60">
        <v>4881882</v>
      </c>
      <c r="E925" s="60">
        <v>297653</v>
      </c>
      <c r="F925" s="61">
        <v>4.8491293210917077E-4</v>
      </c>
    </row>
    <row r="926" spans="1:6" x14ac:dyDescent="0.2">
      <c r="A926" s="49" t="s">
        <v>537</v>
      </c>
      <c r="B926" s="49" t="s">
        <v>8</v>
      </c>
      <c r="C926" s="59">
        <v>55</v>
      </c>
      <c r="D926" s="60">
        <v>2696311</v>
      </c>
      <c r="E926" s="60">
        <v>161779</v>
      </c>
      <c r="F926" s="61">
        <v>2.6355766360053329E-4</v>
      </c>
    </row>
    <row r="927" spans="1:6" x14ac:dyDescent="0.2">
      <c r="A927" s="49" t="s">
        <v>537</v>
      </c>
      <c r="B927" s="49" t="s">
        <v>751</v>
      </c>
      <c r="C927" s="59">
        <v>27</v>
      </c>
      <c r="D927" s="60">
        <v>3896692</v>
      </c>
      <c r="E927" s="60">
        <v>233801</v>
      </c>
      <c r="F927" s="61">
        <v>3.8089025959777399E-4</v>
      </c>
    </row>
    <row r="928" spans="1:6" x14ac:dyDescent="0.2">
      <c r="A928" s="49" t="s">
        <v>537</v>
      </c>
      <c r="B928" s="49" t="s">
        <v>25</v>
      </c>
      <c r="C928" s="59">
        <v>30</v>
      </c>
      <c r="D928" s="60">
        <v>4435932</v>
      </c>
      <c r="E928" s="60">
        <v>266156</v>
      </c>
      <c r="F928" s="61">
        <v>4.3360048902059932E-4</v>
      </c>
    </row>
    <row r="929" spans="1:6" x14ac:dyDescent="0.2">
      <c r="A929" s="49" t="s">
        <v>537</v>
      </c>
      <c r="B929" s="49" t="s">
        <v>53</v>
      </c>
      <c r="C929" s="59">
        <v>431</v>
      </c>
      <c r="D929" s="60">
        <v>31867340</v>
      </c>
      <c r="E929" s="60">
        <v>1916780</v>
      </c>
      <c r="F929" s="61">
        <v>3.1226677036959691E-3</v>
      </c>
    </row>
    <row r="930" spans="1:6" x14ac:dyDescent="0.2">
      <c r="A930" s="49" t="s">
        <v>183</v>
      </c>
      <c r="B930" s="49" t="s">
        <v>5</v>
      </c>
      <c r="C930" s="59" t="s">
        <v>748</v>
      </c>
      <c r="D930" s="60" t="s">
        <v>748</v>
      </c>
      <c r="E930" s="60" t="s">
        <v>748</v>
      </c>
      <c r="F930" s="61" t="s">
        <v>748</v>
      </c>
    </row>
    <row r="931" spans="1:6" x14ac:dyDescent="0.2">
      <c r="A931" s="49" t="s">
        <v>183</v>
      </c>
      <c r="B931" s="49" t="s">
        <v>1</v>
      </c>
      <c r="C931" s="59" t="s">
        <v>748</v>
      </c>
      <c r="D931" s="60" t="s">
        <v>748</v>
      </c>
      <c r="E931" s="60" t="s">
        <v>748</v>
      </c>
      <c r="F931" s="61" t="s">
        <v>748</v>
      </c>
    </row>
    <row r="932" spans="1:6" x14ac:dyDescent="0.2">
      <c r="A932" s="49" t="s">
        <v>183</v>
      </c>
      <c r="B932" s="49" t="s">
        <v>749</v>
      </c>
      <c r="C932" s="59">
        <v>5</v>
      </c>
      <c r="D932" s="60">
        <v>562187</v>
      </c>
      <c r="E932" s="60">
        <v>33731</v>
      </c>
      <c r="F932" s="61">
        <v>5.4951900746756923E-5</v>
      </c>
    </row>
    <row r="933" spans="1:6" x14ac:dyDescent="0.2">
      <c r="A933" s="49" t="s">
        <v>183</v>
      </c>
      <c r="B933" s="49" t="s">
        <v>3</v>
      </c>
      <c r="C933" s="59">
        <v>5</v>
      </c>
      <c r="D933" s="60">
        <v>3787363</v>
      </c>
      <c r="E933" s="60">
        <v>227242</v>
      </c>
      <c r="F933" s="61">
        <v>3.7020485101225986E-4</v>
      </c>
    </row>
    <row r="934" spans="1:6" x14ac:dyDescent="0.2">
      <c r="A934" s="49" t="s">
        <v>183</v>
      </c>
      <c r="B934" s="49" t="s">
        <v>2</v>
      </c>
      <c r="C934" s="59" t="s">
        <v>748</v>
      </c>
      <c r="D934" s="60" t="s">
        <v>748</v>
      </c>
      <c r="E934" s="60" t="s">
        <v>748</v>
      </c>
      <c r="F934" s="61" t="s">
        <v>748</v>
      </c>
    </row>
    <row r="935" spans="1:6" x14ac:dyDescent="0.2">
      <c r="A935" s="49" t="s">
        <v>183</v>
      </c>
      <c r="B935" s="49" t="s">
        <v>6</v>
      </c>
      <c r="C935" s="59" t="s">
        <v>748</v>
      </c>
      <c r="D935" s="60" t="s">
        <v>748</v>
      </c>
      <c r="E935" s="60" t="s">
        <v>748</v>
      </c>
      <c r="F935" s="61" t="s">
        <v>748</v>
      </c>
    </row>
    <row r="936" spans="1:6" x14ac:dyDescent="0.2">
      <c r="A936" s="49" t="s">
        <v>183</v>
      </c>
      <c r="B936" s="49" t="s">
        <v>10</v>
      </c>
      <c r="C936" s="59">
        <v>38</v>
      </c>
      <c r="D936" s="60">
        <v>1076130</v>
      </c>
      <c r="E936" s="60">
        <v>76949</v>
      </c>
      <c r="F936" s="61">
        <v>1.2535927812878949E-4</v>
      </c>
    </row>
    <row r="937" spans="1:6" x14ac:dyDescent="0.2">
      <c r="A937" s="49" t="s">
        <v>183</v>
      </c>
      <c r="B937" s="49" t="s">
        <v>4</v>
      </c>
      <c r="C937" s="59" t="s">
        <v>748</v>
      </c>
      <c r="D937" s="60" t="s">
        <v>748</v>
      </c>
      <c r="E937" s="60" t="s">
        <v>748</v>
      </c>
      <c r="F937" s="61" t="s">
        <v>748</v>
      </c>
    </row>
    <row r="938" spans="1:6" x14ac:dyDescent="0.2">
      <c r="A938" s="49" t="s">
        <v>183</v>
      </c>
      <c r="B938" s="49" t="s">
        <v>750</v>
      </c>
      <c r="C938" s="59">
        <v>56</v>
      </c>
      <c r="D938" s="60">
        <v>1206976</v>
      </c>
      <c r="E938" s="60">
        <v>71701</v>
      </c>
      <c r="F938" s="61">
        <v>1.1680964796309679E-4</v>
      </c>
    </row>
    <row r="939" spans="1:6" x14ac:dyDescent="0.2">
      <c r="A939" s="49" t="s">
        <v>183</v>
      </c>
      <c r="B939" s="49" t="s">
        <v>8</v>
      </c>
      <c r="C939" s="59">
        <v>16</v>
      </c>
      <c r="D939" s="60">
        <v>1308517</v>
      </c>
      <c r="E939" s="60">
        <v>78511</v>
      </c>
      <c r="F939" s="61">
        <v>1.2790396607063629E-4</v>
      </c>
    </row>
    <row r="940" spans="1:6" x14ac:dyDescent="0.2">
      <c r="A940" s="49" t="s">
        <v>183</v>
      </c>
      <c r="B940" s="49" t="s">
        <v>751</v>
      </c>
      <c r="C940" s="59">
        <v>21</v>
      </c>
      <c r="D940" s="60">
        <v>2062973</v>
      </c>
      <c r="E940" s="60">
        <v>123778</v>
      </c>
      <c r="F940" s="61">
        <v>2.0164941361454087E-4</v>
      </c>
    </row>
    <row r="941" spans="1:6" x14ac:dyDescent="0.2">
      <c r="A941" s="49" t="s">
        <v>183</v>
      </c>
      <c r="B941" s="49" t="s">
        <v>25</v>
      </c>
      <c r="C941" s="59">
        <v>6</v>
      </c>
      <c r="D941" s="60">
        <v>664329</v>
      </c>
      <c r="E941" s="60">
        <v>39860</v>
      </c>
      <c r="F941" s="61">
        <v>6.493678704354247E-5</v>
      </c>
    </row>
    <row r="942" spans="1:6" x14ac:dyDescent="0.2">
      <c r="A942" s="49" t="s">
        <v>183</v>
      </c>
      <c r="B942" s="49" t="s">
        <v>53</v>
      </c>
      <c r="C942" s="59">
        <v>158</v>
      </c>
      <c r="D942" s="60">
        <v>12175342</v>
      </c>
      <c r="E942" s="60">
        <v>742185</v>
      </c>
      <c r="F942" s="61">
        <v>1.2091096159536267E-3</v>
      </c>
    </row>
    <row r="943" spans="1:6" x14ac:dyDescent="0.2">
      <c r="A943" s="49" t="s">
        <v>548</v>
      </c>
      <c r="B943" s="49" t="s">
        <v>5</v>
      </c>
      <c r="C943" s="59">
        <v>9</v>
      </c>
      <c r="D943" s="60">
        <v>1016238</v>
      </c>
      <c r="E943" s="60">
        <v>60974</v>
      </c>
      <c r="F943" s="61">
        <v>9.9334060541719974E-5</v>
      </c>
    </row>
    <row r="944" spans="1:6" x14ac:dyDescent="0.2">
      <c r="A944" s="49" t="s">
        <v>548</v>
      </c>
      <c r="B944" s="49" t="s">
        <v>1</v>
      </c>
      <c r="C944" s="59">
        <v>12</v>
      </c>
      <c r="D944" s="60">
        <v>2273406</v>
      </c>
      <c r="E944" s="60">
        <v>136404</v>
      </c>
      <c r="F944" s="61">
        <v>2.2221870295753554E-4</v>
      </c>
    </row>
    <row r="945" spans="1:6" x14ac:dyDescent="0.2">
      <c r="A945" s="49" t="s">
        <v>548</v>
      </c>
      <c r="B945" s="49" t="s">
        <v>749</v>
      </c>
      <c r="C945" s="59">
        <v>30</v>
      </c>
      <c r="D945" s="60">
        <v>2708858</v>
      </c>
      <c r="E945" s="60">
        <v>162531</v>
      </c>
      <c r="F945" s="61">
        <v>2.6478276304500752E-4</v>
      </c>
    </row>
    <row r="946" spans="1:6" x14ac:dyDescent="0.2">
      <c r="A946" s="49" t="s">
        <v>548</v>
      </c>
      <c r="B946" s="49" t="s">
        <v>3</v>
      </c>
      <c r="C946" s="59" t="s">
        <v>748</v>
      </c>
      <c r="D946" s="60" t="s">
        <v>748</v>
      </c>
      <c r="E946" s="60" t="s">
        <v>748</v>
      </c>
      <c r="F946" s="61" t="s">
        <v>748</v>
      </c>
    </row>
    <row r="947" spans="1:6" x14ac:dyDescent="0.2">
      <c r="A947" s="49" t="s">
        <v>548</v>
      </c>
      <c r="B947" s="49" t="s">
        <v>2</v>
      </c>
      <c r="C947" s="59" t="s">
        <v>748</v>
      </c>
      <c r="D947" s="60" t="s">
        <v>748</v>
      </c>
      <c r="E947" s="60" t="s">
        <v>748</v>
      </c>
      <c r="F947" s="61" t="s">
        <v>748</v>
      </c>
    </row>
    <row r="948" spans="1:6" x14ac:dyDescent="0.2">
      <c r="A948" s="49" t="s">
        <v>548</v>
      </c>
      <c r="B948" s="49" t="s">
        <v>6</v>
      </c>
      <c r="C948" s="59">
        <v>7</v>
      </c>
      <c r="D948" s="60">
        <v>1016257</v>
      </c>
      <c r="E948" s="60">
        <v>60975</v>
      </c>
      <c r="F948" s="61">
        <v>9.9335689663321674E-5</v>
      </c>
    </row>
    <row r="949" spans="1:6" x14ac:dyDescent="0.2">
      <c r="A949" s="49" t="s">
        <v>548</v>
      </c>
      <c r="B949" s="49" t="s">
        <v>10</v>
      </c>
      <c r="C949" s="59">
        <v>74</v>
      </c>
      <c r="D949" s="60">
        <v>4611884</v>
      </c>
      <c r="E949" s="60">
        <v>280722</v>
      </c>
      <c r="F949" s="61">
        <v>4.5733027427088128E-4</v>
      </c>
    </row>
    <row r="950" spans="1:6" x14ac:dyDescent="0.2">
      <c r="A950" s="49" t="s">
        <v>548</v>
      </c>
      <c r="B950" s="49" t="s">
        <v>4</v>
      </c>
      <c r="C950" s="59">
        <v>16</v>
      </c>
      <c r="D950" s="60">
        <v>2190190</v>
      </c>
      <c r="E950" s="60">
        <v>131411</v>
      </c>
      <c r="F950" s="61">
        <v>2.1408449880027495E-4</v>
      </c>
    </row>
    <row r="951" spans="1:6" x14ac:dyDescent="0.2">
      <c r="A951" s="49" t="s">
        <v>548</v>
      </c>
      <c r="B951" s="49" t="s">
        <v>750</v>
      </c>
      <c r="C951" s="59">
        <v>116</v>
      </c>
      <c r="D951" s="60">
        <v>3103537</v>
      </c>
      <c r="E951" s="60">
        <v>183246</v>
      </c>
      <c r="F951" s="61">
        <v>2.9853001702410893E-4</v>
      </c>
    </row>
    <row r="952" spans="1:6" x14ac:dyDescent="0.2">
      <c r="A952" s="49" t="s">
        <v>548</v>
      </c>
      <c r="B952" s="49" t="s">
        <v>8</v>
      </c>
      <c r="C952" s="59">
        <v>46</v>
      </c>
      <c r="D952" s="60">
        <v>2012614</v>
      </c>
      <c r="E952" s="60">
        <v>120757</v>
      </c>
      <c r="F952" s="61">
        <v>1.967278372558218E-4</v>
      </c>
    </row>
    <row r="953" spans="1:6" x14ac:dyDescent="0.2">
      <c r="A953" s="49" t="s">
        <v>548</v>
      </c>
      <c r="B953" s="49" t="s">
        <v>751</v>
      </c>
      <c r="C953" s="59">
        <v>28</v>
      </c>
      <c r="D953" s="60">
        <v>2779526</v>
      </c>
      <c r="E953" s="60">
        <v>166772</v>
      </c>
      <c r="F953" s="61">
        <v>2.7169186775779391E-4</v>
      </c>
    </row>
    <row r="954" spans="1:6" x14ac:dyDescent="0.2">
      <c r="A954" s="49" t="s">
        <v>548</v>
      </c>
      <c r="B954" s="49" t="s">
        <v>25</v>
      </c>
      <c r="C954" s="59">
        <v>17</v>
      </c>
      <c r="D954" s="60">
        <v>2647915</v>
      </c>
      <c r="E954" s="60">
        <v>158875</v>
      </c>
      <c r="F954" s="61">
        <v>2.5882669446921247E-4</v>
      </c>
    </row>
    <row r="955" spans="1:6" x14ac:dyDescent="0.2">
      <c r="A955" s="49" t="s">
        <v>548</v>
      </c>
      <c r="B955" s="49" t="s">
        <v>53</v>
      </c>
      <c r="C955" s="59">
        <v>363</v>
      </c>
      <c r="D955" s="60">
        <v>30867380</v>
      </c>
      <c r="E955" s="60">
        <v>1853086</v>
      </c>
      <c r="F955" s="61">
        <v>3.0189024323976402E-3</v>
      </c>
    </row>
    <row r="956" spans="1:6" x14ac:dyDescent="0.2">
      <c r="A956" s="49" t="s">
        <v>552</v>
      </c>
      <c r="B956" s="49" t="s">
        <v>5</v>
      </c>
      <c r="C956" s="59" t="s">
        <v>748</v>
      </c>
      <c r="D956" s="60" t="s">
        <v>748</v>
      </c>
      <c r="E956" s="60" t="s">
        <v>748</v>
      </c>
      <c r="F956" s="61" t="s">
        <v>748</v>
      </c>
    </row>
    <row r="957" spans="1:6" x14ac:dyDescent="0.2">
      <c r="A957" s="49" t="s">
        <v>552</v>
      </c>
      <c r="B957" s="49" t="s">
        <v>1</v>
      </c>
      <c r="C957" s="59">
        <v>10</v>
      </c>
      <c r="D957" s="60">
        <v>2355170</v>
      </c>
      <c r="E957" s="60">
        <v>141310</v>
      </c>
      <c r="F957" s="61">
        <v>2.3021117353544873E-4</v>
      </c>
    </row>
    <row r="958" spans="1:6" x14ac:dyDescent="0.2">
      <c r="A958" s="49" t="s">
        <v>552</v>
      </c>
      <c r="B958" s="49" t="s">
        <v>749</v>
      </c>
      <c r="C958" s="59">
        <v>21</v>
      </c>
      <c r="D958" s="60">
        <v>1675051</v>
      </c>
      <c r="E958" s="60">
        <v>100503</v>
      </c>
      <c r="F958" s="61">
        <v>1.6373160833510158E-4</v>
      </c>
    </row>
    <row r="959" spans="1:6" x14ac:dyDescent="0.2">
      <c r="A959" s="49" t="s">
        <v>552</v>
      </c>
      <c r="B959" s="49" t="s">
        <v>3</v>
      </c>
      <c r="C959" s="59">
        <v>9</v>
      </c>
      <c r="D959" s="60">
        <v>1692974</v>
      </c>
      <c r="E959" s="60">
        <v>101578</v>
      </c>
      <c r="F959" s="61">
        <v>1.6548291405692314E-4</v>
      </c>
    </row>
    <row r="960" spans="1:6" x14ac:dyDescent="0.2">
      <c r="A960" s="49" t="s">
        <v>552</v>
      </c>
      <c r="B960" s="49" t="s">
        <v>2</v>
      </c>
      <c r="C960" s="59" t="s">
        <v>748</v>
      </c>
      <c r="D960" s="60" t="s">
        <v>748</v>
      </c>
      <c r="E960" s="60" t="s">
        <v>748</v>
      </c>
      <c r="F960" s="61" t="s">
        <v>748</v>
      </c>
    </row>
    <row r="961" spans="1:6" x14ac:dyDescent="0.2">
      <c r="A961" s="49" t="s">
        <v>552</v>
      </c>
      <c r="B961" s="49" t="s">
        <v>6</v>
      </c>
      <c r="C961" s="59">
        <v>7</v>
      </c>
      <c r="D961" s="60">
        <v>663470</v>
      </c>
      <c r="E961" s="60">
        <v>39808</v>
      </c>
      <c r="F961" s="61">
        <v>6.4852072720254347E-5</v>
      </c>
    </row>
    <row r="962" spans="1:6" x14ac:dyDescent="0.2">
      <c r="A962" s="49" t="s">
        <v>552</v>
      </c>
      <c r="B962" s="49" t="s">
        <v>10</v>
      </c>
      <c r="C962" s="59">
        <v>49</v>
      </c>
      <c r="D962" s="60">
        <v>8135357</v>
      </c>
      <c r="E962" s="60">
        <v>488121</v>
      </c>
      <c r="F962" s="61">
        <v>7.9520846534071729E-4</v>
      </c>
    </row>
    <row r="963" spans="1:6" x14ac:dyDescent="0.2">
      <c r="A963" s="49" t="s">
        <v>552</v>
      </c>
      <c r="B963" s="49" t="s">
        <v>4</v>
      </c>
      <c r="C963" s="59">
        <v>8</v>
      </c>
      <c r="D963" s="60">
        <v>1074174</v>
      </c>
      <c r="E963" s="60">
        <v>64450</v>
      </c>
      <c r="F963" s="61">
        <v>1.0499688722921003E-4</v>
      </c>
    </row>
    <row r="964" spans="1:6" x14ac:dyDescent="0.2">
      <c r="A964" s="49" t="s">
        <v>552</v>
      </c>
      <c r="B964" s="49" t="s">
        <v>750</v>
      </c>
      <c r="C964" s="59">
        <v>99</v>
      </c>
      <c r="D964" s="60">
        <v>2410610</v>
      </c>
      <c r="E964" s="60">
        <v>142094</v>
      </c>
      <c r="F964" s="61">
        <v>2.3148840487117721E-4</v>
      </c>
    </row>
    <row r="965" spans="1:6" x14ac:dyDescent="0.2">
      <c r="A965" s="49" t="s">
        <v>552</v>
      </c>
      <c r="B965" s="49" t="s">
        <v>8</v>
      </c>
      <c r="C965" s="59">
        <v>41</v>
      </c>
      <c r="D965" s="60">
        <v>1018032</v>
      </c>
      <c r="E965" s="60">
        <v>61082</v>
      </c>
      <c r="F965" s="61">
        <v>9.9510005674702977E-5</v>
      </c>
    </row>
    <row r="966" spans="1:6" x14ac:dyDescent="0.2">
      <c r="A966" s="49" t="s">
        <v>552</v>
      </c>
      <c r="B966" s="49" t="s">
        <v>751</v>
      </c>
      <c r="C966" s="59">
        <v>26</v>
      </c>
      <c r="D966" s="60">
        <v>1978750</v>
      </c>
      <c r="E966" s="60">
        <v>130807</v>
      </c>
      <c r="F966" s="61">
        <v>2.1310050935285146E-4</v>
      </c>
    </row>
    <row r="967" spans="1:6" x14ac:dyDescent="0.2">
      <c r="A967" s="49" t="s">
        <v>552</v>
      </c>
      <c r="B967" s="49" t="s">
        <v>25</v>
      </c>
      <c r="C967" s="59">
        <v>9</v>
      </c>
      <c r="D967" s="60">
        <v>916907</v>
      </c>
      <c r="E967" s="60">
        <v>55014</v>
      </c>
      <c r="F967" s="61">
        <v>8.9624495795620807E-5</v>
      </c>
    </row>
    <row r="968" spans="1:6" x14ac:dyDescent="0.2">
      <c r="A968" s="49" t="s">
        <v>552</v>
      </c>
      <c r="B968" s="49" t="s">
        <v>53</v>
      </c>
      <c r="C968" s="59">
        <v>280</v>
      </c>
      <c r="D968" s="60">
        <v>21920496</v>
      </c>
      <c r="E968" s="60">
        <v>1324768</v>
      </c>
      <c r="F968" s="61">
        <v>2.1582081660336092E-3</v>
      </c>
    </row>
    <row r="969" spans="1:6" x14ac:dyDescent="0.2">
      <c r="A969" s="49" t="s">
        <v>169</v>
      </c>
      <c r="B969" s="49" t="s">
        <v>5</v>
      </c>
      <c r="C969" s="59" t="s">
        <v>748</v>
      </c>
      <c r="D969" s="60" t="s">
        <v>748</v>
      </c>
      <c r="E969" s="60" t="s">
        <v>748</v>
      </c>
      <c r="F969" s="61" t="s">
        <v>748</v>
      </c>
    </row>
    <row r="970" spans="1:6" x14ac:dyDescent="0.2">
      <c r="A970" s="49" t="s">
        <v>169</v>
      </c>
      <c r="B970" s="49" t="s">
        <v>1</v>
      </c>
      <c r="C970" s="59">
        <v>10</v>
      </c>
      <c r="D970" s="60">
        <v>785633</v>
      </c>
      <c r="E970" s="60">
        <v>47138</v>
      </c>
      <c r="F970" s="61">
        <v>7.6793534060674978E-5</v>
      </c>
    </row>
    <row r="971" spans="1:6" x14ac:dyDescent="0.2">
      <c r="A971" s="49" t="s">
        <v>169</v>
      </c>
      <c r="B971" s="49" t="s">
        <v>749</v>
      </c>
      <c r="C971" s="59">
        <v>48</v>
      </c>
      <c r="D971" s="60">
        <v>5129207</v>
      </c>
      <c r="E971" s="60">
        <v>307752</v>
      </c>
      <c r="F971" s="61">
        <v>5.0136543116468342E-4</v>
      </c>
    </row>
    <row r="972" spans="1:6" x14ac:dyDescent="0.2">
      <c r="A972" s="49" t="s">
        <v>169</v>
      </c>
      <c r="B972" s="49" t="s">
        <v>3</v>
      </c>
      <c r="C972" s="59">
        <v>17</v>
      </c>
      <c r="D972" s="60">
        <v>2796465</v>
      </c>
      <c r="E972" s="60">
        <v>167788</v>
      </c>
      <c r="F972" s="61">
        <v>2.7334705530511548E-4</v>
      </c>
    </row>
    <row r="973" spans="1:6" x14ac:dyDescent="0.2">
      <c r="A973" s="49" t="s">
        <v>169</v>
      </c>
      <c r="B973" s="49" t="s">
        <v>2</v>
      </c>
      <c r="C973" s="59" t="s">
        <v>748</v>
      </c>
      <c r="D973" s="60" t="s">
        <v>748</v>
      </c>
      <c r="E973" s="60" t="s">
        <v>748</v>
      </c>
      <c r="F973" s="61" t="s">
        <v>748</v>
      </c>
    </row>
    <row r="974" spans="1:6" x14ac:dyDescent="0.2">
      <c r="A974" s="49" t="s">
        <v>169</v>
      </c>
      <c r="B974" s="49" t="s">
        <v>6</v>
      </c>
      <c r="C974" s="59">
        <v>13</v>
      </c>
      <c r="D974" s="60">
        <v>1101075</v>
      </c>
      <c r="E974" s="60">
        <v>66065</v>
      </c>
      <c r="F974" s="61">
        <v>1.0762791861594663E-4</v>
      </c>
    </row>
    <row r="975" spans="1:6" x14ac:dyDescent="0.2">
      <c r="A975" s="49" t="s">
        <v>169</v>
      </c>
      <c r="B975" s="49" t="s">
        <v>10</v>
      </c>
      <c r="C975" s="59">
        <v>154</v>
      </c>
      <c r="D975" s="60">
        <v>7832774</v>
      </c>
      <c r="E975" s="60">
        <v>469966</v>
      </c>
      <c r="F975" s="61">
        <v>7.6563176266195379E-4</v>
      </c>
    </row>
    <row r="976" spans="1:6" x14ac:dyDescent="0.2">
      <c r="A976" s="49" t="s">
        <v>169</v>
      </c>
      <c r="B976" s="49" t="s">
        <v>4</v>
      </c>
      <c r="C976" s="59">
        <v>13</v>
      </c>
      <c r="D976" s="60">
        <v>2528336</v>
      </c>
      <c r="E976" s="60">
        <v>151700</v>
      </c>
      <c r="F976" s="61">
        <v>2.4713774697705451E-4</v>
      </c>
    </row>
    <row r="977" spans="1:6" x14ac:dyDescent="0.2">
      <c r="A977" s="49" t="s">
        <v>169</v>
      </c>
      <c r="B977" s="49" t="s">
        <v>750</v>
      </c>
      <c r="C977" s="59">
        <v>247</v>
      </c>
      <c r="D977" s="60">
        <v>6632548</v>
      </c>
      <c r="E977" s="60">
        <v>409122</v>
      </c>
      <c r="F977" s="61">
        <v>6.6650948792845407E-4</v>
      </c>
    </row>
    <row r="978" spans="1:6" x14ac:dyDescent="0.2">
      <c r="A978" s="49" t="s">
        <v>169</v>
      </c>
      <c r="B978" s="49" t="s">
        <v>8</v>
      </c>
      <c r="C978" s="59">
        <v>80</v>
      </c>
      <c r="D978" s="60">
        <v>2386158</v>
      </c>
      <c r="E978" s="60">
        <v>143169</v>
      </c>
      <c r="F978" s="61">
        <v>2.3323971059299877E-4</v>
      </c>
    </row>
    <row r="979" spans="1:6" x14ac:dyDescent="0.2">
      <c r="A979" s="49" t="s">
        <v>169</v>
      </c>
      <c r="B979" s="49" t="s">
        <v>751</v>
      </c>
      <c r="C979" s="59">
        <v>37</v>
      </c>
      <c r="D979" s="60">
        <v>5554155</v>
      </c>
      <c r="E979" s="60">
        <v>333249</v>
      </c>
      <c r="F979" s="61">
        <v>5.4290314464308794E-4</v>
      </c>
    </row>
    <row r="980" spans="1:6" x14ac:dyDescent="0.2">
      <c r="A980" s="49" t="s">
        <v>169</v>
      </c>
      <c r="B980" s="49" t="s">
        <v>25</v>
      </c>
      <c r="C980" s="59">
        <v>28</v>
      </c>
      <c r="D980" s="60">
        <v>8054231</v>
      </c>
      <c r="E980" s="60">
        <v>483254</v>
      </c>
      <c r="F980" s="61">
        <v>7.8727953050527024E-4</v>
      </c>
    </row>
    <row r="981" spans="1:6" x14ac:dyDescent="0.2">
      <c r="A981" s="49" t="s">
        <v>169</v>
      </c>
      <c r="B981" s="49" t="s">
        <v>53</v>
      </c>
      <c r="C981" s="59">
        <v>658</v>
      </c>
      <c r="D981" s="60">
        <v>50970008</v>
      </c>
      <c r="E981" s="60">
        <v>3069370</v>
      </c>
      <c r="F981" s="61">
        <v>5.0003769705930243E-3</v>
      </c>
    </row>
    <row r="982" spans="1:6" x14ac:dyDescent="0.2">
      <c r="A982" s="49" t="s">
        <v>566</v>
      </c>
      <c r="B982" s="49" t="s">
        <v>5</v>
      </c>
      <c r="C982" s="59">
        <v>5</v>
      </c>
      <c r="D982" s="60">
        <v>33673</v>
      </c>
      <c r="E982" s="60">
        <v>2020</v>
      </c>
      <c r="F982" s="61">
        <v>3.2908256354228747E-6</v>
      </c>
    </row>
    <row r="983" spans="1:6" x14ac:dyDescent="0.2">
      <c r="A983" s="49" t="s">
        <v>566</v>
      </c>
      <c r="B983" s="49" t="s">
        <v>1</v>
      </c>
      <c r="C983" s="59" t="s">
        <v>748</v>
      </c>
      <c r="D983" s="60" t="s">
        <v>748</v>
      </c>
      <c r="E983" s="60" t="s">
        <v>748</v>
      </c>
      <c r="F983" s="61" t="s">
        <v>748</v>
      </c>
    </row>
    <row r="984" spans="1:6" x14ac:dyDescent="0.2">
      <c r="A984" s="49" t="s">
        <v>566</v>
      </c>
      <c r="B984" s="49" t="s">
        <v>749</v>
      </c>
      <c r="C984" s="59">
        <v>10</v>
      </c>
      <c r="D984" s="60">
        <v>224863</v>
      </c>
      <c r="E984" s="60">
        <v>13492</v>
      </c>
      <c r="F984" s="61">
        <v>2.1980108650062091E-5</v>
      </c>
    </row>
    <row r="985" spans="1:6" x14ac:dyDescent="0.2">
      <c r="A985" s="49" t="s">
        <v>566</v>
      </c>
      <c r="B985" s="49" t="s">
        <v>3</v>
      </c>
      <c r="C985" s="59">
        <v>6</v>
      </c>
      <c r="D985" s="60">
        <v>946925</v>
      </c>
      <c r="E985" s="60">
        <v>56815</v>
      </c>
      <c r="F985" s="61">
        <v>9.2558543800272584E-5</v>
      </c>
    </row>
    <row r="986" spans="1:6" x14ac:dyDescent="0.2">
      <c r="A986" s="49" t="s">
        <v>566</v>
      </c>
      <c r="B986" s="49" t="s">
        <v>2</v>
      </c>
      <c r="C986" s="59" t="s">
        <v>748</v>
      </c>
      <c r="D986" s="60" t="s">
        <v>748</v>
      </c>
      <c r="E986" s="60" t="s">
        <v>748</v>
      </c>
      <c r="F986" s="61" t="s">
        <v>748</v>
      </c>
    </row>
    <row r="987" spans="1:6" x14ac:dyDescent="0.2">
      <c r="A987" s="49" t="s">
        <v>566</v>
      </c>
      <c r="B987" s="49" t="s">
        <v>6</v>
      </c>
      <c r="C987" s="59" t="s">
        <v>748</v>
      </c>
      <c r="D987" s="60" t="s">
        <v>748</v>
      </c>
      <c r="E987" s="60" t="s">
        <v>748</v>
      </c>
      <c r="F987" s="61" t="s">
        <v>748</v>
      </c>
    </row>
    <row r="988" spans="1:6" x14ac:dyDescent="0.2">
      <c r="A988" s="49" t="s">
        <v>566</v>
      </c>
      <c r="B988" s="49" t="s">
        <v>10</v>
      </c>
      <c r="C988" s="59">
        <v>42</v>
      </c>
      <c r="D988" s="60">
        <v>1298744</v>
      </c>
      <c r="E988" s="60">
        <v>77925</v>
      </c>
      <c r="F988" s="61">
        <v>1.2694930081204333E-4</v>
      </c>
    </row>
    <row r="989" spans="1:6" x14ac:dyDescent="0.2">
      <c r="A989" s="49" t="s">
        <v>566</v>
      </c>
      <c r="B989" s="49" t="s">
        <v>4</v>
      </c>
      <c r="C989" s="59" t="s">
        <v>748</v>
      </c>
      <c r="D989" s="60" t="s">
        <v>748</v>
      </c>
      <c r="E989" s="60" t="s">
        <v>748</v>
      </c>
      <c r="F989" s="61" t="s">
        <v>748</v>
      </c>
    </row>
    <row r="990" spans="1:6" x14ac:dyDescent="0.2">
      <c r="A990" s="49" t="s">
        <v>566</v>
      </c>
      <c r="B990" s="49" t="s">
        <v>750</v>
      </c>
      <c r="C990" s="59">
        <v>65</v>
      </c>
      <c r="D990" s="60">
        <v>1235345</v>
      </c>
      <c r="E990" s="60">
        <v>73299</v>
      </c>
      <c r="F990" s="61">
        <v>1.194129842826046E-4</v>
      </c>
    </row>
    <row r="991" spans="1:6" x14ac:dyDescent="0.2">
      <c r="A991" s="49" t="s">
        <v>566</v>
      </c>
      <c r="B991" s="49" t="s">
        <v>8</v>
      </c>
      <c r="C991" s="59">
        <v>16</v>
      </c>
      <c r="D991" s="60">
        <v>1221304</v>
      </c>
      <c r="E991" s="60">
        <v>73278</v>
      </c>
      <c r="F991" s="61">
        <v>1.1937877272896901E-4</v>
      </c>
    </row>
    <row r="992" spans="1:6" x14ac:dyDescent="0.2">
      <c r="A992" s="49" t="s">
        <v>566</v>
      </c>
      <c r="B992" s="49" t="s">
        <v>751</v>
      </c>
      <c r="C992" s="59">
        <v>31</v>
      </c>
      <c r="D992" s="60">
        <v>1782014</v>
      </c>
      <c r="E992" s="60">
        <v>106921</v>
      </c>
      <c r="F992" s="61">
        <v>1.7418731077477681E-4</v>
      </c>
    </row>
    <row r="993" spans="1:6" x14ac:dyDescent="0.2">
      <c r="A993" s="49" t="s">
        <v>566</v>
      </c>
      <c r="B993" s="49" t="s">
        <v>25</v>
      </c>
      <c r="C993" s="59">
        <v>8</v>
      </c>
      <c r="D993" s="60">
        <v>1376809</v>
      </c>
      <c r="E993" s="60">
        <v>82609</v>
      </c>
      <c r="F993" s="61">
        <v>1.3458010639438031E-4</v>
      </c>
    </row>
    <row r="994" spans="1:6" x14ac:dyDescent="0.2">
      <c r="A994" s="49" t="s">
        <v>566</v>
      </c>
      <c r="B994" s="49" t="s">
        <v>53</v>
      </c>
      <c r="C994" s="59">
        <v>194</v>
      </c>
      <c r="D994" s="60">
        <v>10005764</v>
      </c>
      <c r="E994" s="60">
        <v>599525</v>
      </c>
      <c r="F994" s="61">
        <v>9.7669912825589064E-4</v>
      </c>
    </row>
    <row r="995" spans="1:6" x14ac:dyDescent="0.2">
      <c r="A995" s="49" t="s">
        <v>570</v>
      </c>
      <c r="B995" s="49" t="s">
        <v>5</v>
      </c>
      <c r="C995" s="59">
        <v>261</v>
      </c>
      <c r="D995" s="60">
        <v>54805756</v>
      </c>
      <c r="E995" s="60">
        <v>3288345</v>
      </c>
      <c r="F995" s="61">
        <v>5.3571138733240755E-3</v>
      </c>
    </row>
    <row r="996" spans="1:6" x14ac:dyDescent="0.2">
      <c r="A996" s="49" t="s">
        <v>570</v>
      </c>
      <c r="B996" s="49" t="s">
        <v>1</v>
      </c>
      <c r="C996" s="59">
        <v>111</v>
      </c>
      <c r="D996" s="60">
        <v>184120555</v>
      </c>
      <c r="E996" s="60">
        <v>11047233</v>
      </c>
      <c r="F996" s="61">
        <v>1.7997285919252252E-2</v>
      </c>
    </row>
    <row r="997" spans="1:6" x14ac:dyDescent="0.2">
      <c r="A997" s="49" t="s">
        <v>570</v>
      </c>
      <c r="B997" s="49" t="s">
        <v>749</v>
      </c>
      <c r="C997" s="59">
        <v>1198</v>
      </c>
      <c r="D997" s="60">
        <v>240873387</v>
      </c>
      <c r="E997" s="60">
        <v>14452403</v>
      </c>
      <c r="F997" s="61">
        <v>2.3544721923694285E-2</v>
      </c>
    </row>
    <row r="998" spans="1:6" x14ac:dyDescent="0.2">
      <c r="A998" s="49" t="s">
        <v>570</v>
      </c>
      <c r="B998" s="49" t="s">
        <v>3</v>
      </c>
      <c r="C998" s="59">
        <v>295</v>
      </c>
      <c r="D998" s="60">
        <v>108298047</v>
      </c>
      <c r="E998" s="60">
        <v>6497883</v>
      </c>
      <c r="F998" s="61">
        <v>1.0585841560583413E-2</v>
      </c>
    </row>
    <row r="999" spans="1:6" x14ac:dyDescent="0.2">
      <c r="A999" s="49" t="s">
        <v>570</v>
      </c>
      <c r="B999" s="49" t="s">
        <v>2</v>
      </c>
      <c r="C999" s="59">
        <v>68</v>
      </c>
      <c r="D999" s="60">
        <v>146359301</v>
      </c>
      <c r="E999" s="60">
        <v>8781558</v>
      </c>
      <c r="F999" s="61">
        <v>1.4306225834333082E-2</v>
      </c>
    </row>
    <row r="1000" spans="1:6" x14ac:dyDescent="0.2">
      <c r="A1000" s="49" t="s">
        <v>570</v>
      </c>
      <c r="B1000" s="49" t="s">
        <v>6</v>
      </c>
      <c r="C1000" s="59">
        <v>186</v>
      </c>
      <c r="D1000" s="60">
        <v>104097243</v>
      </c>
      <c r="E1000" s="60">
        <v>6245835</v>
      </c>
      <c r="F1000" s="61">
        <v>1.0175224719119519E-2</v>
      </c>
    </row>
    <row r="1001" spans="1:6" x14ac:dyDescent="0.2">
      <c r="A1001" s="49" t="s">
        <v>570</v>
      </c>
      <c r="B1001" s="49" t="s">
        <v>10</v>
      </c>
      <c r="C1001" s="59">
        <v>1505</v>
      </c>
      <c r="D1001" s="60">
        <v>252361325</v>
      </c>
      <c r="E1001" s="60">
        <v>15141680</v>
      </c>
      <c r="F1001" s="61">
        <v>2.4667637973945462E-2</v>
      </c>
    </row>
    <row r="1002" spans="1:6" x14ac:dyDescent="0.2">
      <c r="A1002" s="49" t="s">
        <v>570</v>
      </c>
      <c r="B1002" s="49" t="s">
        <v>4</v>
      </c>
      <c r="C1002" s="59">
        <v>213</v>
      </c>
      <c r="D1002" s="60">
        <v>125226488</v>
      </c>
      <c r="E1002" s="60">
        <v>7513589</v>
      </c>
      <c r="F1002" s="61">
        <v>1.2240550146154119E-2</v>
      </c>
    </row>
    <row r="1003" spans="1:6" x14ac:dyDescent="0.2">
      <c r="A1003" s="49" t="s">
        <v>570</v>
      </c>
      <c r="B1003" s="49" t="s">
        <v>750</v>
      </c>
      <c r="C1003" s="59">
        <v>4407</v>
      </c>
      <c r="D1003" s="60">
        <v>381473848</v>
      </c>
      <c r="E1003" s="60">
        <v>22393469</v>
      </c>
      <c r="F1003" s="61">
        <v>3.6481684084775964E-2</v>
      </c>
    </row>
    <row r="1004" spans="1:6" x14ac:dyDescent="0.2">
      <c r="A1004" s="49" t="s">
        <v>570</v>
      </c>
      <c r="B1004" s="49" t="s">
        <v>8</v>
      </c>
      <c r="C1004" s="59">
        <v>1474</v>
      </c>
      <c r="D1004" s="60">
        <v>247152616</v>
      </c>
      <c r="E1004" s="60">
        <v>14829157</v>
      </c>
      <c r="F1004" s="61">
        <v>2.4158500003619094E-2</v>
      </c>
    </row>
    <row r="1005" spans="1:6" x14ac:dyDescent="0.2">
      <c r="A1005" s="49" t="s">
        <v>570</v>
      </c>
      <c r="B1005" s="49" t="s">
        <v>751</v>
      </c>
      <c r="C1005" s="59">
        <v>274</v>
      </c>
      <c r="D1005" s="60">
        <v>178796620</v>
      </c>
      <c r="E1005" s="60">
        <v>10889571</v>
      </c>
      <c r="F1005" s="61">
        <v>1.7740435349285894E-2</v>
      </c>
    </row>
    <row r="1006" spans="1:6" x14ac:dyDescent="0.2">
      <c r="A1006" s="49" t="s">
        <v>570</v>
      </c>
      <c r="B1006" s="49" t="s">
        <v>25</v>
      </c>
      <c r="C1006" s="59">
        <v>469</v>
      </c>
      <c r="D1006" s="60">
        <v>292063575</v>
      </c>
      <c r="E1006" s="60">
        <v>17523814</v>
      </c>
      <c r="F1006" s="61">
        <v>2.8548423931476368E-2</v>
      </c>
    </row>
    <row r="1007" spans="1:6" x14ac:dyDescent="0.2">
      <c r="A1007" s="49" t="s">
        <v>570</v>
      </c>
      <c r="B1007" s="49" t="s">
        <v>53</v>
      </c>
      <c r="C1007" s="59">
        <v>10461</v>
      </c>
      <c r="D1007" s="60">
        <v>2315628760</v>
      </c>
      <c r="E1007" s="60">
        <v>138604537</v>
      </c>
      <c r="F1007" s="61">
        <v>0.22580364531956354</v>
      </c>
    </row>
    <row r="1008" spans="1:6" x14ac:dyDescent="0.2">
      <c r="A1008" s="49" t="s">
        <v>582</v>
      </c>
      <c r="B1008" s="49" t="s">
        <v>5</v>
      </c>
      <c r="C1008" s="59">
        <v>38</v>
      </c>
      <c r="D1008" s="60">
        <v>5737275</v>
      </c>
      <c r="E1008" s="60">
        <v>344237</v>
      </c>
      <c r="F1008" s="61">
        <v>5.6080393280250702E-4</v>
      </c>
    </row>
    <row r="1009" spans="1:6" x14ac:dyDescent="0.2">
      <c r="A1009" s="49" t="s">
        <v>582</v>
      </c>
      <c r="B1009" s="49" t="s">
        <v>1</v>
      </c>
      <c r="C1009" s="59">
        <v>16</v>
      </c>
      <c r="D1009" s="60">
        <v>31021078</v>
      </c>
      <c r="E1009" s="60">
        <v>1861265</v>
      </c>
      <c r="F1009" s="61">
        <v>3.0322270179778993E-3</v>
      </c>
    </row>
    <row r="1010" spans="1:6" x14ac:dyDescent="0.2">
      <c r="A1010" s="49" t="s">
        <v>582</v>
      </c>
      <c r="B1010" s="49" t="s">
        <v>749</v>
      </c>
      <c r="C1010" s="59">
        <v>168</v>
      </c>
      <c r="D1010" s="60">
        <v>39736038</v>
      </c>
      <c r="E1010" s="60">
        <v>2384162</v>
      </c>
      <c r="F1010" s="61">
        <v>3.8840898161391444E-3</v>
      </c>
    </row>
    <row r="1011" spans="1:6" x14ac:dyDescent="0.2">
      <c r="A1011" s="49" t="s">
        <v>582</v>
      </c>
      <c r="B1011" s="49" t="s">
        <v>3</v>
      </c>
      <c r="C1011" s="59">
        <v>63</v>
      </c>
      <c r="D1011" s="60">
        <v>29972096</v>
      </c>
      <c r="E1011" s="60">
        <v>1798326</v>
      </c>
      <c r="F1011" s="61">
        <v>2.9296917334888498E-3</v>
      </c>
    </row>
    <row r="1012" spans="1:6" x14ac:dyDescent="0.2">
      <c r="A1012" s="49" t="s">
        <v>582</v>
      </c>
      <c r="B1012" s="49" t="s">
        <v>2</v>
      </c>
      <c r="C1012" s="59">
        <v>11</v>
      </c>
      <c r="D1012" s="60">
        <v>34479797</v>
      </c>
      <c r="E1012" s="60">
        <v>2068788</v>
      </c>
      <c r="F1012" s="61">
        <v>3.3703072201263454E-3</v>
      </c>
    </row>
    <row r="1013" spans="1:6" x14ac:dyDescent="0.2">
      <c r="A1013" s="49" t="s">
        <v>582</v>
      </c>
      <c r="B1013" s="49" t="s">
        <v>6</v>
      </c>
      <c r="C1013" s="59">
        <v>21</v>
      </c>
      <c r="D1013" s="60">
        <v>3640823</v>
      </c>
      <c r="E1013" s="60">
        <v>218449</v>
      </c>
      <c r="F1013" s="61">
        <v>3.5587998476856018E-4</v>
      </c>
    </row>
    <row r="1014" spans="1:6" x14ac:dyDescent="0.2">
      <c r="A1014" s="49" t="s">
        <v>582</v>
      </c>
      <c r="B1014" s="49" t="s">
        <v>10</v>
      </c>
      <c r="C1014" s="59">
        <v>254</v>
      </c>
      <c r="D1014" s="60">
        <v>20068824</v>
      </c>
      <c r="E1014" s="60">
        <v>1204129</v>
      </c>
      <c r="F1014" s="61">
        <v>1.9616725651267876E-3</v>
      </c>
    </row>
    <row r="1015" spans="1:6" x14ac:dyDescent="0.2">
      <c r="A1015" s="49" t="s">
        <v>582</v>
      </c>
      <c r="B1015" s="49" t="s">
        <v>4</v>
      </c>
      <c r="C1015" s="59">
        <v>47</v>
      </c>
      <c r="D1015" s="60">
        <v>22802132</v>
      </c>
      <c r="E1015" s="60">
        <v>1368128</v>
      </c>
      <c r="F1015" s="61">
        <v>2.2288468786830825E-3</v>
      </c>
    </row>
    <row r="1016" spans="1:6" x14ac:dyDescent="0.2">
      <c r="A1016" s="49" t="s">
        <v>582</v>
      </c>
      <c r="B1016" s="49" t="s">
        <v>750</v>
      </c>
      <c r="C1016" s="59">
        <v>585</v>
      </c>
      <c r="D1016" s="60">
        <v>66242022</v>
      </c>
      <c r="E1016" s="60">
        <v>3890626</v>
      </c>
      <c r="F1016" s="61">
        <v>6.3383028607142365E-3</v>
      </c>
    </row>
    <row r="1017" spans="1:6" x14ac:dyDescent="0.2">
      <c r="A1017" s="49" t="s">
        <v>582</v>
      </c>
      <c r="B1017" s="49" t="s">
        <v>8</v>
      </c>
      <c r="C1017" s="59">
        <v>251</v>
      </c>
      <c r="D1017" s="60">
        <v>30902611</v>
      </c>
      <c r="E1017" s="60">
        <v>1849587</v>
      </c>
      <c r="F1017" s="61">
        <v>3.013202135913311E-3</v>
      </c>
    </row>
    <row r="1018" spans="1:6" x14ac:dyDescent="0.2">
      <c r="A1018" s="49" t="s">
        <v>582</v>
      </c>
      <c r="B1018" s="49" t="s">
        <v>751</v>
      </c>
      <c r="C1018" s="59">
        <v>88</v>
      </c>
      <c r="D1018" s="60">
        <v>16878614</v>
      </c>
      <c r="E1018" s="60">
        <v>1051925</v>
      </c>
      <c r="F1018" s="61">
        <v>1.713713740862479E-3</v>
      </c>
    </row>
    <row r="1019" spans="1:6" x14ac:dyDescent="0.2">
      <c r="A1019" s="49" t="s">
        <v>582</v>
      </c>
      <c r="B1019" s="49" t="s">
        <v>25</v>
      </c>
      <c r="C1019" s="59">
        <v>65</v>
      </c>
      <c r="D1019" s="60">
        <v>17442614</v>
      </c>
      <c r="E1019" s="60">
        <v>1046557</v>
      </c>
      <c r="F1019" s="61">
        <v>1.7049686161045828E-3</v>
      </c>
    </row>
    <row r="1020" spans="1:6" x14ac:dyDescent="0.2">
      <c r="A1020" s="49" t="s">
        <v>582</v>
      </c>
      <c r="B1020" s="49" t="s">
        <v>53</v>
      </c>
      <c r="C1020" s="59">
        <v>1607</v>
      </c>
      <c r="D1020" s="60">
        <v>318923926</v>
      </c>
      <c r="E1020" s="60">
        <v>19086179</v>
      </c>
      <c r="F1020" s="61">
        <v>3.1093706502707784E-2</v>
      </c>
    </row>
    <row r="1021" spans="1:6" x14ac:dyDescent="0.2">
      <c r="A1021" s="49" t="s">
        <v>594</v>
      </c>
      <c r="B1021" s="49" t="s">
        <v>5</v>
      </c>
      <c r="C1021" s="59">
        <v>11</v>
      </c>
      <c r="D1021" s="60">
        <v>790853</v>
      </c>
      <c r="E1021" s="60">
        <v>47451</v>
      </c>
      <c r="F1021" s="61">
        <v>7.7303449122005362E-5</v>
      </c>
    </row>
    <row r="1022" spans="1:6" x14ac:dyDescent="0.2">
      <c r="A1022" s="49" t="s">
        <v>594</v>
      </c>
      <c r="B1022" s="49" t="s">
        <v>1</v>
      </c>
      <c r="C1022" s="59">
        <v>12</v>
      </c>
      <c r="D1022" s="60">
        <v>1595710</v>
      </c>
      <c r="E1022" s="60">
        <v>95743</v>
      </c>
      <c r="F1022" s="61">
        <v>1.559769895110358E-4</v>
      </c>
    </row>
    <row r="1023" spans="1:6" x14ac:dyDescent="0.2">
      <c r="A1023" s="49" t="s">
        <v>594</v>
      </c>
      <c r="B1023" s="49" t="s">
        <v>749</v>
      </c>
      <c r="C1023" s="59">
        <v>42</v>
      </c>
      <c r="D1023" s="60">
        <v>4769906</v>
      </c>
      <c r="E1023" s="60">
        <v>286194</v>
      </c>
      <c r="F1023" s="61">
        <v>4.6624482767535354E-4</v>
      </c>
    </row>
    <row r="1024" spans="1:6" x14ac:dyDescent="0.2">
      <c r="A1024" s="49" t="s">
        <v>594</v>
      </c>
      <c r="B1024" s="49" t="s">
        <v>3</v>
      </c>
      <c r="C1024" s="59">
        <v>13</v>
      </c>
      <c r="D1024" s="60">
        <v>5043215</v>
      </c>
      <c r="E1024" s="60">
        <v>302593</v>
      </c>
      <c r="F1024" s="61">
        <v>4.9296079282154157E-4</v>
      </c>
    </row>
    <row r="1025" spans="1:6" x14ac:dyDescent="0.2">
      <c r="A1025" s="49" t="s">
        <v>594</v>
      </c>
      <c r="B1025" s="49" t="s">
        <v>2</v>
      </c>
      <c r="C1025" s="59">
        <v>5</v>
      </c>
      <c r="D1025" s="60">
        <v>5591819</v>
      </c>
      <c r="E1025" s="60">
        <v>335509</v>
      </c>
      <c r="F1025" s="61">
        <v>5.4658495946291745E-4</v>
      </c>
    </row>
    <row r="1026" spans="1:6" x14ac:dyDescent="0.2">
      <c r="A1026" s="49" t="s">
        <v>594</v>
      </c>
      <c r="B1026" s="49" t="s">
        <v>6</v>
      </c>
      <c r="C1026" s="59">
        <v>10</v>
      </c>
      <c r="D1026" s="60">
        <v>732303</v>
      </c>
      <c r="E1026" s="60">
        <v>43938</v>
      </c>
      <c r="F1026" s="61">
        <v>7.1580344935252604E-5</v>
      </c>
    </row>
    <row r="1027" spans="1:6" x14ac:dyDescent="0.2">
      <c r="A1027" s="49" t="s">
        <v>594</v>
      </c>
      <c r="B1027" s="49" t="s">
        <v>10</v>
      </c>
      <c r="C1027" s="59">
        <v>107</v>
      </c>
      <c r="D1027" s="60">
        <v>2881193</v>
      </c>
      <c r="E1027" s="60">
        <v>186506</v>
      </c>
      <c r="F1027" s="61">
        <v>3.0384095344563298E-4</v>
      </c>
    </row>
    <row r="1028" spans="1:6" x14ac:dyDescent="0.2">
      <c r="A1028" s="49" t="s">
        <v>594</v>
      </c>
      <c r="B1028" s="49" t="s">
        <v>4</v>
      </c>
      <c r="C1028" s="59">
        <v>13</v>
      </c>
      <c r="D1028" s="60">
        <v>1286810</v>
      </c>
      <c r="E1028" s="60">
        <v>77209</v>
      </c>
      <c r="F1028" s="61">
        <v>1.2578284974523005E-4</v>
      </c>
    </row>
    <row r="1029" spans="1:6" x14ac:dyDescent="0.2">
      <c r="A1029" s="49" t="s">
        <v>594</v>
      </c>
      <c r="B1029" s="49" t="s">
        <v>750</v>
      </c>
      <c r="C1029" s="59">
        <v>209</v>
      </c>
      <c r="D1029" s="60">
        <v>6022343</v>
      </c>
      <c r="E1029" s="60">
        <v>354368</v>
      </c>
      <c r="F1029" s="61">
        <v>5.7730856374927384E-4</v>
      </c>
    </row>
    <row r="1030" spans="1:6" x14ac:dyDescent="0.2">
      <c r="A1030" s="49" t="s">
        <v>594</v>
      </c>
      <c r="B1030" s="49" t="s">
        <v>8</v>
      </c>
      <c r="C1030" s="59">
        <v>76</v>
      </c>
      <c r="D1030" s="60">
        <v>4514111</v>
      </c>
      <c r="E1030" s="60">
        <v>270847</v>
      </c>
      <c r="F1030" s="61">
        <v>4.412426984541482E-4</v>
      </c>
    </row>
    <row r="1031" spans="1:6" x14ac:dyDescent="0.2">
      <c r="A1031" s="49" t="s">
        <v>594</v>
      </c>
      <c r="B1031" s="49" t="s">
        <v>751</v>
      </c>
      <c r="C1031" s="59">
        <v>34</v>
      </c>
      <c r="D1031" s="60">
        <v>4061176</v>
      </c>
      <c r="E1031" s="60">
        <v>243671</v>
      </c>
      <c r="F1031" s="61">
        <v>3.9696968980649865E-4</v>
      </c>
    </row>
    <row r="1032" spans="1:6" x14ac:dyDescent="0.2">
      <c r="A1032" s="49" t="s">
        <v>594</v>
      </c>
      <c r="B1032" s="49" t="s">
        <v>25</v>
      </c>
      <c r="C1032" s="59">
        <v>20</v>
      </c>
      <c r="D1032" s="60">
        <v>4948751</v>
      </c>
      <c r="E1032" s="60">
        <v>296925</v>
      </c>
      <c r="F1032" s="61">
        <v>4.8372693158313715E-4</v>
      </c>
    </row>
    <row r="1033" spans="1:6" x14ac:dyDescent="0.2">
      <c r="A1033" s="49" t="s">
        <v>594</v>
      </c>
      <c r="B1033" s="49" t="s">
        <v>53</v>
      </c>
      <c r="C1033" s="59">
        <v>552</v>
      </c>
      <c r="D1033" s="60">
        <v>42238191</v>
      </c>
      <c r="E1033" s="60">
        <v>2540953</v>
      </c>
      <c r="F1033" s="61">
        <v>4.1395214211904256E-3</v>
      </c>
    </row>
    <row r="1034" spans="1:6" x14ac:dyDescent="0.2">
      <c r="A1034" s="49" t="s">
        <v>600</v>
      </c>
      <c r="B1034" s="49" t="s">
        <v>5</v>
      </c>
      <c r="C1034" s="59" t="s">
        <v>748</v>
      </c>
      <c r="D1034" s="60" t="s">
        <v>748</v>
      </c>
      <c r="E1034" s="60" t="s">
        <v>748</v>
      </c>
      <c r="F1034" s="61" t="s">
        <v>748</v>
      </c>
    </row>
    <row r="1035" spans="1:6" x14ac:dyDescent="0.2">
      <c r="A1035" s="49" t="s">
        <v>600</v>
      </c>
      <c r="B1035" s="49" t="s">
        <v>1</v>
      </c>
      <c r="C1035" s="59">
        <v>6</v>
      </c>
      <c r="D1035" s="60">
        <v>218160</v>
      </c>
      <c r="E1035" s="60">
        <v>13090</v>
      </c>
      <c r="F1035" s="61">
        <v>2.1325201766180904E-5</v>
      </c>
    </row>
    <row r="1036" spans="1:6" x14ac:dyDescent="0.2">
      <c r="A1036" s="49" t="s">
        <v>600</v>
      </c>
      <c r="B1036" s="49" t="s">
        <v>749</v>
      </c>
      <c r="C1036" s="59">
        <v>9</v>
      </c>
      <c r="D1036" s="60">
        <v>229400</v>
      </c>
      <c r="E1036" s="60">
        <v>13764</v>
      </c>
      <c r="F1036" s="61">
        <v>2.2423229725722994E-5</v>
      </c>
    </row>
    <row r="1037" spans="1:6" x14ac:dyDescent="0.2">
      <c r="A1037" s="49" t="s">
        <v>600</v>
      </c>
      <c r="B1037" s="49" t="s">
        <v>3</v>
      </c>
      <c r="C1037" s="59" t="s">
        <v>748</v>
      </c>
      <c r="D1037" s="60" t="s">
        <v>748</v>
      </c>
      <c r="E1037" s="60" t="s">
        <v>748</v>
      </c>
      <c r="F1037" s="61" t="s">
        <v>748</v>
      </c>
    </row>
    <row r="1038" spans="1:6" x14ac:dyDescent="0.2">
      <c r="A1038" s="49" t="s">
        <v>600</v>
      </c>
      <c r="B1038" s="49" t="s">
        <v>2</v>
      </c>
      <c r="C1038" s="59" t="s">
        <v>748</v>
      </c>
      <c r="D1038" s="60" t="s">
        <v>748</v>
      </c>
      <c r="E1038" s="60" t="s">
        <v>748</v>
      </c>
      <c r="F1038" s="61" t="s">
        <v>748</v>
      </c>
    </row>
    <row r="1039" spans="1:6" x14ac:dyDescent="0.2">
      <c r="A1039" s="49" t="s">
        <v>600</v>
      </c>
      <c r="B1039" s="49" t="s">
        <v>6</v>
      </c>
      <c r="C1039" s="59" t="s">
        <v>748</v>
      </c>
      <c r="D1039" s="60" t="s">
        <v>748</v>
      </c>
      <c r="E1039" s="60" t="s">
        <v>748</v>
      </c>
      <c r="F1039" s="61" t="s">
        <v>748</v>
      </c>
    </row>
    <row r="1040" spans="1:6" x14ac:dyDescent="0.2">
      <c r="A1040" s="49" t="s">
        <v>600</v>
      </c>
      <c r="B1040" s="49" t="s">
        <v>10</v>
      </c>
      <c r="C1040" s="59">
        <v>35</v>
      </c>
      <c r="D1040" s="60">
        <v>844894</v>
      </c>
      <c r="E1040" s="60">
        <v>54474</v>
      </c>
      <c r="F1040" s="61">
        <v>8.8744770130705779E-5</v>
      </c>
    </row>
    <row r="1041" spans="1:6" x14ac:dyDescent="0.2">
      <c r="A1041" s="49" t="s">
        <v>600</v>
      </c>
      <c r="B1041" s="49" t="s">
        <v>4</v>
      </c>
      <c r="C1041" s="59">
        <v>8</v>
      </c>
      <c r="D1041" s="60">
        <v>891087</v>
      </c>
      <c r="E1041" s="60">
        <v>53465</v>
      </c>
      <c r="F1041" s="61">
        <v>8.7100986434596037E-5</v>
      </c>
    </row>
    <row r="1042" spans="1:6" x14ac:dyDescent="0.2">
      <c r="A1042" s="49" t="s">
        <v>600</v>
      </c>
      <c r="B1042" s="49" t="s">
        <v>750</v>
      </c>
      <c r="C1042" s="59">
        <v>65</v>
      </c>
      <c r="D1042" s="60">
        <v>1013108</v>
      </c>
      <c r="E1042" s="60">
        <v>60064</v>
      </c>
      <c r="F1042" s="61">
        <v>9.7851559884177996E-5</v>
      </c>
    </row>
    <row r="1043" spans="1:6" x14ac:dyDescent="0.2">
      <c r="A1043" s="49" t="s">
        <v>600</v>
      </c>
      <c r="B1043" s="49" t="s">
        <v>8</v>
      </c>
      <c r="C1043" s="59">
        <v>22</v>
      </c>
      <c r="D1043" s="60">
        <v>258722</v>
      </c>
      <c r="E1043" s="60">
        <v>15523</v>
      </c>
      <c r="F1043" s="61">
        <v>2.5288854623103604E-5</v>
      </c>
    </row>
    <row r="1044" spans="1:6" x14ac:dyDescent="0.2">
      <c r="A1044" s="49" t="s">
        <v>600</v>
      </c>
      <c r="B1044" s="49" t="s">
        <v>751</v>
      </c>
      <c r="C1044" s="59">
        <v>14</v>
      </c>
      <c r="D1044" s="60">
        <v>648153</v>
      </c>
      <c r="E1044" s="60">
        <v>38861</v>
      </c>
      <c r="F1044" s="61">
        <v>6.3309294563449668E-5</v>
      </c>
    </row>
    <row r="1045" spans="1:6" x14ac:dyDescent="0.2">
      <c r="A1045" s="49" t="s">
        <v>600</v>
      </c>
      <c r="B1045" s="49" t="s">
        <v>25</v>
      </c>
      <c r="C1045" s="59">
        <v>11</v>
      </c>
      <c r="D1045" s="60">
        <v>2030524</v>
      </c>
      <c r="E1045" s="60">
        <v>121831</v>
      </c>
      <c r="F1045" s="61">
        <v>1.9847751385604169E-4</v>
      </c>
    </row>
    <row r="1046" spans="1:6" x14ac:dyDescent="0.2">
      <c r="A1046" s="49" t="s">
        <v>600</v>
      </c>
      <c r="B1046" s="49" t="s">
        <v>53</v>
      </c>
      <c r="C1046" s="59">
        <v>177</v>
      </c>
      <c r="D1046" s="60">
        <v>6869703</v>
      </c>
      <c r="E1046" s="60">
        <v>415212</v>
      </c>
      <c r="F1046" s="61">
        <v>6.7643083848277356E-4</v>
      </c>
    </row>
    <row r="1047" spans="1:6" x14ac:dyDescent="0.2">
      <c r="A1047" s="49" t="s">
        <v>603</v>
      </c>
      <c r="B1047" s="49" t="s">
        <v>5</v>
      </c>
      <c r="C1047" s="59" t="s">
        <v>748</v>
      </c>
      <c r="D1047" s="60" t="s">
        <v>748</v>
      </c>
      <c r="E1047" s="60" t="s">
        <v>748</v>
      </c>
      <c r="F1047" s="61" t="s">
        <v>748</v>
      </c>
    </row>
    <row r="1048" spans="1:6" x14ac:dyDescent="0.2">
      <c r="A1048" s="49" t="s">
        <v>603</v>
      </c>
      <c r="B1048" s="49" t="s">
        <v>1</v>
      </c>
      <c r="C1048" s="59">
        <v>5</v>
      </c>
      <c r="D1048" s="60">
        <v>625493</v>
      </c>
      <c r="E1048" s="60">
        <v>37530</v>
      </c>
      <c r="F1048" s="61">
        <v>6.1140933711594303E-5</v>
      </c>
    </row>
    <row r="1049" spans="1:6" x14ac:dyDescent="0.2">
      <c r="A1049" s="49" t="s">
        <v>603</v>
      </c>
      <c r="B1049" s="49" t="s">
        <v>749</v>
      </c>
      <c r="C1049" s="59">
        <v>22</v>
      </c>
      <c r="D1049" s="60">
        <v>673694</v>
      </c>
      <c r="E1049" s="60">
        <v>40422</v>
      </c>
      <c r="F1049" s="61">
        <v>6.5852353383694776E-5</v>
      </c>
    </row>
    <row r="1050" spans="1:6" x14ac:dyDescent="0.2">
      <c r="A1050" s="49" t="s">
        <v>603</v>
      </c>
      <c r="B1050" s="49" t="s">
        <v>3</v>
      </c>
      <c r="C1050" s="59">
        <v>12</v>
      </c>
      <c r="D1050" s="60">
        <v>1886534</v>
      </c>
      <c r="E1050" s="60">
        <v>113192</v>
      </c>
      <c r="F1050" s="61">
        <v>1.8440353233900299E-4</v>
      </c>
    </row>
    <row r="1051" spans="1:6" x14ac:dyDescent="0.2">
      <c r="A1051" s="49" t="s">
        <v>603</v>
      </c>
      <c r="B1051" s="49" t="s">
        <v>2</v>
      </c>
      <c r="C1051" s="59" t="s">
        <v>748</v>
      </c>
      <c r="D1051" s="60" t="s">
        <v>748</v>
      </c>
      <c r="E1051" s="60" t="s">
        <v>748</v>
      </c>
      <c r="F1051" s="61" t="s">
        <v>748</v>
      </c>
    </row>
    <row r="1052" spans="1:6" x14ac:dyDescent="0.2">
      <c r="A1052" s="49" t="s">
        <v>603</v>
      </c>
      <c r="B1052" s="49" t="s">
        <v>6</v>
      </c>
      <c r="C1052" s="59">
        <v>5</v>
      </c>
      <c r="D1052" s="60">
        <v>650442</v>
      </c>
      <c r="E1052" s="60">
        <v>39027</v>
      </c>
      <c r="F1052" s="61">
        <v>6.357972874933095E-5</v>
      </c>
    </row>
    <row r="1053" spans="1:6" x14ac:dyDescent="0.2">
      <c r="A1053" s="49" t="s">
        <v>603</v>
      </c>
      <c r="B1053" s="49" t="s">
        <v>10</v>
      </c>
      <c r="C1053" s="59">
        <v>82</v>
      </c>
      <c r="D1053" s="60">
        <v>4080132</v>
      </c>
      <c r="E1053" s="60">
        <v>251658</v>
      </c>
      <c r="F1053" s="61">
        <v>4.0998148403923254E-4</v>
      </c>
    </row>
    <row r="1054" spans="1:6" x14ac:dyDescent="0.2">
      <c r="A1054" s="49" t="s">
        <v>603</v>
      </c>
      <c r="B1054" s="49" t="s">
        <v>4</v>
      </c>
      <c r="C1054" s="59">
        <v>12</v>
      </c>
      <c r="D1054" s="60">
        <v>2053326</v>
      </c>
      <c r="E1054" s="60">
        <v>123200</v>
      </c>
      <c r="F1054" s="61">
        <v>2.0070778132876146E-4</v>
      </c>
    </row>
    <row r="1055" spans="1:6" x14ac:dyDescent="0.2">
      <c r="A1055" s="49" t="s">
        <v>603</v>
      </c>
      <c r="B1055" s="49" t="s">
        <v>750</v>
      </c>
      <c r="C1055" s="59">
        <v>113</v>
      </c>
      <c r="D1055" s="60">
        <v>2863046</v>
      </c>
      <c r="E1055" s="60">
        <v>160310</v>
      </c>
      <c r="F1055" s="61">
        <v>2.611644839676441E-4</v>
      </c>
    </row>
    <row r="1056" spans="1:6" x14ac:dyDescent="0.2">
      <c r="A1056" s="49" t="s">
        <v>603</v>
      </c>
      <c r="B1056" s="49" t="s">
        <v>8</v>
      </c>
      <c r="C1056" s="59">
        <v>33</v>
      </c>
      <c r="D1056" s="60">
        <v>312786</v>
      </c>
      <c r="E1056" s="60">
        <v>18767</v>
      </c>
      <c r="F1056" s="61">
        <v>3.0573725099000537E-5</v>
      </c>
    </row>
    <row r="1057" spans="1:6" x14ac:dyDescent="0.2">
      <c r="A1057" s="49" t="s">
        <v>603</v>
      </c>
      <c r="B1057" s="49" t="s">
        <v>751</v>
      </c>
      <c r="C1057" s="59">
        <v>26</v>
      </c>
      <c r="D1057" s="60">
        <v>2772441</v>
      </c>
      <c r="E1057" s="60">
        <v>166346</v>
      </c>
      <c r="F1057" s="61">
        <v>2.7099786195547204E-4</v>
      </c>
    </row>
    <row r="1058" spans="1:6" x14ac:dyDescent="0.2">
      <c r="A1058" s="49" t="s">
        <v>603</v>
      </c>
      <c r="B1058" s="49" t="s">
        <v>25</v>
      </c>
      <c r="C1058" s="59">
        <v>14</v>
      </c>
      <c r="D1058" s="60">
        <v>1441467</v>
      </c>
      <c r="E1058" s="60">
        <v>86488</v>
      </c>
      <c r="F1058" s="61">
        <v>1.4089946908735326E-4</v>
      </c>
    </row>
    <row r="1059" spans="1:6" x14ac:dyDescent="0.2">
      <c r="A1059" s="49" t="s">
        <v>603</v>
      </c>
      <c r="B1059" s="49" t="s">
        <v>53</v>
      </c>
      <c r="C1059" s="59">
        <v>325</v>
      </c>
      <c r="D1059" s="60">
        <v>17359994</v>
      </c>
      <c r="E1059" s="60">
        <v>1036977</v>
      </c>
      <c r="F1059" s="61">
        <v>1.6893616311603496E-3</v>
      </c>
    </row>
    <row r="1060" spans="1:6" x14ac:dyDescent="0.2">
      <c r="A1060" s="49" t="s">
        <v>611</v>
      </c>
      <c r="B1060" s="49" t="s">
        <v>5</v>
      </c>
      <c r="C1060" s="59">
        <v>96</v>
      </c>
      <c r="D1060" s="60">
        <v>21955982</v>
      </c>
      <c r="E1060" s="60">
        <v>1317359</v>
      </c>
      <c r="F1060" s="61">
        <v>2.1461380040866548E-3</v>
      </c>
    </row>
    <row r="1061" spans="1:6" x14ac:dyDescent="0.2">
      <c r="A1061" s="49" t="s">
        <v>611</v>
      </c>
      <c r="B1061" s="49" t="s">
        <v>1</v>
      </c>
      <c r="C1061" s="59">
        <v>55</v>
      </c>
      <c r="D1061" s="60">
        <v>52085738</v>
      </c>
      <c r="E1061" s="60">
        <v>3125144</v>
      </c>
      <c r="F1061" s="61">
        <v>5.0912395988059328E-3</v>
      </c>
    </row>
    <row r="1062" spans="1:6" x14ac:dyDescent="0.2">
      <c r="A1062" s="49" t="s">
        <v>611</v>
      </c>
      <c r="B1062" s="49" t="s">
        <v>749</v>
      </c>
      <c r="C1062" s="59">
        <v>444</v>
      </c>
      <c r="D1062" s="60">
        <v>87515050</v>
      </c>
      <c r="E1062" s="60">
        <v>5241545</v>
      </c>
      <c r="F1062" s="61">
        <v>8.5391141857537583E-3</v>
      </c>
    </row>
    <row r="1063" spans="1:6" x14ac:dyDescent="0.2">
      <c r="A1063" s="49" t="s">
        <v>611</v>
      </c>
      <c r="B1063" s="49" t="s">
        <v>3</v>
      </c>
      <c r="C1063" s="59">
        <v>169</v>
      </c>
      <c r="D1063" s="60">
        <v>56291054</v>
      </c>
      <c r="E1063" s="60">
        <v>3377463</v>
      </c>
      <c r="F1063" s="61">
        <v>5.5022979322238855E-3</v>
      </c>
    </row>
    <row r="1064" spans="1:6" x14ac:dyDescent="0.2">
      <c r="A1064" s="49" t="s">
        <v>611</v>
      </c>
      <c r="B1064" s="49" t="s">
        <v>2</v>
      </c>
      <c r="C1064" s="59">
        <v>22</v>
      </c>
      <c r="D1064" s="60">
        <v>58858543</v>
      </c>
      <c r="E1064" s="60">
        <v>3531513</v>
      </c>
      <c r="F1064" s="61">
        <v>5.7532641149649223E-3</v>
      </c>
    </row>
    <row r="1065" spans="1:6" x14ac:dyDescent="0.2">
      <c r="A1065" s="49" t="s">
        <v>611</v>
      </c>
      <c r="B1065" s="49" t="s">
        <v>6</v>
      </c>
      <c r="C1065" s="59">
        <v>80</v>
      </c>
      <c r="D1065" s="60">
        <v>26842913</v>
      </c>
      <c r="E1065" s="60">
        <v>1610575</v>
      </c>
      <c r="F1065" s="61">
        <v>2.6238225236491072E-3</v>
      </c>
    </row>
    <row r="1066" spans="1:6" x14ac:dyDescent="0.2">
      <c r="A1066" s="49" t="s">
        <v>611</v>
      </c>
      <c r="B1066" s="49" t="s">
        <v>10</v>
      </c>
      <c r="C1066" s="59">
        <v>528</v>
      </c>
      <c r="D1066" s="60">
        <v>93494471</v>
      </c>
      <c r="E1066" s="60">
        <v>5609668</v>
      </c>
      <c r="F1066" s="61">
        <v>9.1388313171343397E-3</v>
      </c>
    </row>
    <row r="1067" spans="1:6" x14ac:dyDescent="0.2">
      <c r="A1067" s="49" t="s">
        <v>611</v>
      </c>
      <c r="B1067" s="49" t="s">
        <v>4</v>
      </c>
      <c r="C1067" s="59">
        <v>84</v>
      </c>
      <c r="D1067" s="60">
        <v>38768785</v>
      </c>
      <c r="E1067" s="60">
        <v>2326127</v>
      </c>
      <c r="F1067" s="61">
        <v>3.7895437439848046E-3</v>
      </c>
    </row>
    <row r="1068" spans="1:6" x14ac:dyDescent="0.2">
      <c r="A1068" s="49" t="s">
        <v>611</v>
      </c>
      <c r="B1068" s="49" t="s">
        <v>750</v>
      </c>
      <c r="C1068" s="59">
        <v>1268</v>
      </c>
      <c r="D1068" s="60">
        <v>85466806</v>
      </c>
      <c r="E1068" s="60">
        <v>5011754</v>
      </c>
      <c r="F1068" s="61">
        <v>8.1647567037787788E-3</v>
      </c>
    </row>
    <row r="1069" spans="1:6" x14ac:dyDescent="0.2">
      <c r="A1069" s="49" t="s">
        <v>611</v>
      </c>
      <c r="B1069" s="49" t="s">
        <v>8</v>
      </c>
      <c r="C1069" s="59">
        <v>501</v>
      </c>
      <c r="D1069" s="60">
        <v>66984159</v>
      </c>
      <c r="E1069" s="60">
        <v>4104629</v>
      </c>
      <c r="F1069" s="61">
        <v>6.6869397708416625E-3</v>
      </c>
    </row>
    <row r="1070" spans="1:6" x14ac:dyDescent="0.2">
      <c r="A1070" s="49" t="s">
        <v>611</v>
      </c>
      <c r="B1070" s="49" t="s">
        <v>751</v>
      </c>
      <c r="C1070" s="59">
        <v>113</v>
      </c>
      <c r="D1070" s="60">
        <v>84732368</v>
      </c>
      <c r="E1070" s="60">
        <v>5083942</v>
      </c>
      <c r="F1070" s="61">
        <v>8.2823597339619012E-3</v>
      </c>
    </row>
    <row r="1071" spans="1:6" x14ac:dyDescent="0.2">
      <c r="A1071" s="49" t="s">
        <v>611</v>
      </c>
      <c r="B1071" s="49" t="s">
        <v>25</v>
      </c>
      <c r="C1071" s="59">
        <v>185</v>
      </c>
      <c r="D1071" s="60">
        <v>58893794</v>
      </c>
      <c r="E1071" s="60">
        <v>3533628</v>
      </c>
      <c r="F1071" s="61">
        <v>5.7567097071525054E-3</v>
      </c>
    </row>
    <row r="1072" spans="1:6" x14ac:dyDescent="0.2">
      <c r="A1072" s="49" t="s">
        <v>611</v>
      </c>
      <c r="B1072" s="49" t="s">
        <v>53</v>
      </c>
      <c r="C1072" s="59">
        <v>3545</v>
      </c>
      <c r="D1072" s="60">
        <v>731889662</v>
      </c>
      <c r="E1072" s="60">
        <v>43873347</v>
      </c>
      <c r="F1072" s="61">
        <v>7.1475017336338251E-2</v>
      </c>
    </row>
    <row r="1073" spans="1:6" x14ac:dyDescent="0.2">
      <c r="A1073" s="49" t="s">
        <v>623</v>
      </c>
      <c r="B1073" s="49" t="s">
        <v>5</v>
      </c>
      <c r="C1073" s="59" t="s">
        <v>748</v>
      </c>
      <c r="D1073" s="60" t="s">
        <v>748</v>
      </c>
      <c r="E1073" s="60" t="s">
        <v>748</v>
      </c>
      <c r="F1073" s="61" t="s">
        <v>748</v>
      </c>
    </row>
    <row r="1074" spans="1:6" x14ac:dyDescent="0.2">
      <c r="A1074" s="49" t="s">
        <v>623</v>
      </c>
      <c r="B1074" s="49" t="s">
        <v>1</v>
      </c>
      <c r="C1074" s="59">
        <v>7</v>
      </c>
      <c r="D1074" s="60">
        <v>964064</v>
      </c>
      <c r="E1074" s="60">
        <v>57844</v>
      </c>
      <c r="F1074" s="61">
        <v>9.4234909928416218E-5</v>
      </c>
    </row>
    <row r="1075" spans="1:6" x14ac:dyDescent="0.2">
      <c r="A1075" s="49" t="s">
        <v>623</v>
      </c>
      <c r="B1075" s="49" t="s">
        <v>749</v>
      </c>
      <c r="C1075" s="59">
        <v>33</v>
      </c>
      <c r="D1075" s="60">
        <v>2551732</v>
      </c>
      <c r="E1075" s="60">
        <v>153104</v>
      </c>
      <c r="F1075" s="61">
        <v>2.4942503370583354E-4</v>
      </c>
    </row>
    <row r="1076" spans="1:6" x14ac:dyDescent="0.2">
      <c r="A1076" s="49" t="s">
        <v>623</v>
      </c>
      <c r="B1076" s="49" t="s">
        <v>3</v>
      </c>
      <c r="C1076" s="59">
        <v>12</v>
      </c>
      <c r="D1076" s="60">
        <v>2093470</v>
      </c>
      <c r="E1076" s="60">
        <v>125608</v>
      </c>
      <c r="F1076" s="61">
        <v>2.0463070614564179E-4</v>
      </c>
    </row>
    <row r="1077" spans="1:6" x14ac:dyDescent="0.2">
      <c r="A1077" s="49" t="s">
        <v>623</v>
      </c>
      <c r="B1077" s="49" t="s">
        <v>2</v>
      </c>
      <c r="C1077" s="59" t="s">
        <v>748</v>
      </c>
      <c r="D1077" s="60" t="s">
        <v>748</v>
      </c>
      <c r="E1077" s="60" t="s">
        <v>748</v>
      </c>
      <c r="F1077" s="61" t="s">
        <v>748</v>
      </c>
    </row>
    <row r="1078" spans="1:6" x14ac:dyDescent="0.2">
      <c r="A1078" s="49" t="s">
        <v>623</v>
      </c>
      <c r="B1078" s="49" t="s">
        <v>6</v>
      </c>
      <c r="C1078" s="59">
        <v>7</v>
      </c>
      <c r="D1078" s="60">
        <v>796410</v>
      </c>
      <c r="E1078" s="60">
        <v>47785</v>
      </c>
      <c r="F1078" s="61">
        <v>7.7847575736971324E-5</v>
      </c>
    </row>
    <row r="1079" spans="1:6" x14ac:dyDescent="0.2">
      <c r="A1079" s="49" t="s">
        <v>623</v>
      </c>
      <c r="B1079" s="49" t="s">
        <v>10</v>
      </c>
      <c r="C1079" s="59">
        <v>71</v>
      </c>
      <c r="D1079" s="60">
        <v>2798151</v>
      </c>
      <c r="E1079" s="60">
        <v>167889</v>
      </c>
      <c r="F1079" s="61">
        <v>2.7351159658688665E-4</v>
      </c>
    </row>
    <row r="1080" spans="1:6" x14ac:dyDescent="0.2">
      <c r="A1080" s="49" t="s">
        <v>623</v>
      </c>
      <c r="B1080" s="49" t="s">
        <v>4</v>
      </c>
      <c r="C1080" s="59">
        <v>7</v>
      </c>
      <c r="D1080" s="60">
        <v>1475369</v>
      </c>
      <c r="E1080" s="60">
        <v>88522</v>
      </c>
      <c r="F1080" s="61">
        <v>1.4421310242519986E-4</v>
      </c>
    </row>
    <row r="1081" spans="1:6" x14ac:dyDescent="0.2">
      <c r="A1081" s="49" t="s">
        <v>623</v>
      </c>
      <c r="B1081" s="49" t="s">
        <v>750</v>
      </c>
      <c r="C1081" s="59">
        <v>134</v>
      </c>
      <c r="D1081" s="60">
        <v>3592924</v>
      </c>
      <c r="E1081" s="60">
        <v>214168</v>
      </c>
      <c r="F1081" s="61">
        <v>3.4890571519170604E-4</v>
      </c>
    </row>
    <row r="1082" spans="1:6" x14ac:dyDescent="0.2">
      <c r="A1082" s="49" t="s">
        <v>623</v>
      </c>
      <c r="B1082" s="49" t="s">
        <v>8</v>
      </c>
      <c r="C1082" s="59">
        <v>35</v>
      </c>
      <c r="D1082" s="60">
        <v>737972</v>
      </c>
      <c r="E1082" s="60">
        <v>44278</v>
      </c>
      <c r="F1082" s="61">
        <v>7.2134246279828736E-5</v>
      </c>
    </row>
    <row r="1083" spans="1:6" x14ac:dyDescent="0.2">
      <c r="A1083" s="49" t="s">
        <v>623</v>
      </c>
      <c r="B1083" s="49" t="s">
        <v>751</v>
      </c>
      <c r="C1083" s="59">
        <v>32</v>
      </c>
      <c r="D1083" s="60">
        <v>4182271</v>
      </c>
      <c r="E1083" s="60">
        <v>258626</v>
      </c>
      <c r="F1083" s="61">
        <v>4.2133320335983979E-4</v>
      </c>
    </row>
    <row r="1084" spans="1:6" x14ac:dyDescent="0.2">
      <c r="A1084" s="49" t="s">
        <v>623</v>
      </c>
      <c r="B1084" s="49" t="s">
        <v>25</v>
      </c>
      <c r="C1084" s="59">
        <v>25</v>
      </c>
      <c r="D1084" s="60">
        <v>3058523</v>
      </c>
      <c r="E1084" s="60">
        <v>183511</v>
      </c>
      <c r="F1084" s="61">
        <v>2.9896173424855799E-4</v>
      </c>
    </row>
    <row r="1085" spans="1:6" x14ac:dyDescent="0.2">
      <c r="A1085" s="49" t="s">
        <v>623</v>
      </c>
      <c r="B1085" s="49" t="s">
        <v>53</v>
      </c>
      <c r="C1085" s="59">
        <v>372</v>
      </c>
      <c r="D1085" s="60">
        <v>22665172</v>
      </c>
      <c r="E1085" s="60">
        <v>1366193</v>
      </c>
      <c r="F1085" s="61">
        <v>2.2256945283838036E-3</v>
      </c>
    </row>
    <row r="1086" spans="1:6" x14ac:dyDescent="0.2">
      <c r="A1086" s="49" t="s">
        <v>631</v>
      </c>
      <c r="B1086" s="49" t="s">
        <v>5</v>
      </c>
      <c r="C1086" s="59">
        <v>21</v>
      </c>
      <c r="D1086" s="60">
        <v>1162628</v>
      </c>
      <c r="E1086" s="60">
        <v>69758</v>
      </c>
      <c r="F1086" s="61">
        <v>1.136442646910044E-4</v>
      </c>
    </row>
    <row r="1087" spans="1:6" x14ac:dyDescent="0.2">
      <c r="A1087" s="49" t="s">
        <v>631</v>
      </c>
      <c r="B1087" s="49" t="s">
        <v>1</v>
      </c>
      <c r="C1087" s="59">
        <v>16</v>
      </c>
      <c r="D1087" s="60">
        <v>5739182</v>
      </c>
      <c r="E1087" s="60">
        <v>344351</v>
      </c>
      <c r="F1087" s="61">
        <v>5.6098965266510015E-4</v>
      </c>
    </row>
    <row r="1088" spans="1:6" x14ac:dyDescent="0.2">
      <c r="A1088" s="49" t="s">
        <v>631</v>
      </c>
      <c r="B1088" s="49" t="s">
        <v>749</v>
      </c>
      <c r="C1088" s="59">
        <v>145</v>
      </c>
      <c r="D1088" s="60">
        <v>28425066</v>
      </c>
      <c r="E1088" s="60">
        <v>1705504</v>
      </c>
      <c r="F1088" s="61">
        <v>2.7784734081763634E-3</v>
      </c>
    </row>
    <row r="1089" spans="1:6" x14ac:dyDescent="0.2">
      <c r="A1089" s="49" t="s">
        <v>631</v>
      </c>
      <c r="B1089" s="49" t="s">
        <v>3</v>
      </c>
      <c r="C1089" s="59">
        <v>36</v>
      </c>
      <c r="D1089" s="60">
        <v>6601620</v>
      </c>
      <c r="E1089" s="60">
        <v>396097</v>
      </c>
      <c r="F1089" s="61">
        <v>6.4529017906638333E-4</v>
      </c>
    </row>
    <row r="1090" spans="1:6" x14ac:dyDescent="0.2">
      <c r="A1090" s="49" t="s">
        <v>631</v>
      </c>
      <c r="B1090" s="49" t="s">
        <v>2</v>
      </c>
      <c r="C1090" s="59">
        <v>5</v>
      </c>
      <c r="D1090" s="60">
        <v>8001783</v>
      </c>
      <c r="E1090" s="60">
        <v>480107</v>
      </c>
      <c r="F1090" s="61">
        <v>7.8215268482473765E-4</v>
      </c>
    </row>
    <row r="1091" spans="1:6" x14ac:dyDescent="0.2">
      <c r="A1091" s="49" t="s">
        <v>631</v>
      </c>
      <c r="B1091" s="49" t="s">
        <v>6</v>
      </c>
      <c r="C1091" s="59">
        <v>29</v>
      </c>
      <c r="D1091" s="60">
        <v>5475985</v>
      </c>
      <c r="E1091" s="60">
        <v>328559</v>
      </c>
      <c r="F1091" s="61">
        <v>5.3526256433114074E-4</v>
      </c>
    </row>
    <row r="1092" spans="1:6" x14ac:dyDescent="0.2">
      <c r="A1092" s="49" t="s">
        <v>631</v>
      </c>
      <c r="B1092" s="49" t="s">
        <v>10</v>
      </c>
      <c r="C1092" s="59">
        <v>274</v>
      </c>
      <c r="D1092" s="60">
        <v>15954626</v>
      </c>
      <c r="E1092" s="60">
        <v>1021546</v>
      </c>
      <c r="F1092" s="61">
        <v>1.6642226557246019E-3</v>
      </c>
    </row>
    <row r="1093" spans="1:6" x14ac:dyDescent="0.2">
      <c r="A1093" s="49" t="s">
        <v>631</v>
      </c>
      <c r="B1093" s="49" t="s">
        <v>4</v>
      </c>
      <c r="C1093" s="59">
        <v>28</v>
      </c>
      <c r="D1093" s="60">
        <v>4111541</v>
      </c>
      <c r="E1093" s="60">
        <v>246692</v>
      </c>
      <c r="F1093" s="61">
        <v>4.0189126616521772E-4</v>
      </c>
    </row>
    <row r="1094" spans="1:6" x14ac:dyDescent="0.2">
      <c r="A1094" s="49" t="s">
        <v>631</v>
      </c>
      <c r="B1094" s="49" t="s">
        <v>750</v>
      </c>
      <c r="C1094" s="59">
        <v>421</v>
      </c>
      <c r="D1094" s="60">
        <v>18180524</v>
      </c>
      <c r="E1094" s="60">
        <v>1060415</v>
      </c>
      <c r="F1094" s="61">
        <v>1.7275449832608652E-3</v>
      </c>
    </row>
    <row r="1095" spans="1:6" x14ac:dyDescent="0.2">
      <c r="A1095" s="49" t="s">
        <v>631</v>
      </c>
      <c r="B1095" s="49" t="s">
        <v>8</v>
      </c>
      <c r="C1095" s="59">
        <v>121</v>
      </c>
      <c r="D1095" s="60">
        <v>6280183</v>
      </c>
      <c r="E1095" s="60">
        <v>376811</v>
      </c>
      <c r="F1095" s="61">
        <v>6.138709398561034E-4</v>
      </c>
    </row>
    <row r="1096" spans="1:6" x14ac:dyDescent="0.2">
      <c r="A1096" s="49" t="s">
        <v>631</v>
      </c>
      <c r="B1096" s="49" t="s">
        <v>751</v>
      </c>
      <c r="C1096" s="59">
        <v>72</v>
      </c>
      <c r="D1096" s="60">
        <v>14367318</v>
      </c>
      <c r="E1096" s="60">
        <v>862039</v>
      </c>
      <c r="F1096" s="61">
        <v>1.4043663564031186E-3</v>
      </c>
    </row>
    <row r="1097" spans="1:6" x14ac:dyDescent="0.2">
      <c r="A1097" s="49" t="s">
        <v>631</v>
      </c>
      <c r="B1097" s="49" t="s">
        <v>25</v>
      </c>
      <c r="C1097" s="59">
        <v>61</v>
      </c>
      <c r="D1097" s="60">
        <v>15181571</v>
      </c>
      <c r="E1097" s="60">
        <v>910894</v>
      </c>
      <c r="F1097" s="61">
        <v>1.483957092253903E-3</v>
      </c>
    </row>
    <row r="1098" spans="1:6" x14ac:dyDescent="0.2">
      <c r="A1098" s="49" t="s">
        <v>631</v>
      </c>
      <c r="B1098" s="49" t="s">
        <v>53</v>
      </c>
      <c r="C1098" s="59">
        <v>1229</v>
      </c>
      <c r="D1098" s="60">
        <v>129482028</v>
      </c>
      <c r="E1098" s="60">
        <v>7802774</v>
      </c>
      <c r="F1098" s="61">
        <v>1.2711667676540141E-2</v>
      </c>
    </row>
    <row r="1099" spans="1:6" x14ac:dyDescent="0.2">
      <c r="A1099" s="49" t="s">
        <v>643</v>
      </c>
      <c r="B1099" s="49" t="s">
        <v>5</v>
      </c>
      <c r="C1099" s="59">
        <v>50</v>
      </c>
      <c r="D1099" s="60">
        <v>5229682</v>
      </c>
      <c r="E1099" s="60">
        <v>313781</v>
      </c>
      <c r="F1099" s="61">
        <v>5.1118740530129954E-4</v>
      </c>
    </row>
    <row r="1100" spans="1:6" x14ac:dyDescent="0.2">
      <c r="A1100" s="49" t="s">
        <v>643</v>
      </c>
      <c r="B1100" s="49" t="s">
        <v>1</v>
      </c>
      <c r="C1100" s="59">
        <v>23</v>
      </c>
      <c r="D1100" s="60">
        <v>32925069</v>
      </c>
      <c r="E1100" s="60">
        <v>1975504</v>
      </c>
      <c r="F1100" s="61">
        <v>3.2183362406338766E-3</v>
      </c>
    </row>
    <row r="1101" spans="1:6" x14ac:dyDescent="0.2">
      <c r="A1101" s="49" t="s">
        <v>643</v>
      </c>
      <c r="B1101" s="49" t="s">
        <v>749</v>
      </c>
      <c r="C1101" s="59">
        <v>209</v>
      </c>
      <c r="D1101" s="60">
        <v>46416893</v>
      </c>
      <c r="E1101" s="60">
        <v>2785014</v>
      </c>
      <c r="F1101" s="61">
        <v>4.5371264684215852E-3</v>
      </c>
    </row>
    <row r="1102" spans="1:6" x14ac:dyDescent="0.2">
      <c r="A1102" s="49" t="s">
        <v>643</v>
      </c>
      <c r="B1102" s="49" t="s">
        <v>3</v>
      </c>
      <c r="C1102" s="59">
        <v>56</v>
      </c>
      <c r="D1102" s="60">
        <v>19190044</v>
      </c>
      <c r="E1102" s="60">
        <v>1151403</v>
      </c>
      <c r="F1102" s="61">
        <v>1.8757754995558436E-3</v>
      </c>
    </row>
    <row r="1103" spans="1:6" x14ac:dyDescent="0.2">
      <c r="A1103" s="49" t="s">
        <v>643</v>
      </c>
      <c r="B1103" s="49" t="s">
        <v>2</v>
      </c>
      <c r="C1103" s="59">
        <v>14</v>
      </c>
      <c r="D1103" s="60">
        <v>29150280</v>
      </c>
      <c r="E1103" s="60">
        <v>1749017</v>
      </c>
      <c r="F1103" s="61">
        <v>2.8493613764308959E-3</v>
      </c>
    </row>
    <row r="1104" spans="1:6" x14ac:dyDescent="0.2">
      <c r="A1104" s="49" t="s">
        <v>643</v>
      </c>
      <c r="B1104" s="49" t="s">
        <v>6</v>
      </c>
      <c r="C1104" s="59">
        <v>26</v>
      </c>
      <c r="D1104" s="60">
        <v>7233456</v>
      </c>
      <c r="E1104" s="60">
        <v>434007</v>
      </c>
      <c r="F1104" s="61">
        <v>7.0705017898662151E-4</v>
      </c>
    </row>
    <row r="1105" spans="1:6" x14ac:dyDescent="0.2">
      <c r="A1105" s="49" t="s">
        <v>643</v>
      </c>
      <c r="B1105" s="49" t="s">
        <v>10</v>
      </c>
      <c r="C1105" s="59">
        <v>315</v>
      </c>
      <c r="D1105" s="60">
        <v>40742919</v>
      </c>
      <c r="E1105" s="60">
        <v>2451155</v>
      </c>
      <c r="F1105" s="61">
        <v>3.9932295596014633E-3</v>
      </c>
    </row>
    <row r="1106" spans="1:6" x14ac:dyDescent="0.2">
      <c r="A1106" s="49" t="s">
        <v>643</v>
      </c>
      <c r="B1106" s="49" t="s">
        <v>4</v>
      </c>
      <c r="C1106" s="59">
        <v>36</v>
      </c>
      <c r="D1106" s="60">
        <v>10128258</v>
      </c>
      <c r="E1106" s="60">
        <v>607696</v>
      </c>
      <c r="F1106" s="61">
        <v>9.9001068086333635E-4</v>
      </c>
    </row>
    <row r="1107" spans="1:6" x14ac:dyDescent="0.2">
      <c r="A1107" s="49" t="s">
        <v>643</v>
      </c>
      <c r="B1107" s="49" t="s">
        <v>750</v>
      </c>
      <c r="C1107" s="59">
        <v>661</v>
      </c>
      <c r="D1107" s="60">
        <v>42260867</v>
      </c>
      <c r="E1107" s="60">
        <v>2499378</v>
      </c>
      <c r="F1107" s="61">
        <v>4.071790690599977E-3</v>
      </c>
    </row>
    <row r="1108" spans="1:6" x14ac:dyDescent="0.2">
      <c r="A1108" s="49" t="s">
        <v>643</v>
      </c>
      <c r="B1108" s="49" t="s">
        <v>8</v>
      </c>
      <c r="C1108" s="59">
        <v>295</v>
      </c>
      <c r="D1108" s="60">
        <v>23464694</v>
      </c>
      <c r="E1108" s="60">
        <v>1407421</v>
      </c>
      <c r="F1108" s="61">
        <v>2.2928599537784642E-3</v>
      </c>
    </row>
    <row r="1109" spans="1:6" x14ac:dyDescent="0.2">
      <c r="A1109" s="49" t="s">
        <v>643</v>
      </c>
      <c r="B1109" s="49" t="s">
        <v>751</v>
      </c>
      <c r="C1109" s="59">
        <v>76</v>
      </c>
      <c r="D1109" s="60">
        <v>13507873</v>
      </c>
      <c r="E1109" s="60">
        <v>810472</v>
      </c>
      <c r="F1109" s="61">
        <v>1.3203574427685387E-3</v>
      </c>
    </row>
    <row r="1110" spans="1:6" x14ac:dyDescent="0.2">
      <c r="A1110" s="49" t="s">
        <v>643</v>
      </c>
      <c r="B1110" s="49" t="s">
        <v>25</v>
      </c>
      <c r="C1110" s="59">
        <v>79</v>
      </c>
      <c r="D1110" s="60">
        <v>24770125</v>
      </c>
      <c r="E1110" s="60">
        <v>1486207</v>
      </c>
      <c r="F1110" s="61">
        <v>2.4212119282895662E-3</v>
      </c>
    </row>
    <row r="1111" spans="1:6" x14ac:dyDescent="0.2">
      <c r="A1111" s="49" t="s">
        <v>643</v>
      </c>
      <c r="B1111" s="49" t="s">
        <v>53</v>
      </c>
      <c r="C1111" s="59">
        <v>1840</v>
      </c>
      <c r="D1111" s="60">
        <v>295020159</v>
      </c>
      <c r="E1111" s="60">
        <v>17671054</v>
      </c>
      <c r="F1111" s="61">
        <v>2.8788295796109867E-2</v>
      </c>
    </row>
    <row r="1112" spans="1:6" x14ac:dyDescent="0.2">
      <c r="A1112" s="49" t="s">
        <v>657</v>
      </c>
      <c r="B1112" s="49" t="s">
        <v>5</v>
      </c>
      <c r="C1112" s="59" t="s">
        <v>748</v>
      </c>
      <c r="D1112" s="60" t="s">
        <v>748</v>
      </c>
      <c r="E1112" s="60" t="s">
        <v>748</v>
      </c>
      <c r="F1112" s="61" t="s">
        <v>748</v>
      </c>
    </row>
    <row r="1113" spans="1:6" x14ac:dyDescent="0.2">
      <c r="A1113" s="49" t="s">
        <v>657</v>
      </c>
      <c r="B1113" s="49" t="s">
        <v>1</v>
      </c>
      <c r="C1113" s="59">
        <v>9</v>
      </c>
      <c r="D1113" s="60">
        <v>1700158</v>
      </c>
      <c r="E1113" s="60">
        <v>102009</v>
      </c>
      <c r="F1113" s="61">
        <v>1.6618506546725348E-4</v>
      </c>
    </row>
    <row r="1114" spans="1:6" x14ac:dyDescent="0.2">
      <c r="A1114" s="49" t="s">
        <v>657</v>
      </c>
      <c r="B1114" s="49" t="s">
        <v>749</v>
      </c>
      <c r="C1114" s="59">
        <v>30</v>
      </c>
      <c r="D1114" s="60">
        <v>1917346</v>
      </c>
      <c r="E1114" s="60">
        <v>114988</v>
      </c>
      <c r="F1114" s="61">
        <v>1.8732943473564629E-4</v>
      </c>
    </row>
    <row r="1115" spans="1:6" x14ac:dyDescent="0.2">
      <c r="A1115" s="49" t="s">
        <v>657</v>
      </c>
      <c r="B1115" s="49" t="s">
        <v>3</v>
      </c>
      <c r="C1115" s="59">
        <v>13</v>
      </c>
      <c r="D1115" s="60">
        <v>2192265</v>
      </c>
      <c r="E1115" s="60">
        <v>131536</v>
      </c>
      <c r="F1115" s="61">
        <v>2.1428813900048674E-4</v>
      </c>
    </row>
    <row r="1116" spans="1:6" x14ac:dyDescent="0.2">
      <c r="A1116" s="49" t="s">
        <v>657</v>
      </c>
      <c r="B1116" s="49" t="s">
        <v>2</v>
      </c>
      <c r="C1116" s="59" t="s">
        <v>748</v>
      </c>
      <c r="D1116" s="60" t="s">
        <v>748</v>
      </c>
      <c r="E1116" s="60" t="s">
        <v>748</v>
      </c>
      <c r="F1116" s="61" t="s">
        <v>748</v>
      </c>
    </row>
    <row r="1117" spans="1:6" x14ac:dyDescent="0.2">
      <c r="A1117" s="49" t="s">
        <v>657</v>
      </c>
      <c r="B1117" s="49" t="s">
        <v>6</v>
      </c>
      <c r="C1117" s="59">
        <v>7</v>
      </c>
      <c r="D1117" s="60">
        <v>850632</v>
      </c>
      <c r="E1117" s="60">
        <v>51038</v>
      </c>
      <c r="F1117" s="61">
        <v>8.3147108307283506E-5</v>
      </c>
    </row>
    <row r="1118" spans="1:6" x14ac:dyDescent="0.2">
      <c r="A1118" s="49" t="s">
        <v>657</v>
      </c>
      <c r="B1118" s="49" t="s">
        <v>10</v>
      </c>
      <c r="C1118" s="59">
        <v>78</v>
      </c>
      <c r="D1118" s="60">
        <v>2903549</v>
      </c>
      <c r="E1118" s="60">
        <v>181359</v>
      </c>
      <c r="F1118" s="61">
        <v>2.9545586456171147E-4</v>
      </c>
    </row>
    <row r="1119" spans="1:6" x14ac:dyDescent="0.2">
      <c r="A1119" s="49" t="s">
        <v>657</v>
      </c>
      <c r="B1119" s="49" t="s">
        <v>4</v>
      </c>
      <c r="C1119" s="59">
        <v>16</v>
      </c>
      <c r="D1119" s="60">
        <v>1771981</v>
      </c>
      <c r="E1119" s="60">
        <v>106319</v>
      </c>
      <c r="F1119" s="61">
        <v>1.7320657957055674E-4</v>
      </c>
    </row>
    <row r="1120" spans="1:6" x14ac:dyDescent="0.2">
      <c r="A1120" s="49" t="s">
        <v>657</v>
      </c>
      <c r="B1120" s="49" t="s">
        <v>750</v>
      </c>
      <c r="C1120" s="59">
        <v>127</v>
      </c>
      <c r="D1120" s="60">
        <v>2006849</v>
      </c>
      <c r="E1120" s="60">
        <v>118569</v>
      </c>
      <c r="F1120" s="61">
        <v>1.9316331919131427E-4</v>
      </c>
    </row>
    <row r="1121" spans="1:6" x14ac:dyDescent="0.2">
      <c r="A1121" s="49" t="s">
        <v>657</v>
      </c>
      <c r="B1121" s="49" t="s">
        <v>8</v>
      </c>
      <c r="C1121" s="59">
        <v>59</v>
      </c>
      <c r="D1121" s="60">
        <v>1475625</v>
      </c>
      <c r="E1121" s="60">
        <v>88537</v>
      </c>
      <c r="F1121" s="61">
        <v>1.4423753924922526E-4</v>
      </c>
    </row>
    <row r="1122" spans="1:6" x14ac:dyDescent="0.2">
      <c r="A1122" s="49" t="s">
        <v>657</v>
      </c>
      <c r="B1122" s="49" t="s">
        <v>751</v>
      </c>
      <c r="C1122" s="59">
        <v>24</v>
      </c>
      <c r="D1122" s="60">
        <v>1422256</v>
      </c>
      <c r="E1122" s="60">
        <v>85335</v>
      </c>
      <c r="F1122" s="61">
        <v>1.3902109188059951E-4</v>
      </c>
    </row>
    <row r="1123" spans="1:6" x14ac:dyDescent="0.2">
      <c r="A1123" s="49" t="s">
        <v>657</v>
      </c>
      <c r="B1123" s="49" t="s">
        <v>25</v>
      </c>
      <c r="C1123" s="59">
        <v>21</v>
      </c>
      <c r="D1123" s="60">
        <v>2235716</v>
      </c>
      <c r="E1123" s="60">
        <v>134143</v>
      </c>
      <c r="F1123" s="61">
        <v>2.1853525901610428E-4</v>
      </c>
    </row>
    <row r="1124" spans="1:6" x14ac:dyDescent="0.2">
      <c r="A1124" s="49" t="s">
        <v>657</v>
      </c>
      <c r="B1124" s="49" t="s">
        <v>53</v>
      </c>
      <c r="C1124" s="59">
        <v>392</v>
      </c>
      <c r="D1124" s="60">
        <v>18677499</v>
      </c>
      <c r="E1124" s="60">
        <v>1125901</v>
      </c>
      <c r="F1124" s="61">
        <v>1.8342296404694307E-3</v>
      </c>
    </row>
    <row r="1125" spans="1:6" x14ac:dyDescent="0.2">
      <c r="A1125" s="49" t="s">
        <v>664</v>
      </c>
      <c r="B1125" s="49" t="s">
        <v>5</v>
      </c>
      <c r="C1125" s="59" t="s">
        <v>748</v>
      </c>
      <c r="D1125" s="60" t="s">
        <v>748</v>
      </c>
      <c r="E1125" s="60" t="s">
        <v>748</v>
      </c>
      <c r="F1125" s="61" t="s">
        <v>748</v>
      </c>
    </row>
    <row r="1126" spans="1:6" x14ac:dyDescent="0.2">
      <c r="A1126" s="49" t="s">
        <v>664</v>
      </c>
      <c r="B1126" s="49" t="s">
        <v>1</v>
      </c>
      <c r="C1126" s="59">
        <v>7</v>
      </c>
      <c r="D1126" s="60">
        <v>405318</v>
      </c>
      <c r="E1126" s="60">
        <v>24319</v>
      </c>
      <c r="F1126" s="61">
        <v>3.9618608231608361E-5</v>
      </c>
    </row>
    <row r="1127" spans="1:6" x14ac:dyDescent="0.2">
      <c r="A1127" s="49" t="s">
        <v>664</v>
      </c>
      <c r="B1127" s="49" t="s">
        <v>749</v>
      </c>
      <c r="C1127" s="59">
        <v>12</v>
      </c>
      <c r="D1127" s="60">
        <v>408406</v>
      </c>
      <c r="E1127" s="60">
        <v>24496</v>
      </c>
      <c r="F1127" s="61">
        <v>3.9906962755108289E-5</v>
      </c>
    </row>
    <row r="1128" spans="1:6" x14ac:dyDescent="0.2">
      <c r="A1128" s="49" t="s">
        <v>664</v>
      </c>
      <c r="B1128" s="49" t="s">
        <v>3</v>
      </c>
      <c r="C1128" s="59" t="s">
        <v>748</v>
      </c>
      <c r="D1128" s="60" t="s">
        <v>748</v>
      </c>
      <c r="E1128" s="60" t="s">
        <v>748</v>
      </c>
      <c r="F1128" s="61" t="s">
        <v>748</v>
      </c>
    </row>
    <row r="1129" spans="1:6" x14ac:dyDescent="0.2">
      <c r="A1129" s="49" t="s">
        <v>664</v>
      </c>
      <c r="B1129" s="49" t="s">
        <v>2</v>
      </c>
      <c r="C1129" s="59" t="s">
        <v>748</v>
      </c>
      <c r="D1129" s="60" t="s">
        <v>748</v>
      </c>
      <c r="E1129" s="60" t="s">
        <v>748</v>
      </c>
      <c r="F1129" s="61" t="s">
        <v>748</v>
      </c>
    </row>
    <row r="1130" spans="1:6" x14ac:dyDescent="0.2">
      <c r="A1130" s="49" t="s">
        <v>664</v>
      </c>
      <c r="B1130" s="49" t="s">
        <v>6</v>
      </c>
      <c r="C1130" s="59">
        <v>6</v>
      </c>
      <c r="D1130" s="60">
        <v>474410</v>
      </c>
      <c r="E1130" s="60">
        <v>28465</v>
      </c>
      <c r="F1130" s="61">
        <v>4.6372946392233728E-5</v>
      </c>
    </row>
    <row r="1131" spans="1:6" x14ac:dyDescent="0.2">
      <c r="A1131" s="49" t="s">
        <v>664</v>
      </c>
      <c r="B1131" s="49" t="s">
        <v>10</v>
      </c>
      <c r="C1131" s="59">
        <v>27</v>
      </c>
      <c r="D1131" s="60">
        <v>889252</v>
      </c>
      <c r="E1131" s="60">
        <v>60446</v>
      </c>
      <c r="F1131" s="61">
        <v>9.8473884336025284E-5</v>
      </c>
    </row>
    <row r="1132" spans="1:6" x14ac:dyDescent="0.2">
      <c r="A1132" s="49" t="s">
        <v>664</v>
      </c>
      <c r="B1132" s="49" t="s">
        <v>4</v>
      </c>
      <c r="C1132" s="59" t="s">
        <v>748</v>
      </c>
      <c r="D1132" s="60" t="s">
        <v>748</v>
      </c>
      <c r="E1132" s="60" t="s">
        <v>748</v>
      </c>
      <c r="F1132" s="61" t="s">
        <v>748</v>
      </c>
    </row>
    <row r="1133" spans="1:6" x14ac:dyDescent="0.2">
      <c r="A1133" s="49" t="s">
        <v>664</v>
      </c>
      <c r="B1133" s="49" t="s">
        <v>750</v>
      </c>
      <c r="C1133" s="59">
        <v>80</v>
      </c>
      <c r="D1133" s="60">
        <v>2334647</v>
      </c>
      <c r="E1133" s="60">
        <v>139843</v>
      </c>
      <c r="F1133" s="61">
        <v>2.2782125214576289E-4</v>
      </c>
    </row>
    <row r="1134" spans="1:6" x14ac:dyDescent="0.2">
      <c r="A1134" s="49" t="s">
        <v>664</v>
      </c>
      <c r="B1134" s="49" t="s">
        <v>8</v>
      </c>
      <c r="C1134" s="59">
        <v>19</v>
      </c>
      <c r="D1134" s="60">
        <v>63369</v>
      </c>
      <c r="E1134" s="60">
        <v>3802</v>
      </c>
      <c r="F1134" s="61">
        <v>6.1939203296424597E-6</v>
      </c>
    </row>
    <row r="1135" spans="1:6" x14ac:dyDescent="0.2">
      <c r="A1135" s="49" t="s">
        <v>664</v>
      </c>
      <c r="B1135" s="49" t="s">
        <v>751</v>
      </c>
      <c r="C1135" s="59">
        <v>16</v>
      </c>
      <c r="D1135" s="60">
        <v>1132223</v>
      </c>
      <c r="E1135" s="60">
        <v>67933</v>
      </c>
      <c r="F1135" s="61">
        <v>1.1067111776791196E-4</v>
      </c>
    </row>
    <row r="1136" spans="1:6" x14ac:dyDescent="0.2">
      <c r="A1136" s="49" t="s">
        <v>664</v>
      </c>
      <c r="B1136" s="49" t="s">
        <v>25</v>
      </c>
      <c r="C1136" s="59">
        <v>11</v>
      </c>
      <c r="D1136" s="60">
        <v>831030</v>
      </c>
      <c r="E1136" s="60">
        <v>49862</v>
      </c>
      <c r="F1136" s="61">
        <v>8.1231261303690784E-5</v>
      </c>
    </row>
    <row r="1137" spans="1:6" x14ac:dyDescent="0.2">
      <c r="A1137" s="49" t="s">
        <v>664</v>
      </c>
      <c r="B1137" s="49" t="s">
        <v>53</v>
      </c>
      <c r="C1137" s="59">
        <v>184</v>
      </c>
      <c r="D1137" s="60">
        <v>6673224</v>
      </c>
      <c r="E1137" s="60">
        <v>407240</v>
      </c>
      <c r="F1137" s="61">
        <v>6.6344348107406513E-4</v>
      </c>
    </row>
    <row r="1138" spans="1:6" x14ac:dyDescent="0.2">
      <c r="A1138" s="49" t="s">
        <v>350</v>
      </c>
      <c r="B1138" s="49" t="s">
        <v>5</v>
      </c>
      <c r="C1138" s="59" t="s">
        <v>748</v>
      </c>
      <c r="D1138" s="60" t="s">
        <v>748</v>
      </c>
      <c r="E1138" s="60" t="s">
        <v>748</v>
      </c>
      <c r="F1138" s="61" t="s">
        <v>748</v>
      </c>
    </row>
    <row r="1139" spans="1:6" x14ac:dyDescent="0.2">
      <c r="A1139" s="49" t="s">
        <v>350</v>
      </c>
      <c r="B1139" s="49" t="s">
        <v>1</v>
      </c>
      <c r="C1139" s="59">
        <v>7</v>
      </c>
      <c r="D1139" s="60">
        <v>1419690</v>
      </c>
      <c r="E1139" s="60">
        <v>85181</v>
      </c>
      <c r="F1139" s="61">
        <v>1.3877020715393856E-4</v>
      </c>
    </row>
    <row r="1140" spans="1:6" x14ac:dyDescent="0.2">
      <c r="A1140" s="49" t="s">
        <v>350</v>
      </c>
      <c r="B1140" s="49" t="s">
        <v>749</v>
      </c>
      <c r="C1140" s="59">
        <v>41</v>
      </c>
      <c r="D1140" s="60">
        <v>3989561</v>
      </c>
      <c r="E1140" s="60">
        <v>239374</v>
      </c>
      <c r="F1140" s="61">
        <v>3.8996935428401743E-4</v>
      </c>
    </row>
    <row r="1141" spans="1:6" x14ac:dyDescent="0.2">
      <c r="A1141" s="49" t="s">
        <v>350</v>
      </c>
      <c r="B1141" s="49" t="s">
        <v>3</v>
      </c>
      <c r="C1141" s="59" t="s">
        <v>748</v>
      </c>
      <c r="D1141" s="60" t="s">
        <v>748</v>
      </c>
      <c r="E1141" s="60" t="s">
        <v>748</v>
      </c>
      <c r="F1141" s="61" t="s">
        <v>748</v>
      </c>
    </row>
    <row r="1142" spans="1:6" x14ac:dyDescent="0.2">
      <c r="A1142" s="49" t="s">
        <v>350</v>
      </c>
      <c r="B1142" s="49" t="s">
        <v>2</v>
      </c>
      <c r="C1142" s="59">
        <v>8</v>
      </c>
      <c r="D1142" s="60">
        <v>8586918</v>
      </c>
      <c r="E1142" s="60">
        <v>515215</v>
      </c>
      <c r="F1142" s="61">
        <v>8.3934788601702792E-4</v>
      </c>
    </row>
    <row r="1143" spans="1:6" x14ac:dyDescent="0.2">
      <c r="A1143" s="49" t="s">
        <v>350</v>
      </c>
      <c r="B1143" s="49" t="s">
        <v>6</v>
      </c>
      <c r="C1143" s="59">
        <v>6</v>
      </c>
      <c r="D1143" s="60">
        <v>798205</v>
      </c>
      <c r="E1143" s="60">
        <v>47892</v>
      </c>
      <c r="F1143" s="61">
        <v>7.8021891748352628E-5</v>
      </c>
    </row>
    <row r="1144" spans="1:6" x14ac:dyDescent="0.2">
      <c r="A1144" s="49" t="s">
        <v>350</v>
      </c>
      <c r="B1144" s="49" t="s">
        <v>10</v>
      </c>
      <c r="C1144" s="59">
        <v>52</v>
      </c>
      <c r="D1144" s="60">
        <v>2139733</v>
      </c>
      <c r="E1144" s="60">
        <v>128384</v>
      </c>
      <c r="F1144" s="61">
        <v>2.0915314771194571E-4</v>
      </c>
    </row>
    <row r="1145" spans="1:6" x14ac:dyDescent="0.2">
      <c r="A1145" s="49" t="s">
        <v>350</v>
      </c>
      <c r="B1145" s="49" t="s">
        <v>4</v>
      </c>
      <c r="C1145" s="59">
        <v>7</v>
      </c>
      <c r="D1145" s="60">
        <v>2105065</v>
      </c>
      <c r="E1145" s="60">
        <v>126304</v>
      </c>
      <c r="F1145" s="61">
        <v>2.0576457478042117E-4</v>
      </c>
    </row>
    <row r="1146" spans="1:6" x14ac:dyDescent="0.2">
      <c r="A1146" s="49" t="s">
        <v>350</v>
      </c>
      <c r="B1146" s="49" t="s">
        <v>750</v>
      </c>
      <c r="C1146" s="59">
        <v>102</v>
      </c>
      <c r="D1146" s="60">
        <v>3000798</v>
      </c>
      <c r="E1146" s="60">
        <v>177717</v>
      </c>
      <c r="F1146" s="61">
        <v>2.895226036883401E-4</v>
      </c>
    </row>
    <row r="1147" spans="1:6" x14ac:dyDescent="0.2">
      <c r="A1147" s="49" t="s">
        <v>350</v>
      </c>
      <c r="B1147" s="49" t="s">
        <v>8</v>
      </c>
      <c r="C1147" s="59">
        <v>40</v>
      </c>
      <c r="D1147" s="60">
        <v>1196228</v>
      </c>
      <c r="E1147" s="60">
        <v>71774</v>
      </c>
      <c r="F1147" s="61">
        <v>1.1692857384002049E-4</v>
      </c>
    </row>
    <row r="1148" spans="1:6" x14ac:dyDescent="0.2">
      <c r="A1148" s="49" t="s">
        <v>350</v>
      </c>
      <c r="B1148" s="49" t="s">
        <v>751</v>
      </c>
      <c r="C1148" s="59">
        <v>19</v>
      </c>
      <c r="D1148" s="60">
        <v>2051457</v>
      </c>
      <c r="E1148" s="60">
        <v>123918</v>
      </c>
      <c r="F1148" s="61">
        <v>2.0187749063877811E-4</v>
      </c>
    </row>
    <row r="1149" spans="1:6" x14ac:dyDescent="0.2">
      <c r="A1149" s="49" t="s">
        <v>350</v>
      </c>
      <c r="B1149" s="49" t="s">
        <v>25</v>
      </c>
      <c r="C1149" s="59">
        <v>17</v>
      </c>
      <c r="D1149" s="60">
        <v>5376715</v>
      </c>
      <c r="E1149" s="60">
        <v>322603</v>
      </c>
      <c r="F1149" s="61">
        <v>5.2555951607144837E-4</v>
      </c>
    </row>
    <row r="1150" spans="1:6" x14ac:dyDescent="0.2">
      <c r="A1150" s="49" t="s">
        <v>350</v>
      </c>
      <c r="B1150" s="49" t="s">
        <v>53</v>
      </c>
      <c r="C1150" s="59">
        <v>310</v>
      </c>
      <c r="D1150" s="60">
        <v>31886281</v>
      </c>
      <c r="E1150" s="60">
        <v>1911677</v>
      </c>
      <c r="F1150" s="61">
        <v>3.1143542961625222E-3</v>
      </c>
    </row>
    <row r="1151" spans="1:6" x14ac:dyDescent="0.2">
      <c r="A1151" s="49" t="s">
        <v>670</v>
      </c>
      <c r="B1151" s="49" t="s">
        <v>5</v>
      </c>
      <c r="C1151" s="59" t="s">
        <v>748</v>
      </c>
      <c r="D1151" s="60" t="s">
        <v>748</v>
      </c>
      <c r="E1151" s="60" t="s">
        <v>748</v>
      </c>
      <c r="F1151" s="61" t="s">
        <v>748</v>
      </c>
    </row>
    <row r="1152" spans="1:6" x14ac:dyDescent="0.2">
      <c r="A1152" s="49" t="s">
        <v>670</v>
      </c>
      <c r="B1152" s="49" t="s">
        <v>1</v>
      </c>
      <c r="C1152" s="59">
        <v>7</v>
      </c>
      <c r="D1152" s="60">
        <v>1975967</v>
      </c>
      <c r="E1152" s="60">
        <v>118558</v>
      </c>
      <c r="F1152" s="61">
        <v>1.9314539885369563E-4</v>
      </c>
    </row>
    <row r="1153" spans="1:6" x14ac:dyDescent="0.2">
      <c r="A1153" s="49" t="s">
        <v>670</v>
      </c>
      <c r="B1153" s="49" t="s">
        <v>749</v>
      </c>
      <c r="C1153" s="59">
        <v>8</v>
      </c>
      <c r="D1153" s="60">
        <v>323036</v>
      </c>
      <c r="E1153" s="60">
        <v>19382</v>
      </c>
      <c r="F1153" s="61">
        <v>3.1575634884042652E-5</v>
      </c>
    </row>
    <row r="1154" spans="1:6" x14ac:dyDescent="0.2">
      <c r="A1154" s="49" t="s">
        <v>670</v>
      </c>
      <c r="B1154" s="49" t="s">
        <v>3</v>
      </c>
      <c r="C1154" s="59">
        <v>8</v>
      </c>
      <c r="D1154" s="60">
        <v>1578604</v>
      </c>
      <c r="E1154" s="60">
        <v>94716</v>
      </c>
      <c r="F1154" s="61">
        <v>1.5430388162609554E-4</v>
      </c>
    </row>
    <row r="1155" spans="1:6" x14ac:dyDescent="0.2">
      <c r="A1155" s="49" t="s">
        <v>670</v>
      </c>
      <c r="B1155" s="49" t="s">
        <v>2</v>
      </c>
      <c r="C1155" s="59" t="s">
        <v>748</v>
      </c>
      <c r="D1155" s="60" t="s">
        <v>748</v>
      </c>
      <c r="E1155" s="60" t="s">
        <v>748</v>
      </c>
      <c r="F1155" s="61" t="s">
        <v>748</v>
      </c>
    </row>
    <row r="1156" spans="1:6" x14ac:dyDescent="0.2">
      <c r="A1156" s="49" t="s">
        <v>670</v>
      </c>
      <c r="B1156" s="49" t="s">
        <v>6</v>
      </c>
      <c r="C1156" s="59" t="s">
        <v>748</v>
      </c>
      <c r="D1156" s="60" t="s">
        <v>748</v>
      </c>
      <c r="E1156" s="60" t="s">
        <v>748</v>
      </c>
      <c r="F1156" s="61" t="s">
        <v>748</v>
      </c>
    </row>
    <row r="1157" spans="1:6" x14ac:dyDescent="0.2">
      <c r="A1157" s="49" t="s">
        <v>670</v>
      </c>
      <c r="B1157" s="49" t="s">
        <v>10</v>
      </c>
      <c r="C1157" s="59">
        <v>52</v>
      </c>
      <c r="D1157" s="60">
        <v>775543</v>
      </c>
      <c r="E1157" s="60">
        <v>55396</v>
      </c>
      <c r="F1157" s="61">
        <v>9.0246820247468095E-5</v>
      </c>
    </row>
    <row r="1158" spans="1:6" x14ac:dyDescent="0.2">
      <c r="A1158" s="49" t="s">
        <v>670</v>
      </c>
      <c r="B1158" s="49" t="s">
        <v>4</v>
      </c>
      <c r="C1158" s="59">
        <v>7</v>
      </c>
      <c r="D1158" s="60">
        <v>378112</v>
      </c>
      <c r="E1158" s="60">
        <v>22687</v>
      </c>
      <c r="F1158" s="61">
        <v>3.6959881777642951E-5</v>
      </c>
    </row>
    <row r="1159" spans="1:6" x14ac:dyDescent="0.2">
      <c r="A1159" s="49" t="s">
        <v>670</v>
      </c>
      <c r="B1159" s="49" t="s">
        <v>750</v>
      </c>
      <c r="C1159" s="59">
        <v>78</v>
      </c>
      <c r="D1159" s="60">
        <v>1389871</v>
      </c>
      <c r="E1159" s="60">
        <v>82514</v>
      </c>
      <c r="F1159" s="61">
        <v>1.3442533984221934E-4</v>
      </c>
    </row>
    <row r="1160" spans="1:6" x14ac:dyDescent="0.2">
      <c r="A1160" s="49" t="s">
        <v>670</v>
      </c>
      <c r="B1160" s="49" t="s">
        <v>8</v>
      </c>
      <c r="C1160" s="59">
        <v>44</v>
      </c>
      <c r="D1160" s="60">
        <v>619618</v>
      </c>
      <c r="E1160" s="60">
        <v>37176</v>
      </c>
      <c r="F1160" s="61">
        <v>6.0564224664594449E-5</v>
      </c>
    </row>
    <row r="1161" spans="1:6" x14ac:dyDescent="0.2">
      <c r="A1161" s="49" t="s">
        <v>670</v>
      </c>
      <c r="B1161" s="49" t="s">
        <v>751</v>
      </c>
      <c r="C1161" s="59">
        <v>21</v>
      </c>
      <c r="D1161" s="60">
        <v>420290</v>
      </c>
      <c r="E1161" s="60">
        <v>25161</v>
      </c>
      <c r="F1161" s="61">
        <v>4.0990328620235122E-5</v>
      </c>
    </row>
    <row r="1162" spans="1:6" x14ac:dyDescent="0.2">
      <c r="A1162" s="49" t="s">
        <v>670</v>
      </c>
      <c r="B1162" s="49" t="s">
        <v>25</v>
      </c>
      <c r="C1162" s="59">
        <v>8</v>
      </c>
      <c r="D1162" s="60">
        <v>1741805</v>
      </c>
      <c r="E1162" s="60">
        <v>104508</v>
      </c>
      <c r="F1162" s="61">
        <v>1.70256240349888E-4</v>
      </c>
    </row>
    <row r="1163" spans="1:6" x14ac:dyDescent="0.2">
      <c r="A1163" s="49" t="s">
        <v>670</v>
      </c>
      <c r="B1163" s="49" t="s">
        <v>53</v>
      </c>
      <c r="C1163" s="59">
        <v>243</v>
      </c>
      <c r="D1163" s="60">
        <v>9774627</v>
      </c>
      <c r="E1163" s="60">
        <v>594406</v>
      </c>
      <c r="F1163" s="61">
        <v>9.6835965477681644E-4</v>
      </c>
    </row>
    <row r="1164" spans="1:6" x14ac:dyDescent="0.2">
      <c r="A1164" s="49" t="s">
        <v>474</v>
      </c>
      <c r="B1164" s="49" t="s">
        <v>5</v>
      </c>
      <c r="C1164" s="59">
        <v>18</v>
      </c>
      <c r="D1164" s="60">
        <v>1803941</v>
      </c>
      <c r="E1164" s="60">
        <v>108236</v>
      </c>
      <c r="F1164" s="61">
        <v>1.7632960568100508E-4</v>
      </c>
    </row>
    <row r="1165" spans="1:6" x14ac:dyDescent="0.2">
      <c r="A1165" s="49" t="s">
        <v>474</v>
      </c>
      <c r="B1165" s="49" t="s">
        <v>1</v>
      </c>
      <c r="C1165" s="59">
        <v>11</v>
      </c>
      <c r="D1165" s="60">
        <v>15611751</v>
      </c>
      <c r="E1165" s="60">
        <v>936705</v>
      </c>
      <c r="F1165" s="61">
        <v>1.5260063499152395E-3</v>
      </c>
    </row>
    <row r="1166" spans="1:6" x14ac:dyDescent="0.2">
      <c r="A1166" s="49" t="s">
        <v>474</v>
      </c>
      <c r="B1166" s="49" t="s">
        <v>749</v>
      </c>
      <c r="C1166" s="59">
        <v>74</v>
      </c>
      <c r="D1166" s="60">
        <v>13256510</v>
      </c>
      <c r="E1166" s="60">
        <v>810339</v>
      </c>
      <c r="F1166" s="61">
        <v>1.3201407695955132E-3</v>
      </c>
    </row>
    <row r="1167" spans="1:6" x14ac:dyDescent="0.2">
      <c r="A1167" s="49" t="s">
        <v>474</v>
      </c>
      <c r="B1167" s="49" t="s">
        <v>3</v>
      </c>
      <c r="C1167" s="59">
        <v>31</v>
      </c>
      <c r="D1167" s="60">
        <v>5632328</v>
      </c>
      <c r="E1167" s="60">
        <v>337940</v>
      </c>
      <c r="F1167" s="61">
        <v>5.5054535407663677E-4</v>
      </c>
    </row>
    <row r="1168" spans="1:6" x14ac:dyDescent="0.2">
      <c r="A1168" s="49" t="s">
        <v>474</v>
      </c>
      <c r="B1168" s="49" t="s">
        <v>2</v>
      </c>
      <c r="C1168" s="59">
        <v>9</v>
      </c>
      <c r="D1168" s="60">
        <v>14415612</v>
      </c>
      <c r="E1168" s="60">
        <v>864937</v>
      </c>
      <c r="F1168" s="61">
        <v>1.4090875508048291E-3</v>
      </c>
    </row>
    <row r="1169" spans="1:6" x14ac:dyDescent="0.2">
      <c r="A1169" s="49" t="s">
        <v>474</v>
      </c>
      <c r="B1169" s="49" t="s">
        <v>6</v>
      </c>
      <c r="C1169" s="59">
        <v>10</v>
      </c>
      <c r="D1169" s="60">
        <v>1514561</v>
      </c>
      <c r="E1169" s="60">
        <v>90874</v>
      </c>
      <c r="F1169" s="61">
        <v>1.480447964323853E-4</v>
      </c>
    </row>
    <row r="1170" spans="1:6" x14ac:dyDescent="0.2">
      <c r="A1170" s="49" t="s">
        <v>474</v>
      </c>
      <c r="B1170" s="49" t="s">
        <v>10</v>
      </c>
      <c r="C1170" s="59">
        <v>116</v>
      </c>
      <c r="D1170" s="60">
        <v>11185115</v>
      </c>
      <c r="E1170" s="60">
        <v>671107</v>
      </c>
      <c r="F1170" s="61">
        <v>1.0933149107483857E-3</v>
      </c>
    </row>
    <row r="1171" spans="1:6" x14ac:dyDescent="0.2">
      <c r="A1171" s="49" t="s">
        <v>474</v>
      </c>
      <c r="B1171" s="49" t="s">
        <v>4</v>
      </c>
      <c r="C1171" s="59">
        <v>30</v>
      </c>
      <c r="D1171" s="60">
        <v>3703274</v>
      </c>
      <c r="E1171" s="60">
        <v>222196</v>
      </c>
      <c r="F1171" s="61">
        <v>3.6198430341010941E-4</v>
      </c>
    </row>
    <row r="1172" spans="1:6" x14ac:dyDescent="0.2">
      <c r="A1172" s="49" t="s">
        <v>474</v>
      </c>
      <c r="B1172" s="49" t="s">
        <v>750</v>
      </c>
      <c r="C1172" s="59">
        <v>229</v>
      </c>
      <c r="D1172" s="60">
        <v>8223780</v>
      </c>
      <c r="E1172" s="60">
        <v>488358</v>
      </c>
      <c r="F1172" s="61">
        <v>7.9559456716031887E-4</v>
      </c>
    </row>
    <row r="1173" spans="1:6" x14ac:dyDescent="0.2">
      <c r="A1173" s="49" t="s">
        <v>474</v>
      </c>
      <c r="B1173" s="49" t="s">
        <v>8</v>
      </c>
      <c r="C1173" s="59">
        <v>105</v>
      </c>
      <c r="D1173" s="60">
        <v>6890710</v>
      </c>
      <c r="E1173" s="60">
        <v>413443</v>
      </c>
      <c r="F1173" s="61">
        <v>6.7354892236937602E-4</v>
      </c>
    </row>
    <row r="1174" spans="1:6" x14ac:dyDescent="0.2">
      <c r="A1174" s="49" t="s">
        <v>474</v>
      </c>
      <c r="B1174" s="49" t="s">
        <v>751</v>
      </c>
      <c r="C1174" s="59">
        <v>32</v>
      </c>
      <c r="D1174" s="60">
        <v>6203887</v>
      </c>
      <c r="E1174" s="60">
        <v>372233</v>
      </c>
      <c r="F1174" s="61">
        <v>6.0641282116354598E-4</v>
      </c>
    </row>
    <row r="1175" spans="1:6" x14ac:dyDescent="0.2">
      <c r="A1175" s="49" t="s">
        <v>474</v>
      </c>
      <c r="B1175" s="49" t="s">
        <v>25</v>
      </c>
      <c r="C1175" s="59">
        <v>29</v>
      </c>
      <c r="D1175" s="60">
        <v>8547261</v>
      </c>
      <c r="E1175" s="60">
        <v>512836</v>
      </c>
      <c r="F1175" s="61">
        <v>8.3547220572659665E-4</v>
      </c>
    </row>
    <row r="1176" spans="1:6" x14ac:dyDescent="0.2">
      <c r="A1176" s="49" t="s">
        <v>474</v>
      </c>
      <c r="B1176" s="49" t="s">
        <v>53</v>
      </c>
      <c r="C1176" s="59">
        <v>694</v>
      </c>
      <c r="D1176" s="60">
        <v>96988731</v>
      </c>
      <c r="E1176" s="60">
        <v>5829204</v>
      </c>
      <c r="F1176" s="61">
        <v>9.4964821570839419E-3</v>
      </c>
    </row>
    <row r="1177" spans="1:6" x14ac:dyDescent="0.2">
      <c r="A1177" s="49" t="s">
        <v>682</v>
      </c>
      <c r="B1177" s="49" t="s">
        <v>5</v>
      </c>
      <c r="C1177" s="59">
        <v>19</v>
      </c>
      <c r="D1177" s="60">
        <v>1040163</v>
      </c>
      <c r="E1177" s="60">
        <v>62410</v>
      </c>
      <c r="F1177" s="61">
        <v>1.0167347916175327E-4</v>
      </c>
    </row>
    <row r="1178" spans="1:6" x14ac:dyDescent="0.2">
      <c r="A1178" s="49" t="s">
        <v>682</v>
      </c>
      <c r="B1178" s="49" t="s">
        <v>1</v>
      </c>
      <c r="C1178" s="59">
        <v>16</v>
      </c>
      <c r="D1178" s="60">
        <v>4111558</v>
      </c>
      <c r="E1178" s="60">
        <v>246693</v>
      </c>
      <c r="F1178" s="61">
        <v>4.0189289528681939E-4</v>
      </c>
    </row>
    <row r="1179" spans="1:6" x14ac:dyDescent="0.2">
      <c r="A1179" s="49" t="s">
        <v>682</v>
      </c>
      <c r="B1179" s="49" t="s">
        <v>749</v>
      </c>
      <c r="C1179" s="59">
        <v>79</v>
      </c>
      <c r="D1179" s="60">
        <v>9561739</v>
      </c>
      <c r="E1179" s="60">
        <v>573704</v>
      </c>
      <c r="F1179" s="61">
        <v>9.3463357937853704E-4</v>
      </c>
    </row>
    <row r="1180" spans="1:6" x14ac:dyDescent="0.2">
      <c r="A1180" s="49" t="s">
        <v>682</v>
      </c>
      <c r="B1180" s="49" t="s">
        <v>3</v>
      </c>
      <c r="C1180" s="59">
        <v>26</v>
      </c>
      <c r="D1180" s="60">
        <v>6497109</v>
      </c>
      <c r="E1180" s="60">
        <v>389827</v>
      </c>
      <c r="F1180" s="61">
        <v>6.3507558662375893E-4</v>
      </c>
    </row>
    <row r="1181" spans="1:6" x14ac:dyDescent="0.2">
      <c r="A1181" s="49" t="s">
        <v>682</v>
      </c>
      <c r="B1181" s="49" t="s">
        <v>2</v>
      </c>
      <c r="C1181" s="59">
        <v>5</v>
      </c>
      <c r="D1181" s="60">
        <v>9855450</v>
      </c>
      <c r="E1181" s="60">
        <v>591327</v>
      </c>
      <c r="F1181" s="61">
        <v>9.6334358936519908E-4</v>
      </c>
    </row>
    <row r="1182" spans="1:6" x14ac:dyDescent="0.2">
      <c r="A1182" s="49" t="s">
        <v>682</v>
      </c>
      <c r="B1182" s="49" t="s">
        <v>6</v>
      </c>
      <c r="C1182" s="59">
        <v>16</v>
      </c>
      <c r="D1182" s="60">
        <v>3559111</v>
      </c>
      <c r="E1182" s="60">
        <v>213547</v>
      </c>
      <c r="F1182" s="61">
        <v>3.4789403067705379E-4</v>
      </c>
    </row>
    <row r="1183" spans="1:6" x14ac:dyDescent="0.2">
      <c r="A1183" s="49" t="s">
        <v>682</v>
      </c>
      <c r="B1183" s="49" t="s">
        <v>10</v>
      </c>
      <c r="C1183" s="59">
        <v>176</v>
      </c>
      <c r="D1183" s="60">
        <v>12183445</v>
      </c>
      <c r="E1183" s="60">
        <v>755793</v>
      </c>
      <c r="F1183" s="61">
        <v>1.2312787027094856E-3</v>
      </c>
    </row>
    <row r="1184" spans="1:6" x14ac:dyDescent="0.2">
      <c r="A1184" s="49" t="s">
        <v>682</v>
      </c>
      <c r="B1184" s="49" t="s">
        <v>4</v>
      </c>
      <c r="C1184" s="59">
        <v>23</v>
      </c>
      <c r="D1184" s="60">
        <v>6697891</v>
      </c>
      <c r="E1184" s="60">
        <v>401873</v>
      </c>
      <c r="F1184" s="61">
        <v>6.5469998543777079E-4</v>
      </c>
    </row>
    <row r="1185" spans="1:6" x14ac:dyDescent="0.2">
      <c r="A1185" s="49" t="s">
        <v>682</v>
      </c>
      <c r="B1185" s="49" t="s">
        <v>750</v>
      </c>
      <c r="C1185" s="59">
        <v>357</v>
      </c>
      <c r="D1185" s="60">
        <v>11568550</v>
      </c>
      <c r="E1185" s="60">
        <v>690265</v>
      </c>
      <c r="F1185" s="61">
        <v>1.1245256223936487E-3</v>
      </c>
    </row>
    <row r="1186" spans="1:6" x14ac:dyDescent="0.2">
      <c r="A1186" s="49" t="s">
        <v>682</v>
      </c>
      <c r="B1186" s="49" t="s">
        <v>8</v>
      </c>
      <c r="C1186" s="59">
        <v>139</v>
      </c>
      <c r="D1186" s="60">
        <v>5593300</v>
      </c>
      <c r="E1186" s="60">
        <v>335598</v>
      </c>
      <c r="F1186" s="61">
        <v>5.4672995128546829E-4</v>
      </c>
    </row>
    <row r="1187" spans="1:6" x14ac:dyDescent="0.2">
      <c r="A1187" s="49" t="s">
        <v>682</v>
      </c>
      <c r="B1187" s="49" t="s">
        <v>751</v>
      </c>
      <c r="C1187" s="59">
        <v>43</v>
      </c>
      <c r="D1187" s="60">
        <v>6754485</v>
      </c>
      <c r="E1187" s="60">
        <v>405269</v>
      </c>
      <c r="F1187" s="61">
        <v>6.6023248239712525E-4</v>
      </c>
    </row>
    <row r="1188" spans="1:6" x14ac:dyDescent="0.2">
      <c r="A1188" s="49" t="s">
        <v>682</v>
      </c>
      <c r="B1188" s="49" t="s">
        <v>25</v>
      </c>
      <c r="C1188" s="59">
        <v>29</v>
      </c>
      <c r="D1188" s="60">
        <v>8666844</v>
      </c>
      <c r="E1188" s="60">
        <v>520011</v>
      </c>
      <c r="F1188" s="61">
        <v>8.4716115321875466E-4</v>
      </c>
    </row>
    <row r="1189" spans="1:6" x14ac:dyDescent="0.2">
      <c r="A1189" s="49" t="s">
        <v>682</v>
      </c>
      <c r="B1189" s="49" t="s">
        <v>53</v>
      </c>
      <c r="C1189" s="59">
        <v>928</v>
      </c>
      <c r="D1189" s="60">
        <v>86089645</v>
      </c>
      <c r="E1189" s="60">
        <v>5186317</v>
      </c>
      <c r="F1189" s="61">
        <v>8.4491410579353755E-3</v>
      </c>
    </row>
    <row r="1190" spans="1:6" x14ac:dyDescent="0.2">
      <c r="A1190" s="49" t="s">
        <v>690</v>
      </c>
      <c r="B1190" s="49" t="s">
        <v>5</v>
      </c>
      <c r="C1190" s="59">
        <v>6</v>
      </c>
      <c r="D1190" s="60">
        <v>176559</v>
      </c>
      <c r="E1190" s="60">
        <v>10594</v>
      </c>
      <c r="F1190" s="61">
        <v>1.7258914248351453E-5</v>
      </c>
    </row>
    <row r="1191" spans="1:6" x14ac:dyDescent="0.2">
      <c r="A1191" s="49" t="s">
        <v>690</v>
      </c>
      <c r="B1191" s="49" t="s">
        <v>1</v>
      </c>
      <c r="C1191" s="59">
        <v>11</v>
      </c>
      <c r="D1191" s="60">
        <v>4648250</v>
      </c>
      <c r="E1191" s="60">
        <v>278895</v>
      </c>
      <c r="F1191" s="61">
        <v>4.5435386910458545E-4</v>
      </c>
    </row>
    <row r="1192" spans="1:6" x14ac:dyDescent="0.2">
      <c r="A1192" s="49" t="s">
        <v>690</v>
      </c>
      <c r="B1192" s="49" t="s">
        <v>749</v>
      </c>
      <c r="C1192" s="59">
        <v>37</v>
      </c>
      <c r="D1192" s="60">
        <v>2682277</v>
      </c>
      <c r="E1192" s="60">
        <v>160756</v>
      </c>
      <c r="F1192" s="61">
        <v>2.6189107220199979E-4</v>
      </c>
    </row>
    <row r="1193" spans="1:6" x14ac:dyDescent="0.2">
      <c r="A1193" s="49" t="s">
        <v>690</v>
      </c>
      <c r="B1193" s="49" t="s">
        <v>3</v>
      </c>
      <c r="C1193" s="59">
        <v>30</v>
      </c>
      <c r="D1193" s="60">
        <v>4505630</v>
      </c>
      <c r="E1193" s="60">
        <v>270338</v>
      </c>
      <c r="F1193" s="61">
        <v>4.4041347555888569E-4</v>
      </c>
    </row>
    <row r="1194" spans="1:6" x14ac:dyDescent="0.2">
      <c r="A1194" s="49" t="s">
        <v>690</v>
      </c>
      <c r="B1194" s="49" t="s">
        <v>2</v>
      </c>
      <c r="C1194" s="59">
        <v>7</v>
      </c>
      <c r="D1194" s="60">
        <v>5238797</v>
      </c>
      <c r="E1194" s="60">
        <v>314328</v>
      </c>
      <c r="F1194" s="61">
        <v>5.1207853481742636E-4</v>
      </c>
    </row>
    <row r="1195" spans="1:6" x14ac:dyDescent="0.2">
      <c r="A1195" s="49" t="s">
        <v>690</v>
      </c>
      <c r="B1195" s="49" t="s">
        <v>6</v>
      </c>
      <c r="C1195" s="59">
        <v>14</v>
      </c>
      <c r="D1195" s="60">
        <v>4915249</v>
      </c>
      <c r="E1195" s="60">
        <v>294915</v>
      </c>
      <c r="F1195" s="61">
        <v>4.8045239716373124E-4</v>
      </c>
    </row>
    <row r="1196" spans="1:6" x14ac:dyDescent="0.2">
      <c r="A1196" s="49" t="s">
        <v>690</v>
      </c>
      <c r="B1196" s="49" t="s">
        <v>10</v>
      </c>
      <c r="C1196" s="59">
        <v>154</v>
      </c>
      <c r="D1196" s="60">
        <v>7724651</v>
      </c>
      <c r="E1196" s="60">
        <v>475051</v>
      </c>
      <c r="F1196" s="61">
        <v>7.7391584600657027E-4</v>
      </c>
    </row>
    <row r="1197" spans="1:6" x14ac:dyDescent="0.2">
      <c r="A1197" s="49" t="s">
        <v>690</v>
      </c>
      <c r="B1197" s="49" t="s">
        <v>4</v>
      </c>
      <c r="C1197" s="59">
        <v>9</v>
      </c>
      <c r="D1197" s="60">
        <v>870892</v>
      </c>
      <c r="E1197" s="60">
        <v>52254</v>
      </c>
      <c r="F1197" s="61">
        <v>8.5128120174944E-5</v>
      </c>
    </row>
    <row r="1198" spans="1:6" x14ac:dyDescent="0.2">
      <c r="A1198" s="49" t="s">
        <v>690</v>
      </c>
      <c r="B1198" s="49" t="s">
        <v>750</v>
      </c>
      <c r="C1198" s="59">
        <v>259</v>
      </c>
      <c r="D1198" s="60">
        <v>13373004</v>
      </c>
      <c r="E1198" s="60">
        <v>793655</v>
      </c>
      <c r="F1198" s="61">
        <v>1.2929605047928424E-3</v>
      </c>
    </row>
    <row r="1199" spans="1:6" x14ac:dyDescent="0.2">
      <c r="A1199" s="49" t="s">
        <v>690</v>
      </c>
      <c r="B1199" s="49" t="s">
        <v>8</v>
      </c>
      <c r="C1199" s="59">
        <v>98</v>
      </c>
      <c r="D1199" s="60">
        <v>2973130</v>
      </c>
      <c r="E1199" s="60">
        <v>178388</v>
      </c>
      <c r="F1199" s="61">
        <v>2.906157442830771E-4</v>
      </c>
    </row>
    <row r="1200" spans="1:6" x14ac:dyDescent="0.2">
      <c r="A1200" s="49" t="s">
        <v>690</v>
      </c>
      <c r="B1200" s="49" t="s">
        <v>751</v>
      </c>
      <c r="C1200" s="59">
        <v>27</v>
      </c>
      <c r="D1200" s="60">
        <v>1714710</v>
      </c>
      <c r="E1200" s="60">
        <v>102883</v>
      </c>
      <c r="F1200" s="61">
        <v>1.6760891774713447E-4</v>
      </c>
    </row>
    <row r="1201" spans="1:6" x14ac:dyDescent="0.2">
      <c r="A1201" s="49" t="s">
        <v>690</v>
      </c>
      <c r="B1201" s="49" t="s">
        <v>25</v>
      </c>
      <c r="C1201" s="59">
        <v>31</v>
      </c>
      <c r="D1201" s="60">
        <v>6326681</v>
      </c>
      <c r="E1201" s="60">
        <v>379601</v>
      </c>
      <c r="F1201" s="61">
        <v>6.1841618912483103E-4</v>
      </c>
    </row>
    <row r="1202" spans="1:6" x14ac:dyDescent="0.2">
      <c r="A1202" s="49" t="s">
        <v>690</v>
      </c>
      <c r="B1202" s="49" t="s">
        <v>53</v>
      </c>
      <c r="C1202" s="59">
        <v>683</v>
      </c>
      <c r="D1202" s="60">
        <v>55149830</v>
      </c>
      <c r="E1202" s="60">
        <v>3311656</v>
      </c>
      <c r="F1202" s="61">
        <v>5.3950903269811756E-3</v>
      </c>
    </row>
    <row r="1203" spans="1:6" x14ac:dyDescent="0.2">
      <c r="A1203" s="49" t="s">
        <v>697</v>
      </c>
      <c r="B1203" s="49" t="s">
        <v>5</v>
      </c>
      <c r="C1203" s="59" t="s">
        <v>748</v>
      </c>
      <c r="D1203" s="60" t="s">
        <v>748</v>
      </c>
      <c r="E1203" s="60" t="s">
        <v>748</v>
      </c>
      <c r="F1203" s="61" t="s">
        <v>748</v>
      </c>
    </row>
    <row r="1204" spans="1:6" x14ac:dyDescent="0.2">
      <c r="A1204" s="49" t="s">
        <v>697</v>
      </c>
      <c r="B1204" s="49" t="s">
        <v>1</v>
      </c>
      <c r="C1204" s="59">
        <v>11</v>
      </c>
      <c r="D1204" s="60">
        <v>3324971</v>
      </c>
      <c r="E1204" s="60">
        <v>199498</v>
      </c>
      <c r="F1204" s="61">
        <v>3.2500650129484783E-4</v>
      </c>
    </row>
    <row r="1205" spans="1:6" x14ac:dyDescent="0.2">
      <c r="A1205" s="49" t="s">
        <v>697</v>
      </c>
      <c r="B1205" s="49" t="s">
        <v>749</v>
      </c>
      <c r="C1205" s="59">
        <v>9</v>
      </c>
      <c r="D1205" s="60">
        <v>327828</v>
      </c>
      <c r="E1205" s="60">
        <v>19670</v>
      </c>
      <c r="F1205" s="61">
        <v>3.2044821905330667E-5</v>
      </c>
    </row>
    <row r="1206" spans="1:6" x14ac:dyDescent="0.2">
      <c r="A1206" s="49" t="s">
        <v>697</v>
      </c>
      <c r="B1206" s="49" t="s">
        <v>3</v>
      </c>
      <c r="C1206" s="59">
        <v>5</v>
      </c>
      <c r="D1206" s="60">
        <v>396718</v>
      </c>
      <c r="E1206" s="60">
        <v>23803</v>
      </c>
      <c r="F1206" s="61">
        <v>3.8777981485134002E-5</v>
      </c>
    </row>
    <row r="1207" spans="1:6" x14ac:dyDescent="0.2">
      <c r="A1207" s="49" t="s">
        <v>697</v>
      </c>
      <c r="B1207" s="49" t="s">
        <v>2</v>
      </c>
      <c r="C1207" s="59" t="s">
        <v>748</v>
      </c>
      <c r="D1207" s="60" t="s">
        <v>748</v>
      </c>
      <c r="E1207" s="60" t="s">
        <v>748</v>
      </c>
      <c r="F1207" s="61" t="s">
        <v>748</v>
      </c>
    </row>
    <row r="1208" spans="1:6" x14ac:dyDescent="0.2">
      <c r="A1208" s="49" t="s">
        <v>697</v>
      </c>
      <c r="B1208" s="49" t="s">
        <v>6</v>
      </c>
      <c r="C1208" s="59" t="s">
        <v>748</v>
      </c>
      <c r="D1208" s="60" t="s">
        <v>748</v>
      </c>
      <c r="E1208" s="60" t="s">
        <v>748</v>
      </c>
      <c r="F1208" s="61" t="s">
        <v>748</v>
      </c>
    </row>
    <row r="1209" spans="1:6" x14ac:dyDescent="0.2">
      <c r="A1209" s="49" t="s">
        <v>697</v>
      </c>
      <c r="B1209" s="49" t="s">
        <v>10</v>
      </c>
      <c r="C1209" s="59">
        <v>57</v>
      </c>
      <c r="D1209" s="60">
        <v>2372501</v>
      </c>
      <c r="E1209" s="60">
        <v>145288</v>
      </c>
      <c r="F1209" s="61">
        <v>2.366918192669894E-4</v>
      </c>
    </row>
    <row r="1210" spans="1:6" x14ac:dyDescent="0.2">
      <c r="A1210" s="49" t="s">
        <v>697</v>
      </c>
      <c r="B1210" s="49" t="s">
        <v>4</v>
      </c>
      <c r="C1210" s="59" t="s">
        <v>748</v>
      </c>
      <c r="D1210" s="60" t="s">
        <v>748</v>
      </c>
      <c r="E1210" s="60" t="s">
        <v>748</v>
      </c>
      <c r="F1210" s="61" t="s">
        <v>748</v>
      </c>
    </row>
    <row r="1211" spans="1:6" x14ac:dyDescent="0.2">
      <c r="A1211" s="49" t="s">
        <v>697</v>
      </c>
      <c r="B1211" s="49" t="s">
        <v>750</v>
      </c>
      <c r="C1211" s="59">
        <v>63</v>
      </c>
      <c r="D1211" s="60">
        <v>954595</v>
      </c>
      <c r="E1211" s="60">
        <v>56680</v>
      </c>
      <c r="F1211" s="61">
        <v>9.2338612384043834E-5</v>
      </c>
    </row>
    <row r="1212" spans="1:6" x14ac:dyDescent="0.2">
      <c r="A1212" s="49" t="s">
        <v>697</v>
      </c>
      <c r="B1212" s="49" t="s">
        <v>8</v>
      </c>
      <c r="C1212" s="59">
        <v>32</v>
      </c>
      <c r="D1212" s="60">
        <v>903117</v>
      </c>
      <c r="E1212" s="60">
        <v>54187</v>
      </c>
      <c r="F1212" s="61">
        <v>8.8277212231019456E-5</v>
      </c>
    </row>
    <row r="1213" spans="1:6" x14ac:dyDescent="0.2">
      <c r="A1213" s="49" t="s">
        <v>697</v>
      </c>
      <c r="B1213" s="49" t="s">
        <v>751</v>
      </c>
      <c r="C1213" s="59">
        <v>13</v>
      </c>
      <c r="D1213" s="60">
        <v>236572</v>
      </c>
      <c r="E1213" s="60">
        <v>14194</v>
      </c>
      <c r="F1213" s="61">
        <v>2.3123752014451625E-5</v>
      </c>
    </row>
    <row r="1214" spans="1:6" x14ac:dyDescent="0.2">
      <c r="A1214" s="49" t="s">
        <v>697</v>
      </c>
      <c r="B1214" s="49" t="s">
        <v>25</v>
      </c>
      <c r="C1214" s="59">
        <v>14</v>
      </c>
      <c r="D1214" s="60">
        <v>1712156</v>
      </c>
      <c r="E1214" s="60">
        <v>102729</v>
      </c>
      <c r="F1214" s="61">
        <v>1.673580330204735E-4</v>
      </c>
    </row>
    <row r="1215" spans="1:6" x14ac:dyDescent="0.2">
      <c r="A1215" s="49" t="s">
        <v>697</v>
      </c>
      <c r="B1215" s="49" t="s">
        <v>53</v>
      </c>
      <c r="C1215" s="59">
        <v>217</v>
      </c>
      <c r="D1215" s="60">
        <v>10797116</v>
      </c>
      <c r="E1215" s="60">
        <v>650169</v>
      </c>
      <c r="F1215" s="61">
        <v>1.0592043626521065E-3</v>
      </c>
    </row>
    <row r="1216" spans="1:6" x14ac:dyDescent="0.2">
      <c r="A1216" s="49" t="s">
        <v>703</v>
      </c>
      <c r="B1216" s="49" t="s">
        <v>5</v>
      </c>
      <c r="C1216" s="59">
        <v>23</v>
      </c>
      <c r="D1216" s="60">
        <v>4454130</v>
      </c>
      <c r="E1216" s="60">
        <v>267248</v>
      </c>
      <c r="F1216" s="61">
        <v>4.3537948980964972E-4</v>
      </c>
    </row>
    <row r="1217" spans="1:6" x14ac:dyDescent="0.2">
      <c r="A1217" s="49" t="s">
        <v>703</v>
      </c>
      <c r="B1217" s="49" t="s">
        <v>1</v>
      </c>
      <c r="C1217" s="59">
        <v>13</v>
      </c>
      <c r="D1217" s="60">
        <v>15247358</v>
      </c>
      <c r="E1217" s="60">
        <v>914841</v>
      </c>
      <c r="F1217" s="61">
        <v>1.4903872352157912E-3</v>
      </c>
    </row>
    <row r="1218" spans="1:6" x14ac:dyDescent="0.2">
      <c r="A1218" s="49" t="s">
        <v>703</v>
      </c>
      <c r="B1218" s="49" t="s">
        <v>749</v>
      </c>
      <c r="C1218" s="59">
        <v>71</v>
      </c>
      <c r="D1218" s="60">
        <v>11245964</v>
      </c>
      <c r="E1218" s="60">
        <v>674758</v>
      </c>
      <c r="F1218" s="61">
        <v>1.0992628337161722E-3</v>
      </c>
    </row>
    <row r="1219" spans="1:6" x14ac:dyDescent="0.2">
      <c r="A1219" s="49" t="s">
        <v>703</v>
      </c>
      <c r="B1219" s="49" t="s">
        <v>3</v>
      </c>
      <c r="C1219" s="59">
        <v>34</v>
      </c>
      <c r="D1219" s="60">
        <v>5942722</v>
      </c>
      <c r="E1219" s="60">
        <v>356563</v>
      </c>
      <c r="F1219" s="61">
        <v>5.8088448566499329E-4</v>
      </c>
    </row>
    <row r="1220" spans="1:6" x14ac:dyDescent="0.2">
      <c r="A1220" s="49" t="s">
        <v>703</v>
      </c>
      <c r="B1220" s="49" t="s">
        <v>2</v>
      </c>
      <c r="C1220" s="59">
        <v>7</v>
      </c>
      <c r="D1220" s="60">
        <v>19043606</v>
      </c>
      <c r="E1220" s="60">
        <v>1142616</v>
      </c>
      <c r="F1220" s="61">
        <v>1.8614604080417541E-3</v>
      </c>
    </row>
    <row r="1221" spans="1:6" x14ac:dyDescent="0.2">
      <c r="A1221" s="49" t="s">
        <v>703</v>
      </c>
      <c r="B1221" s="49" t="s">
        <v>6</v>
      </c>
      <c r="C1221" s="59">
        <v>17</v>
      </c>
      <c r="D1221" s="60">
        <v>4412839</v>
      </c>
      <c r="E1221" s="60">
        <v>264770</v>
      </c>
      <c r="F1221" s="61">
        <v>4.3134252648065077E-4</v>
      </c>
    </row>
    <row r="1222" spans="1:6" x14ac:dyDescent="0.2">
      <c r="A1222" s="49" t="s">
        <v>703</v>
      </c>
      <c r="B1222" s="49" t="s">
        <v>10</v>
      </c>
      <c r="C1222" s="59">
        <v>157</v>
      </c>
      <c r="D1222" s="60">
        <v>9942612</v>
      </c>
      <c r="E1222" s="60">
        <v>596557</v>
      </c>
      <c r="F1222" s="61">
        <v>9.7186389534206134E-4</v>
      </c>
    </row>
    <row r="1223" spans="1:6" x14ac:dyDescent="0.2">
      <c r="A1223" s="49" t="s">
        <v>703</v>
      </c>
      <c r="B1223" s="49" t="s">
        <v>4</v>
      </c>
      <c r="C1223" s="59">
        <v>26</v>
      </c>
      <c r="D1223" s="60">
        <v>5784314</v>
      </c>
      <c r="E1223" s="60">
        <v>347059</v>
      </c>
      <c r="F1223" s="61">
        <v>5.6540131396248881E-4</v>
      </c>
    </row>
    <row r="1224" spans="1:6" x14ac:dyDescent="0.2">
      <c r="A1224" s="49" t="s">
        <v>703</v>
      </c>
      <c r="B1224" s="49" t="s">
        <v>750</v>
      </c>
      <c r="C1224" s="59">
        <v>343</v>
      </c>
      <c r="D1224" s="60">
        <v>13267197</v>
      </c>
      <c r="E1224" s="60">
        <v>783442</v>
      </c>
      <c r="F1224" s="61">
        <v>1.2763222858747365E-3</v>
      </c>
    </row>
    <row r="1225" spans="1:6" x14ac:dyDescent="0.2">
      <c r="A1225" s="49" t="s">
        <v>703</v>
      </c>
      <c r="B1225" s="49" t="s">
        <v>8</v>
      </c>
      <c r="C1225" s="59">
        <v>128</v>
      </c>
      <c r="D1225" s="60">
        <v>10259511</v>
      </c>
      <c r="E1225" s="60">
        <v>615553</v>
      </c>
      <c r="F1225" s="61">
        <v>1.0028106892878499E-3</v>
      </c>
    </row>
    <row r="1226" spans="1:6" x14ac:dyDescent="0.2">
      <c r="A1226" s="49" t="s">
        <v>703</v>
      </c>
      <c r="B1226" s="49" t="s">
        <v>751</v>
      </c>
      <c r="C1226" s="59">
        <v>51</v>
      </c>
      <c r="D1226" s="60">
        <v>13100946</v>
      </c>
      <c r="E1226" s="60">
        <v>786057</v>
      </c>
      <c r="F1226" s="61">
        <v>1.2805824388631675E-3</v>
      </c>
    </row>
    <row r="1227" spans="1:6" x14ac:dyDescent="0.2">
      <c r="A1227" s="49" t="s">
        <v>703</v>
      </c>
      <c r="B1227" s="49" t="s">
        <v>25</v>
      </c>
      <c r="C1227" s="59">
        <v>38</v>
      </c>
      <c r="D1227" s="60">
        <v>15625036</v>
      </c>
      <c r="E1227" s="60">
        <v>937502</v>
      </c>
      <c r="F1227" s="61">
        <v>1.5273047598317901E-3</v>
      </c>
    </row>
    <row r="1228" spans="1:6" x14ac:dyDescent="0.2">
      <c r="A1228" s="49" t="s">
        <v>703</v>
      </c>
      <c r="B1228" s="49" t="s">
        <v>53</v>
      </c>
      <c r="C1228" s="59">
        <v>908</v>
      </c>
      <c r="D1228" s="60">
        <v>128326235</v>
      </c>
      <c r="E1228" s="60">
        <v>7686967</v>
      </c>
      <c r="F1228" s="61">
        <v>1.2523003991212707E-2</v>
      </c>
    </row>
    <row r="1229" spans="1:6" x14ac:dyDescent="0.2">
      <c r="A1229" s="49" t="s">
        <v>712</v>
      </c>
      <c r="B1229" s="49" t="s">
        <v>5</v>
      </c>
      <c r="C1229" s="59" t="s">
        <v>748</v>
      </c>
      <c r="D1229" s="60" t="s">
        <v>748</v>
      </c>
      <c r="E1229" s="60" t="s">
        <v>748</v>
      </c>
      <c r="F1229" s="61" t="s">
        <v>748</v>
      </c>
    </row>
    <row r="1230" spans="1:6" x14ac:dyDescent="0.2">
      <c r="A1230" s="49" t="s">
        <v>712</v>
      </c>
      <c r="B1230" s="49" t="s">
        <v>1</v>
      </c>
      <c r="C1230" s="59">
        <v>9</v>
      </c>
      <c r="D1230" s="60">
        <v>1027739</v>
      </c>
      <c r="E1230" s="60">
        <v>61664</v>
      </c>
      <c r="F1230" s="61">
        <v>1.0045815444688918E-4</v>
      </c>
    </row>
    <row r="1231" spans="1:6" x14ac:dyDescent="0.2">
      <c r="A1231" s="49" t="s">
        <v>712</v>
      </c>
      <c r="B1231" s="49" t="s">
        <v>749</v>
      </c>
      <c r="C1231" s="59">
        <v>21</v>
      </c>
      <c r="D1231" s="60">
        <v>1331878</v>
      </c>
      <c r="E1231" s="60">
        <v>79913</v>
      </c>
      <c r="F1231" s="61">
        <v>1.3018799455621197E-4</v>
      </c>
    </row>
    <row r="1232" spans="1:6" x14ac:dyDescent="0.2">
      <c r="A1232" s="49" t="s">
        <v>712</v>
      </c>
      <c r="B1232" s="49" t="s">
        <v>3</v>
      </c>
      <c r="C1232" s="59">
        <v>15</v>
      </c>
      <c r="D1232" s="60">
        <v>2367261</v>
      </c>
      <c r="E1232" s="60">
        <v>142036</v>
      </c>
      <c r="F1232" s="61">
        <v>2.3139391581827892E-4</v>
      </c>
    </row>
    <row r="1233" spans="1:6" x14ac:dyDescent="0.2">
      <c r="A1233" s="49" t="s">
        <v>712</v>
      </c>
      <c r="B1233" s="49" t="s">
        <v>2</v>
      </c>
      <c r="C1233" s="59" t="s">
        <v>748</v>
      </c>
      <c r="D1233" s="60" t="s">
        <v>748</v>
      </c>
      <c r="E1233" s="60" t="s">
        <v>748</v>
      </c>
      <c r="F1233" s="61" t="s">
        <v>748</v>
      </c>
    </row>
    <row r="1234" spans="1:6" x14ac:dyDescent="0.2">
      <c r="A1234" s="49" t="s">
        <v>712</v>
      </c>
      <c r="B1234" s="49" t="s">
        <v>6</v>
      </c>
      <c r="C1234" s="59">
        <v>16</v>
      </c>
      <c r="D1234" s="60">
        <v>1589290</v>
      </c>
      <c r="E1234" s="60">
        <v>95357</v>
      </c>
      <c r="F1234" s="61">
        <v>1.5534814857278171E-4</v>
      </c>
    </row>
    <row r="1235" spans="1:6" x14ac:dyDescent="0.2">
      <c r="A1235" s="49" t="s">
        <v>712</v>
      </c>
      <c r="B1235" s="49" t="s">
        <v>10</v>
      </c>
      <c r="C1235" s="59">
        <v>60</v>
      </c>
      <c r="D1235" s="60">
        <v>2325088</v>
      </c>
      <c r="E1235" s="60">
        <v>139505</v>
      </c>
      <c r="F1235" s="61">
        <v>2.2727060904439015E-4</v>
      </c>
    </row>
    <row r="1236" spans="1:6" x14ac:dyDescent="0.2">
      <c r="A1236" s="49" t="s">
        <v>712</v>
      </c>
      <c r="B1236" s="49" t="s">
        <v>4</v>
      </c>
      <c r="C1236" s="59">
        <v>11</v>
      </c>
      <c r="D1236" s="60">
        <v>2325689</v>
      </c>
      <c r="E1236" s="60">
        <v>139541</v>
      </c>
      <c r="F1236" s="61">
        <v>2.2732925742205117E-4</v>
      </c>
    </row>
    <row r="1237" spans="1:6" x14ac:dyDescent="0.2">
      <c r="A1237" s="49" t="s">
        <v>712</v>
      </c>
      <c r="B1237" s="49" t="s">
        <v>750</v>
      </c>
      <c r="C1237" s="59">
        <v>100</v>
      </c>
      <c r="D1237" s="60">
        <v>4217806</v>
      </c>
      <c r="E1237" s="60">
        <v>256981</v>
      </c>
      <c r="F1237" s="61">
        <v>4.1865329832505233E-4</v>
      </c>
    </row>
    <row r="1238" spans="1:6" x14ac:dyDescent="0.2">
      <c r="A1238" s="49" t="s">
        <v>712</v>
      </c>
      <c r="B1238" s="49" t="s">
        <v>8</v>
      </c>
      <c r="C1238" s="59">
        <v>42</v>
      </c>
      <c r="D1238" s="60">
        <v>925316</v>
      </c>
      <c r="E1238" s="60">
        <v>55519</v>
      </c>
      <c r="F1238" s="61">
        <v>9.0447202204476521E-5</v>
      </c>
    </row>
    <row r="1239" spans="1:6" x14ac:dyDescent="0.2">
      <c r="A1239" s="49" t="s">
        <v>712</v>
      </c>
      <c r="B1239" s="49" t="s">
        <v>751</v>
      </c>
      <c r="C1239" s="59">
        <v>17</v>
      </c>
      <c r="D1239" s="60">
        <v>4357431</v>
      </c>
      <c r="E1239" s="60">
        <v>261446</v>
      </c>
      <c r="F1239" s="61">
        <v>4.2592732627661823E-4</v>
      </c>
    </row>
    <row r="1240" spans="1:6" x14ac:dyDescent="0.2">
      <c r="A1240" s="49" t="s">
        <v>712</v>
      </c>
      <c r="B1240" s="49" t="s">
        <v>25</v>
      </c>
      <c r="C1240" s="59">
        <v>17</v>
      </c>
      <c r="D1240" s="60">
        <v>2480077</v>
      </c>
      <c r="E1240" s="60">
        <v>148805</v>
      </c>
      <c r="F1240" s="61">
        <v>2.4242143994014894E-4</v>
      </c>
    </row>
    <row r="1241" spans="1:6" x14ac:dyDescent="0.2">
      <c r="A1241" s="49" t="s">
        <v>712</v>
      </c>
      <c r="B1241" s="49" t="s">
        <v>53</v>
      </c>
      <c r="C1241" s="59">
        <v>311</v>
      </c>
      <c r="D1241" s="60">
        <v>23158087</v>
      </c>
      <c r="E1241" s="60">
        <v>1393397</v>
      </c>
      <c r="F1241" s="61">
        <v>2.2700131524363005E-3</v>
      </c>
    </row>
    <row r="1242" spans="1:6" x14ac:dyDescent="0.2">
      <c r="A1242" s="49" t="s">
        <v>717</v>
      </c>
      <c r="B1242" s="49" t="s">
        <v>5</v>
      </c>
      <c r="C1242" s="59">
        <v>10</v>
      </c>
      <c r="D1242" s="60">
        <v>626271</v>
      </c>
      <c r="E1242" s="60">
        <v>37576</v>
      </c>
      <c r="F1242" s="61">
        <v>6.1215873305272244E-5</v>
      </c>
    </row>
    <row r="1243" spans="1:6" x14ac:dyDescent="0.2">
      <c r="A1243" s="49" t="s">
        <v>717</v>
      </c>
      <c r="B1243" s="49" t="s">
        <v>1</v>
      </c>
      <c r="C1243" s="59">
        <v>12</v>
      </c>
      <c r="D1243" s="60">
        <v>3897856</v>
      </c>
      <c r="E1243" s="60">
        <v>233871</v>
      </c>
      <c r="F1243" s="61">
        <v>3.8100429810989262E-4</v>
      </c>
    </row>
    <row r="1244" spans="1:6" x14ac:dyDescent="0.2">
      <c r="A1244" s="49" t="s">
        <v>717</v>
      </c>
      <c r="B1244" s="49" t="s">
        <v>749</v>
      </c>
      <c r="C1244" s="59">
        <v>43</v>
      </c>
      <c r="D1244" s="60">
        <v>5194772</v>
      </c>
      <c r="E1244" s="60">
        <v>311686</v>
      </c>
      <c r="F1244" s="61">
        <v>5.0777439554574959E-4</v>
      </c>
    </row>
    <row r="1245" spans="1:6" x14ac:dyDescent="0.2">
      <c r="A1245" s="49" t="s">
        <v>717</v>
      </c>
      <c r="B1245" s="49" t="s">
        <v>3</v>
      </c>
      <c r="C1245" s="59">
        <v>16</v>
      </c>
      <c r="D1245" s="60">
        <v>3400307</v>
      </c>
      <c r="E1245" s="60">
        <v>204018</v>
      </c>
      <c r="F1245" s="61">
        <v>3.3237013093450696E-4</v>
      </c>
    </row>
    <row r="1246" spans="1:6" x14ac:dyDescent="0.2">
      <c r="A1246" s="49" t="s">
        <v>717</v>
      </c>
      <c r="B1246" s="49" t="s">
        <v>2</v>
      </c>
      <c r="C1246" s="59">
        <v>7</v>
      </c>
      <c r="D1246" s="60">
        <v>11521383</v>
      </c>
      <c r="E1246" s="60">
        <v>691283</v>
      </c>
      <c r="F1246" s="61">
        <v>1.1261840681841737E-3</v>
      </c>
    </row>
    <row r="1247" spans="1:6" x14ac:dyDescent="0.2">
      <c r="A1247" s="49" t="s">
        <v>717</v>
      </c>
      <c r="B1247" s="49" t="s">
        <v>6</v>
      </c>
      <c r="C1247" s="59">
        <v>14</v>
      </c>
      <c r="D1247" s="60">
        <v>2981073</v>
      </c>
      <c r="E1247" s="60">
        <v>178864</v>
      </c>
      <c r="F1247" s="61">
        <v>2.9139120616548367E-4</v>
      </c>
    </row>
    <row r="1248" spans="1:6" x14ac:dyDescent="0.2">
      <c r="A1248" s="49" t="s">
        <v>717</v>
      </c>
      <c r="B1248" s="49" t="s">
        <v>10</v>
      </c>
      <c r="C1248" s="59">
        <v>119</v>
      </c>
      <c r="D1248" s="60">
        <v>6013101</v>
      </c>
      <c r="E1248" s="60">
        <v>366918</v>
      </c>
      <c r="F1248" s="61">
        <v>5.9775403985053979E-4</v>
      </c>
    </row>
    <row r="1249" spans="1:6" x14ac:dyDescent="0.2">
      <c r="A1249" s="49" t="s">
        <v>717</v>
      </c>
      <c r="B1249" s="49" t="s">
        <v>4</v>
      </c>
      <c r="C1249" s="59">
        <v>21</v>
      </c>
      <c r="D1249" s="60">
        <v>3109161</v>
      </c>
      <c r="E1249" s="60">
        <v>186550</v>
      </c>
      <c r="F1249" s="61">
        <v>3.0391263479610754E-4</v>
      </c>
    </row>
    <row r="1250" spans="1:6" x14ac:dyDescent="0.2">
      <c r="A1250" s="49" t="s">
        <v>717</v>
      </c>
      <c r="B1250" s="49" t="s">
        <v>750</v>
      </c>
      <c r="C1250" s="59">
        <v>273</v>
      </c>
      <c r="D1250" s="60">
        <v>8362692</v>
      </c>
      <c r="E1250" s="60">
        <v>491978</v>
      </c>
      <c r="F1250" s="61">
        <v>8.0149198735845301E-4</v>
      </c>
    </row>
    <row r="1251" spans="1:6" x14ac:dyDescent="0.2">
      <c r="A1251" s="49" t="s">
        <v>717</v>
      </c>
      <c r="B1251" s="49" t="s">
        <v>8</v>
      </c>
      <c r="C1251" s="59">
        <v>108</v>
      </c>
      <c r="D1251" s="60">
        <v>4454823</v>
      </c>
      <c r="E1251" s="60">
        <v>267281</v>
      </c>
      <c r="F1251" s="61">
        <v>4.354332508225056E-4</v>
      </c>
    </row>
    <row r="1252" spans="1:6" x14ac:dyDescent="0.2">
      <c r="A1252" s="49" t="s">
        <v>717</v>
      </c>
      <c r="B1252" s="49" t="s">
        <v>751</v>
      </c>
      <c r="C1252" s="59">
        <v>35</v>
      </c>
      <c r="D1252" s="60">
        <v>1169856</v>
      </c>
      <c r="E1252" s="60">
        <v>70191</v>
      </c>
      <c r="F1252" s="61">
        <v>1.1434967434453812E-4</v>
      </c>
    </row>
    <row r="1253" spans="1:6" x14ac:dyDescent="0.2">
      <c r="A1253" s="49" t="s">
        <v>717</v>
      </c>
      <c r="B1253" s="49" t="s">
        <v>25</v>
      </c>
      <c r="C1253" s="59">
        <v>26</v>
      </c>
      <c r="D1253" s="60">
        <v>3823086</v>
      </c>
      <c r="E1253" s="60">
        <v>229385</v>
      </c>
      <c r="F1253" s="61">
        <v>3.7369605860469116E-4</v>
      </c>
    </row>
    <row r="1254" spans="1:6" x14ac:dyDescent="0.2">
      <c r="A1254" s="49" t="s">
        <v>717</v>
      </c>
      <c r="B1254" s="49" t="s">
        <v>53</v>
      </c>
      <c r="C1254" s="59">
        <v>684</v>
      </c>
      <c r="D1254" s="60">
        <v>54554380</v>
      </c>
      <c r="E1254" s="60">
        <v>3269603</v>
      </c>
      <c r="F1254" s="61">
        <v>5.3265808762651178E-3</v>
      </c>
    </row>
    <row r="1255" spans="1:6" x14ac:dyDescent="0.2">
      <c r="A1255" s="49" t="s">
        <v>724</v>
      </c>
      <c r="B1255" s="49" t="s">
        <v>5</v>
      </c>
      <c r="C1255" s="59">
        <v>67</v>
      </c>
      <c r="D1255" s="60">
        <v>16799812</v>
      </c>
      <c r="E1255" s="60">
        <v>1007989</v>
      </c>
      <c r="F1255" s="61">
        <v>1.6421366541704296E-3</v>
      </c>
    </row>
    <row r="1256" spans="1:6" x14ac:dyDescent="0.2">
      <c r="A1256" s="49" t="s">
        <v>724</v>
      </c>
      <c r="B1256" s="49" t="s">
        <v>1</v>
      </c>
      <c r="C1256" s="59">
        <v>28</v>
      </c>
      <c r="D1256" s="60">
        <v>35673459</v>
      </c>
      <c r="E1256" s="60">
        <v>2140408</v>
      </c>
      <c r="F1256" s="61">
        <v>3.4869849092397051E-3</v>
      </c>
    </row>
    <row r="1257" spans="1:6" x14ac:dyDescent="0.2">
      <c r="A1257" s="49" t="s">
        <v>724</v>
      </c>
      <c r="B1257" s="49" t="s">
        <v>749</v>
      </c>
      <c r="C1257" s="59">
        <v>262</v>
      </c>
      <c r="D1257" s="60">
        <v>51213911</v>
      </c>
      <c r="E1257" s="60">
        <v>3072835</v>
      </c>
      <c r="F1257" s="61">
        <v>5.0060218769428953E-3</v>
      </c>
    </row>
    <row r="1258" spans="1:6" x14ac:dyDescent="0.2">
      <c r="A1258" s="49" t="s">
        <v>724</v>
      </c>
      <c r="B1258" s="49" t="s">
        <v>3</v>
      </c>
      <c r="C1258" s="59">
        <v>90</v>
      </c>
      <c r="D1258" s="60">
        <v>28356539</v>
      </c>
      <c r="E1258" s="60">
        <v>1701392</v>
      </c>
      <c r="F1258" s="61">
        <v>2.7717744601501956E-3</v>
      </c>
    </row>
    <row r="1259" spans="1:6" x14ac:dyDescent="0.2">
      <c r="A1259" s="49" t="s">
        <v>724</v>
      </c>
      <c r="B1259" s="49" t="s">
        <v>2</v>
      </c>
      <c r="C1259" s="59">
        <v>14</v>
      </c>
      <c r="D1259" s="60">
        <v>42259754</v>
      </c>
      <c r="E1259" s="60">
        <v>2535585</v>
      </c>
      <c r="F1259" s="61">
        <v>4.1307762964325296E-3</v>
      </c>
    </row>
    <row r="1260" spans="1:6" x14ac:dyDescent="0.2">
      <c r="A1260" s="49" t="s">
        <v>724</v>
      </c>
      <c r="B1260" s="49" t="s">
        <v>6</v>
      </c>
      <c r="C1260" s="59">
        <v>69</v>
      </c>
      <c r="D1260" s="60">
        <v>24404121</v>
      </c>
      <c r="E1260" s="60">
        <v>1464247</v>
      </c>
      <c r="F1260" s="61">
        <v>2.3854364179163555E-3</v>
      </c>
    </row>
    <row r="1261" spans="1:6" x14ac:dyDescent="0.2">
      <c r="A1261" s="49" t="s">
        <v>724</v>
      </c>
      <c r="B1261" s="49" t="s">
        <v>10</v>
      </c>
      <c r="C1261" s="59">
        <v>351</v>
      </c>
      <c r="D1261" s="60">
        <v>33832006</v>
      </c>
      <c r="E1261" s="60">
        <v>2029920</v>
      </c>
      <c r="F1261" s="61">
        <v>3.3069865217116839E-3</v>
      </c>
    </row>
    <row r="1262" spans="1:6" x14ac:dyDescent="0.2">
      <c r="A1262" s="49" t="s">
        <v>724</v>
      </c>
      <c r="B1262" s="49" t="s">
        <v>4</v>
      </c>
      <c r="C1262" s="59">
        <v>62</v>
      </c>
      <c r="D1262" s="60">
        <v>27626178</v>
      </c>
      <c r="E1262" s="60">
        <v>1657571</v>
      </c>
      <c r="F1262" s="61">
        <v>2.7003847224423413E-3</v>
      </c>
    </row>
    <row r="1263" spans="1:6" x14ac:dyDescent="0.2">
      <c r="A1263" s="49" t="s">
        <v>724</v>
      </c>
      <c r="B1263" s="49" t="s">
        <v>750</v>
      </c>
      <c r="C1263" s="59">
        <v>858</v>
      </c>
      <c r="D1263" s="60">
        <v>53001538</v>
      </c>
      <c r="E1263" s="60">
        <v>3169137</v>
      </c>
      <c r="F1263" s="61">
        <v>5.1629095454292784E-3</v>
      </c>
    </row>
    <row r="1264" spans="1:6" x14ac:dyDescent="0.2">
      <c r="A1264" s="49" t="s">
        <v>724</v>
      </c>
      <c r="B1264" s="49" t="s">
        <v>8</v>
      </c>
      <c r="C1264" s="59">
        <v>308</v>
      </c>
      <c r="D1264" s="60">
        <v>43615852</v>
      </c>
      <c r="E1264" s="60">
        <v>2616951</v>
      </c>
      <c r="F1264" s="61">
        <v>4.2633314046760032E-3</v>
      </c>
    </row>
    <row r="1265" spans="1:6" x14ac:dyDescent="0.2">
      <c r="A1265" s="49" t="s">
        <v>724</v>
      </c>
      <c r="B1265" s="49" t="s">
        <v>751</v>
      </c>
      <c r="C1265" s="59">
        <v>81</v>
      </c>
      <c r="D1265" s="60">
        <v>37689802</v>
      </c>
      <c r="E1265" s="60">
        <v>2261388</v>
      </c>
      <c r="F1265" s="61">
        <v>3.6840760406127047E-3</v>
      </c>
    </row>
    <row r="1266" spans="1:6" x14ac:dyDescent="0.2">
      <c r="A1266" s="49" t="s">
        <v>724</v>
      </c>
      <c r="B1266" s="49" t="s">
        <v>25</v>
      </c>
      <c r="C1266" s="59">
        <v>107</v>
      </c>
      <c r="D1266" s="60">
        <v>42213841</v>
      </c>
      <c r="E1266" s="60">
        <v>2532830</v>
      </c>
      <c r="F1266" s="61">
        <v>4.1262880664198615E-3</v>
      </c>
    </row>
    <row r="1267" spans="1:6" x14ac:dyDescent="0.2">
      <c r="A1267" s="49" t="s">
        <v>724</v>
      </c>
      <c r="B1267" s="49" t="s">
        <v>53</v>
      </c>
      <c r="C1267" s="59">
        <v>2297</v>
      </c>
      <c r="D1267" s="60">
        <v>436686812</v>
      </c>
      <c r="E1267" s="60">
        <v>26190253</v>
      </c>
      <c r="F1267" s="61">
        <v>4.2667106916143983E-2</v>
      </c>
    </row>
    <row r="1268" spans="1:6" x14ac:dyDescent="0.2">
      <c r="A1268" s="49" t="s">
        <v>735</v>
      </c>
      <c r="B1268" s="49" t="s">
        <v>5</v>
      </c>
      <c r="C1268" s="59" t="s">
        <v>748</v>
      </c>
      <c r="D1268" s="60" t="s">
        <v>748</v>
      </c>
      <c r="E1268" s="60" t="s">
        <v>748</v>
      </c>
      <c r="F1268" s="61" t="s">
        <v>748</v>
      </c>
    </row>
    <row r="1269" spans="1:6" x14ac:dyDescent="0.2">
      <c r="A1269" s="49" t="s">
        <v>735</v>
      </c>
      <c r="B1269" s="49" t="s">
        <v>1</v>
      </c>
      <c r="C1269" s="59" t="s">
        <v>748</v>
      </c>
      <c r="D1269" s="60" t="s">
        <v>748</v>
      </c>
      <c r="E1269" s="60" t="s">
        <v>748</v>
      </c>
      <c r="F1269" s="61" t="s">
        <v>748</v>
      </c>
    </row>
    <row r="1270" spans="1:6" x14ac:dyDescent="0.2">
      <c r="A1270" s="49" t="s">
        <v>735</v>
      </c>
      <c r="B1270" s="49" t="s">
        <v>749</v>
      </c>
      <c r="C1270" s="59">
        <v>16</v>
      </c>
      <c r="D1270" s="60">
        <v>747713</v>
      </c>
      <c r="E1270" s="60">
        <v>44863</v>
      </c>
      <c r="F1270" s="61">
        <v>7.3087282416820005E-5</v>
      </c>
    </row>
    <row r="1271" spans="1:6" x14ac:dyDescent="0.2">
      <c r="A1271" s="49" t="s">
        <v>735</v>
      </c>
      <c r="B1271" s="49" t="s">
        <v>3</v>
      </c>
      <c r="C1271" s="59">
        <v>5</v>
      </c>
      <c r="D1271" s="60">
        <v>1679477</v>
      </c>
      <c r="E1271" s="60">
        <v>100769</v>
      </c>
      <c r="F1271" s="61">
        <v>1.6416495468115231E-4</v>
      </c>
    </row>
    <row r="1272" spans="1:6" x14ac:dyDescent="0.2">
      <c r="A1272" s="49" t="s">
        <v>735</v>
      </c>
      <c r="B1272" s="49" t="s">
        <v>2</v>
      </c>
      <c r="C1272" s="59" t="s">
        <v>748</v>
      </c>
      <c r="D1272" s="60" t="s">
        <v>748</v>
      </c>
      <c r="E1272" s="60" t="s">
        <v>748</v>
      </c>
      <c r="F1272" s="61" t="s">
        <v>748</v>
      </c>
    </row>
    <row r="1273" spans="1:6" x14ac:dyDescent="0.2">
      <c r="A1273" s="49" t="s">
        <v>735</v>
      </c>
      <c r="B1273" s="49" t="s">
        <v>6</v>
      </c>
      <c r="C1273" s="59" t="s">
        <v>748</v>
      </c>
      <c r="D1273" s="60" t="s">
        <v>748</v>
      </c>
      <c r="E1273" s="60" t="s">
        <v>748</v>
      </c>
      <c r="F1273" s="61" t="s">
        <v>748</v>
      </c>
    </row>
    <row r="1274" spans="1:6" x14ac:dyDescent="0.2">
      <c r="A1274" s="49" t="s">
        <v>735</v>
      </c>
      <c r="B1274" s="49" t="s">
        <v>10</v>
      </c>
      <c r="C1274" s="59">
        <v>34</v>
      </c>
      <c r="D1274" s="60">
        <v>807211</v>
      </c>
      <c r="E1274" s="60">
        <v>48433</v>
      </c>
      <c r="F1274" s="61">
        <v>7.8903246534869356E-5</v>
      </c>
    </row>
    <row r="1275" spans="1:6" x14ac:dyDescent="0.2">
      <c r="A1275" s="49" t="s">
        <v>735</v>
      </c>
      <c r="B1275" s="49" t="s">
        <v>4</v>
      </c>
      <c r="C1275" s="59">
        <v>7</v>
      </c>
      <c r="D1275" s="60">
        <v>331605</v>
      </c>
      <c r="E1275" s="60">
        <v>19896</v>
      </c>
      <c r="F1275" s="61">
        <v>3.2413003387313619E-5</v>
      </c>
    </row>
    <row r="1276" spans="1:6" x14ac:dyDescent="0.2">
      <c r="A1276" s="49" t="s">
        <v>735</v>
      </c>
      <c r="B1276" s="49" t="s">
        <v>750</v>
      </c>
      <c r="C1276" s="59">
        <v>69</v>
      </c>
      <c r="D1276" s="60">
        <v>2683628</v>
      </c>
      <c r="E1276" s="60">
        <v>156215</v>
      </c>
      <c r="F1276" s="61">
        <v>2.5449323100870512E-4</v>
      </c>
    </row>
    <row r="1277" spans="1:6" x14ac:dyDescent="0.2">
      <c r="A1277" s="49" t="s">
        <v>735</v>
      </c>
      <c r="B1277" s="49" t="s">
        <v>8</v>
      </c>
      <c r="C1277" s="59">
        <v>18</v>
      </c>
      <c r="D1277" s="60">
        <v>556655</v>
      </c>
      <c r="E1277" s="60">
        <v>33399</v>
      </c>
      <c r="F1277" s="61">
        <v>5.4411032374994353E-5</v>
      </c>
    </row>
    <row r="1278" spans="1:6" x14ac:dyDescent="0.2">
      <c r="A1278" s="49" t="s">
        <v>735</v>
      </c>
      <c r="B1278" s="49" t="s">
        <v>751</v>
      </c>
      <c r="C1278" s="59">
        <v>19</v>
      </c>
      <c r="D1278" s="60">
        <v>1214216</v>
      </c>
      <c r="E1278" s="60">
        <v>72853</v>
      </c>
      <c r="F1278" s="61">
        <v>1.1868639604824885E-4</v>
      </c>
    </row>
    <row r="1279" spans="1:6" x14ac:dyDescent="0.2">
      <c r="A1279" s="49" t="s">
        <v>735</v>
      </c>
      <c r="B1279" s="49" t="s">
        <v>25</v>
      </c>
      <c r="C1279" s="59">
        <v>13</v>
      </c>
      <c r="D1279" s="60">
        <v>1127017</v>
      </c>
      <c r="E1279" s="60">
        <v>67621</v>
      </c>
      <c r="F1279" s="61">
        <v>1.1016283182818327E-4</v>
      </c>
    </row>
    <row r="1280" spans="1:6" x14ac:dyDescent="0.2">
      <c r="A1280" s="49" t="s">
        <v>735</v>
      </c>
      <c r="B1280" s="49" t="s">
        <v>53</v>
      </c>
      <c r="C1280" s="59">
        <v>192</v>
      </c>
      <c r="D1280" s="60">
        <v>10065760</v>
      </c>
      <c r="E1280" s="60">
        <v>599143</v>
      </c>
      <c r="F1280" s="61">
        <v>9.7607680380404327E-4</v>
      </c>
    </row>
    <row r="1281" spans="1:6" x14ac:dyDescent="0.2">
      <c r="A1281" s="49" t="s">
        <v>741</v>
      </c>
      <c r="B1281" s="49" t="s">
        <v>5</v>
      </c>
      <c r="C1281" s="59" t="s">
        <v>748</v>
      </c>
      <c r="D1281" s="60" t="s">
        <v>748</v>
      </c>
      <c r="E1281" s="60" t="s">
        <v>748</v>
      </c>
      <c r="F1281" s="61" t="s">
        <v>748</v>
      </c>
    </row>
    <row r="1282" spans="1:6" x14ac:dyDescent="0.2">
      <c r="A1282" s="49" t="s">
        <v>741</v>
      </c>
      <c r="B1282" s="49" t="s">
        <v>1</v>
      </c>
      <c r="C1282" s="59">
        <v>5</v>
      </c>
      <c r="D1282" s="60">
        <v>1100028</v>
      </c>
      <c r="E1282" s="60">
        <v>66002</v>
      </c>
      <c r="F1282" s="61">
        <v>1.0752528395503989E-4</v>
      </c>
    </row>
    <row r="1283" spans="1:6" x14ac:dyDescent="0.2">
      <c r="A1283" s="49" t="s">
        <v>741</v>
      </c>
      <c r="B1283" s="49" t="s">
        <v>749</v>
      </c>
      <c r="C1283" s="59">
        <v>28</v>
      </c>
      <c r="D1283" s="60">
        <v>1427188</v>
      </c>
      <c r="E1283" s="60">
        <v>85631</v>
      </c>
      <c r="F1283" s="61">
        <v>1.3950331187470108E-4</v>
      </c>
    </row>
    <row r="1284" spans="1:6" x14ac:dyDescent="0.2">
      <c r="A1284" s="49" t="s">
        <v>741</v>
      </c>
      <c r="B1284" s="49" t="s">
        <v>3</v>
      </c>
      <c r="C1284" s="59">
        <v>13</v>
      </c>
      <c r="D1284" s="60">
        <v>2415241</v>
      </c>
      <c r="E1284" s="60">
        <v>144914</v>
      </c>
      <c r="F1284" s="61">
        <v>2.3608252778795568E-4</v>
      </c>
    </row>
    <row r="1285" spans="1:6" x14ac:dyDescent="0.2">
      <c r="A1285" s="49" t="s">
        <v>741</v>
      </c>
      <c r="B1285" s="49" t="s">
        <v>2</v>
      </c>
      <c r="C1285" s="59" t="s">
        <v>748</v>
      </c>
      <c r="D1285" s="60" t="s">
        <v>748</v>
      </c>
      <c r="E1285" s="60" t="s">
        <v>748</v>
      </c>
      <c r="F1285" s="61" t="s">
        <v>748</v>
      </c>
    </row>
    <row r="1286" spans="1:6" x14ac:dyDescent="0.2">
      <c r="A1286" s="49" t="s">
        <v>741</v>
      </c>
      <c r="B1286" s="49" t="s">
        <v>6</v>
      </c>
      <c r="C1286" s="59">
        <v>8</v>
      </c>
      <c r="D1286" s="60">
        <v>1500856</v>
      </c>
      <c r="E1286" s="60">
        <v>90051</v>
      </c>
      <c r="F1286" s="61">
        <v>1.4670402935419073E-4</v>
      </c>
    </row>
    <row r="1287" spans="1:6" x14ac:dyDescent="0.2">
      <c r="A1287" s="49" t="s">
        <v>741</v>
      </c>
      <c r="B1287" s="49" t="s">
        <v>10</v>
      </c>
      <c r="C1287" s="59">
        <v>71</v>
      </c>
      <c r="D1287" s="60">
        <v>2756348</v>
      </c>
      <c r="E1287" s="60">
        <v>171405</v>
      </c>
      <c r="F1287" s="61">
        <v>2.7923958813844444E-4</v>
      </c>
    </row>
    <row r="1288" spans="1:6" x14ac:dyDescent="0.2">
      <c r="A1288" s="49" t="s">
        <v>741</v>
      </c>
      <c r="B1288" s="49" t="s">
        <v>4</v>
      </c>
      <c r="C1288" s="59">
        <v>11</v>
      </c>
      <c r="D1288" s="60">
        <v>660203</v>
      </c>
      <c r="E1288" s="60">
        <v>39612</v>
      </c>
      <c r="F1288" s="61">
        <v>6.4532764886322233E-5</v>
      </c>
    </row>
    <row r="1289" spans="1:6" x14ac:dyDescent="0.2">
      <c r="A1289" s="49" t="s">
        <v>741</v>
      </c>
      <c r="B1289" s="49" t="s">
        <v>750</v>
      </c>
      <c r="C1289" s="59">
        <v>128</v>
      </c>
      <c r="D1289" s="60">
        <v>3121337</v>
      </c>
      <c r="E1289" s="60">
        <v>184761</v>
      </c>
      <c r="F1289" s="61">
        <v>3.0099813625067613E-4</v>
      </c>
    </row>
    <row r="1290" spans="1:6" x14ac:dyDescent="0.2">
      <c r="A1290" s="49" t="s">
        <v>741</v>
      </c>
      <c r="B1290" s="49" t="s">
        <v>8</v>
      </c>
      <c r="C1290" s="59">
        <v>52</v>
      </c>
      <c r="D1290" s="60">
        <v>1485633</v>
      </c>
      <c r="E1290" s="60">
        <v>89138</v>
      </c>
      <c r="F1290" s="61">
        <v>1.4521664133184366E-4</v>
      </c>
    </row>
    <row r="1291" spans="1:6" x14ac:dyDescent="0.2">
      <c r="A1291" s="49" t="s">
        <v>741</v>
      </c>
      <c r="B1291" s="49" t="s">
        <v>751</v>
      </c>
      <c r="C1291" s="59">
        <v>33</v>
      </c>
      <c r="D1291" s="60">
        <v>6047851</v>
      </c>
      <c r="E1291" s="60">
        <v>362871</v>
      </c>
      <c r="F1291" s="61">
        <v>5.911609847284821E-4</v>
      </c>
    </row>
    <row r="1292" spans="1:6" x14ac:dyDescent="0.2">
      <c r="A1292" s="49" t="s">
        <v>741</v>
      </c>
      <c r="B1292" s="49" t="s">
        <v>25</v>
      </c>
      <c r="C1292" s="59">
        <v>21</v>
      </c>
      <c r="D1292" s="60">
        <v>3890410</v>
      </c>
      <c r="E1292" s="60">
        <v>233425</v>
      </c>
      <c r="F1292" s="61">
        <v>3.8027770987553687E-4</v>
      </c>
    </row>
    <row r="1293" spans="1:6" x14ac:dyDescent="0.2">
      <c r="A1293" s="49" t="s">
        <v>741</v>
      </c>
      <c r="B1293" s="49" t="s">
        <v>53</v>
      </c>
      <c r="C1293" s="59">
        <v>373</v>
      </c>
      <c r="D1293" s="60">
        <v>24444881</v>
      </c>
      <c r="E1293" s="60">
        <v>1470198</v>
      </c>
      <c r="F1293" s="61">
        <v>2.3951313205680391E-3</v>
      </c>
    </row>
    <row r="1294" spans="1:6" x14ac:dyDescent="0.2">
      <c r="A1294" s="49" t="s">
        <v>21</v>
      </c>
      <c r="B1294" s="49" t="s">
        <v>21</v>
      </c>
      <c r="C1294" s="59">
        <v>74664</v>
      </c>
      <c r="D1294" s="60">
        <v>10241714550</v>
      </c>
      <c r="E1294" s="60">
        <v>613827721</v>
      </c>
      <c r="F1294" s="61">
        <v>1</v>
      </c>
    </row>
    <row r="1296" spans="1:6" x14ac:dyDescent="0.2">
      <c r="A1296" s="49" t="s">
        <v>752</v>
      </c>
    </row>
  </sheetData>
  <autoFilter ref="A6:F1294" xr:uid="{B2A07FD8-866E-40CC-9247-C3B007D5D3A5}"/>
  <mergeCells count="4">
    <mergeCell ref="A1:F1"/>
    <mergeCell ref="A2:F2"/>
    <mergeCell ref="A3:F3"/>
    <mergeCell ref="A5:F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March 2022 Report Cover</vt:lpstr>
      <vt:lpstr>Table 1. Retail Sales Tax</vt:lpstr>
      <vt:lpstr>Table 1A. Retail and Retail Use</vt:lpstr>
      <vt:lpstr>Table 2. Retail Use Tax</vt:lpstr>
      <vt:lpstr>Table 2A. Use Tax</vt:lpstr>
      <vt:lpstr>Table 3. County and City</vt:lpstr>
      <vt:lpstr>Table 4. County and Business</vt:lpstr>
      <vt:lpstr>'Table 1. Retail Sales Tax'!Print_Area</vt:lpstr>
      <vt:lpstr>'Table 1A. Retail and Retail Use'!Print_Area</vt:lpstr>
      <vt:lpstr>'Table 2. Retail Use Tax'!Print_Area</vt:lpstr>
      <vt:lpstr>'Table 2A. Use Tax'!Print_Area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Phipps, Joel</dc:creator>
  <cp:lastModifiedBy>Thelen, Rob [IDR]</cp:lastModifiedBy>
  <cp:lastPrinted>2018-01-22T21:09:18Z</cp:lastPrinted>
  <dcterms:created xsi:type="dcterms:W3CDTF">2000-08-30T16:28:40Z</dcterms:created>
  <dcterms:modified xsi:type="dcterms:W3CDTF">2022-12-29T17:54:05Z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1686610269</vt:i4>
  </property>
  <property fmtid="{D5CDD505-2E9C-101B-9397-08002B2CF9AE}" pid="3" name="_EmailSubject">
    <vt:lpwstr>September 07 formatted files</vt:lpwstr>
  </property>
  <property fmtid="{D5CDD505-2E9C-101B-9397-08002B2CF9AE}" pid="4" name="_AuthorEmail">
    <vt:lpwstr>Renee.Mulvey@Iowa.gov</vt:lpwstr>
  </property>
  <property fmtid="{D5CDD505-2E9C-101B-9397-08002B2CF9AE}" pid="5" name="_AuthorEmailDisplayName">
    <vt:lpwstr>Mulvey, Renee [IDR]</vt:lpwstr>
  </property>
  <property fmtid="{D5CDD505-2E9C-101B-9397-08002B2CF9AE}" pid="6" name="_PreviousAdHocReviewCycleID">
    <vt:i4>939947167</vt:i4>
  </property>
  <property fmtid="{D5CDD505-2E9C-101B-9397-08002B2CF9AE}" pid="7" name="_ReviewingToolsShownOnce">
    <vt:lpwstr/>
  </property>
</Properties>
</file>