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8"/>
  <workbookPr codeName="ThisWorkbook" defaultThemeVersion="124226"/>
  <mc:AlternateContent xmlns:mc="http://schemas.openxmlformats.org/markup-compatibility/2006">
    <mc:Choice Requires="x15">
      <x15ac:absPath xmlns:x15ac="http://schemas.microsoft.com/office/spreadsheetml/2010/11/ac" url="\\iowa.gov.state.ia.us\Data\IDRShared\RPD\Research\Tax Research\Stat Reports\SALES-USE\FY23\2023-06\2023-06 Web Output\"/>
    </mc:Choice>
  </mc:AlternateContent>
  <xr:revisionPtr revIDLastSave="0" documentId="8_{AF6DA7A4-10DA-4FEB-AF58-9B9BC11B0C0A}" xr6:coauthVersionLast="36" xr6:coauthVersionMax="36" xr10:uidLastSave="{00000000-0000-0000-0000-000000000000}"/>
  <bookViews>
    <workbookView xWindow="14385" yWindow="32760" windowWidth="14430" windowHeight="12555" tabRatio="886" firstSheet="3" activeTab="6" xr2:uid="{00000000-000D-0000-FFFF-FFFF00000000}"/>
  </bookViews>
  <sheets>
    <sheet name="June 2023 Report Cover" sheetId="16" r:id="rId1"/>
    <sheet name="Table 1. Retail Sales Tax" sheetId="8" r:id="rId2"/>
    <sheet name="Table 1A. Retail and Retail Use" sheetId="10" r:id="rId3"/>
    <sheet name="Table 2. Retail Use Tax" sheetId="9" r:id="rId4"/>
    <sheet name="Table 2A. Use Tax" sheetId="15" r:id="rId5"/>
    <sheet name="Table 3. County and City" sheetId="17" r:id="rId6"/>
    <sheet name="Table 4. County and Business" sheetId="18" r:id="rId7"/>
  </sheets>
  <definedNames>
    <definedName name="_xlnm._FilterDatabase" localSheetId="5" hidden="1">'Table 3. County and City'!$A$7:$F$940</definedName>
    <definedName name="_xlnm._FilterDatabase" localSheetId="6" hidden="1">'Table 4. County and Business'!$A$6:$F$1294</definedName>
    <definedName name="_xlnm.Print_Area" localSheetId="1">'Table 1. Retail Sales Tax'!$A$1:$I$25</definedName>
    <definedName name="_xlnm.Print_Area" localSheetId="2">'Table 1A. Retail and Retail Use'!$A$1:$I$25</definedName>
    <definedName name="_xlnm.Print_Area" localSheetId="3">'Table 2. Retail Use Tax'!$A$1:$I$24</definedName>
    <definedName name="_xlnm.Print_Area" localSheetId="4">'Table 2A. Use Tax'!$A$1:$I$20</definedName>
  </definedNames>
  <calcPr calcId="191029"/>
</workbook>
</file>

<file path=xl/calcChain.xml><?xml version="1.0" encoding="utf-8"?>
<calcChain xmlns="http://schemas.openxmlformats.org/spreadsheetml/2006/main">
  <c r="D12" i="15" l="1"/>
  <c r="C8" i="8" l="1"/>
  <c r="A3" i="8" s="1"/>
  <c r="D18" i="15" l="1"/>
  <c r="D17" i="15"/>
  <c r="D16" i="15"/>
  <c r="D13" i="15"/>
  <c r="A3" i="10" l="1"/>
  <c r="A3" i="9" s="1"/>
  <c r="B10" i="10" l="1"/>
  <c r="G10" i="10" l="1"/>
  <c r="H10" i="10"/>
  <c r="G11" i="10"/>
  <c r="H11" i="10"/>
  <c r="G12" i="10"/>
  <c r="H12" i="10"/>
  <c r="G13" i="10"/>
  <c r="H13" i="10"/>
  <c r="G14" i="10"/>
  <c r="H14" i="10"/>
  <c r="G15" i="10"/>
  <c r="H15" i="10"/>
  <c r="G16" i="10"/>
  <c r="H16" i="10"/>
  <c r="G17" i="10"/>
  <c r="H17" i="10"/>
  <c r="G18" i="10"/>
  <c r="H18" i="10"/>
  <c r="G19" i="10"/>
  <c r="H19" i="10"/>
  <c r="G20" i="10"/>
  <c r="H20" i="10"/>
  <c r="G21" i="10"/>
  <c r="H21" i="10"/>
  <c r="F10" i="10"/>
  <c r="F11" i="10"/>
  <c r="F12" i="10"/>
  <c r="F13" i="10"/>
  <c r="F14" i="10"/>
  <c r="F15" i="10"/>
  <c r="F16" i="10"/>
  <c r="F17" i="10"/>
  <c r="F18" i="10"/>
  <c r="F19" i="10"/>
  <c r="F20" i="10"/>
  <c r="F21" i="10"/>
  <c r="E11" i="10"/>
  <c r="E12" i="10"/>
  <c r="E13" i="10"/>
  <c r="E14" i="10"/>
  <c r="E15" i="10"/>
  <c r="E16" i="10"/>
  <c r="E17" i="10"/>
  <c r="E18" i="10"/>
  <c r="E19" i="10"/>
  <c r="E20" i="10"/>
  <c r="E21" i="10"/>
  <c r="E10" i="10"/>
  <c r="C10" i="10"/>
  <c r="D10" i="10" s="1"/>
  <c r="C11" i="10"/>
  <c r="C12" i="10"/>
  <c r="C13" i="10"/>
  <c r="C14" i="10"/>
  <c r="C15" i="10"/>
  <c r="C16" i="10"/>
  <c r="C17" i="10"/>
  <c r="C18" i="10"/>
  <c r="C19" i="10"/>
  <c r="C20" i="10"/>
  <c r="C21" i="10"/>
  <c r="B11" i="10"/>
  <c r="B12" i="10"/>
  <c r="B13" i="10"/>
  <c r="B14" i="10"/>
  <c r="B15" i="10"/>
  <c r="B16" i="10"/>
  <c r="B17" i="10"/>
  <c r="B18" i="10"/>
  <c r="B19" i="10"/>
  <c r="B20" i="10"/>
  <c r="B21" i="10"/>
  <c r="C8" i="10"/>
  <c r="C8" i="9" s="1"/>
  <c r="C4" i="15" s="1"/>
  <c r="B8" i="10"/>
  <c r="B8" i="9" s="1"/>
  <c r="B4" i="15" s="1"/>
  <c r="A2" i="15" s="1"/>
  <c r="F8" i="8"/>
  <c r="F8" i="10" s="1"/>
  <c r="E8" i="8"/>
  <c r="E8" i="10" s="1"/>
  <c r="I21" i="9"/>
  <c r="I20" i="9"/>
  <c r="I19" i="9"/>
  <c r="I18" i="9"/>
  <c r="I17" i="9"/>
  <c r="I16" i="9"/>
  <c r="I15" i="9"/>
  <c r="I14" i="9"/>
  <c r="I13" i="9"/>
  <c r="I12" i="9"/>
  <c r="I11" i="9"/>
  <c r="I10" i="9"/>
  <c r="D11" i="9"/>
  <c r="D12" i="9"/>
  <c r="D13" i="9"/>
  <c r="D14" i="9"/>
  <c r="D15" i="9"/>
  <c r="D16" i="9"/>
  <c r="D17" i="9"/>
  <c r="D18" i="9"/>
  <c r="D19" i="9"/>
  <c r="D20" i="9"/>
  <c r="D21" i="9"/>
  <c r="D10" i="9"/>
  <c r="H23" i="9"/>
  <c r="E23" i="9"/>
  <c r="B23" i="9"/>
  <c r="B7" i="15" s="1"/>
  <c r="F23" i="8"/>
  <c r="E23" i="8"/>
  <c r="C23" i="9"/>
  <c r="C7" i="15" s="1"/>
  <c r="F23" i="9"/>
  <c r="G23" i="9"/>
  <c r="D10" i="8"/>
  <c r="D11" i="8"/>
  <c r="D12" i="8"/>
  <c r="D13" i="8"/>
  <c r="D14" i="8"/>
  <c r="D15" i="8"/>
  <c r="D16" i="8"/>
  <c r="D17" i="8"/>
  <c r="D18" i="8"/>
  <c r="D19" i="8"/>
  <c r="D20" i="8"/>
  <c r="D21" i="8"/>
  <c r="C23" i="8"/>
  <c r="G23" i="8"/>
  <c r="B23" i="8"/>
  <c r="I10" i="8"/>
  <c r="I11" i="8"/>
  <c r="I12" i="8"/>
  <c r="I13" i="8"/>
  <c r="I14" i="8"/>
  <c r="I15" i="8"/>
  <c r="I16" i="8"/>
  <c r="I17" i="8"/>
  <c r="I18" i="8"/>
  <c r="I19" i="8"/>
  <c r="I20" i="8"/>
  <c r="I21" i="8"/>
  <c r="H23" i="8"/>
  <c r="E8" i="9" l="1"/>
  <c r="G8" i="9" s="1"/>
  <c r="F8" i="9"/>
  <c r="H8" i="9" s="1"/>
  <c r="D7" i="15"/>
  <c r="I23" i="8"/>
  <c r="D21" i="10"/>
  <c r="I21" i="10"/>
  <c r="I18" i="10"/>
  <c r="I15" i="10"/>
  <c r="I12" i="10"/>
  <c r="C8" i="15"/>
  <c r="C9" i="15"/>
  <c r="B9" i="15"/>
  <c r="B8" i="15"/>
  <c r="D15" i="10"/>
  <c r="D14" i="10"/>
  <c r="H8" i="8"/>
  <c r="H8" i="10" s="1"/>
  <c r="I17" i="10"/>
  <c r="C23" i="10"/>
  <c r="G23" i="10"/>
  <c r="I19" i="10"/>
  <c r="I16" i="10"/>
  <c r="I13" i="10"/>
  <c r="D23" i="8"/>
  <c r="G8" i="8"/>
  <c r="G8" i="10" s="1"/>
  <c r="F23" i="10"/>
  <c r="I20" i="10"/>
  <c r="I14" i="10"/>
  <c r="D18" i="10"/>
  <c r="D12" i="10"/>
  <c r="D16" i="10"/>
  <c r="D20" i="10"/>
  <c r="H23" i="10"/>
  <c r="I11" i="10"/>
  <c r="I10" i="10"/>
  <c r="E23" i="10"/>
  <c r="D19" i="10"/>
  <c r="D13" i="10"/>
  <c r="D17" i="10"/>
  <c r="D11" i="10"/>
  <c r="B23" i="10"/>
  <c r="D23" i="9"/>
  <c r="I23" i="9"/>
  <c r="D8" i="15" l="1"/>
  <c r="D9" i="15"/>
  <c r="I23" i="10"/>
  <c r="D23" i="10"/>
</calcChain>
</file>

<file path=xl/sharedStrings.xml><?xml version="1.0" encoding="utf-8"?>
<sst xmlns="http://schemas.openxmlformats.org/spreadsheetml/2006/main" count="5175" uniqueCount="830">
  <si>
    <t>Business Group</t>
  </si>
  <si>
    <t>Building Materials</t>
  </si>
  <si>
    <t>General Merchandise</t>
  </si>
  <si>
    <t>Food Dealers</t>
  </si>
  <si>
    <t>Motor Vehicle</t>
  </si>
  <si>
    <t>Apparel</t>
  </si>
  <si>
    <t>Home Furnishings</t>
  </si>
  <si>
    <t>Eating and Drinking</t>
  </si>
  <si>
    <t>Specialty Retail</t>
  </si>
  <si>
    <t>Services</t>
  </si>
  <si>
    <t>Miscellaneous</t>
  </si>
  <si>
    <t>Computed Tax</t>
  </si>
  <si>
    <t>Comparison of Use Taxes for the Quarter Ending</t>
  </si>
  <si>
    <t>Number of Returns</t>
  </si>
  <si>
    <t>Retailer's</t>
  </si>
  <si>
    <t>Consumer's</t>
  </si>
  <si>
    <t>Percent Change</t>
  </si>
  <si>
    <t>of Returns</t>
  </si>
  <si>
    <t>by Business Group</t>
  </si>
  <si>
    <t>Retail Sales Tax by Business Group</t>
  </si>
  <si>
    <t>Retailer's Use Tax by Business Group</t>
  </si>
  <si>
    <t>State Totals</t>
  </si>
  <si>
    <t>Use Tax</t>
  </si>
  <si>
    <t>Number of Registrations</t>
  </si>
  <si>
    <t>Utilities and Transportation</t>
  </si>
  <si>
    <t>Wholesale</t>
  </si>
  <si>
    <t>Percentages may not sum to totals due to rounding.</t>
  </si>
  <si>
    <t>Taxable Sales</t>
  </si>
  <si>
    <t>Table 1. Iowa Retail Sales Tax</t>
  </si>
  <si>
    <t>of tax</t>
  </si>
  <si>
    <t>Table 1A. Iowa Retail and Retail Use Sales Tax</t>
  </si>
  <si>
    <t>Retail and Retail Use Sales Tax by Business Group</t>
  </si>
  <si>
    <t>of Tax</t>
  </si>
  <si>
    <t>Table 2. Iowa Retail Use Taxes</t>
  </si>
  <si>
    <t>Unk</t>
  </si>
  <si>
    <t xml:space="preserve"> * beginning FY 2023 returns are required monthly so counts increased are atributed to this.</t>
  </si>
  <si>
    <t>Consumer Use is dropping due to combined on returns now.</t>
  </si>
  <si>
    <t xml:space="preserve"> * beginning FY 2023 returns are required monthly so counts increase atributed to this.</t>
  </si>
  <si>
    <t>Retail Sales and Use Tax Quarterly Report</t>
  </si>
  <si>
    <t>SF 2417, passed during the 2018 Legislative session, updated the definition of retailer subject to sales tax in Iowa that effectively will shift most out-of-state retailers from filing under a retailer's use tax permit to filing under a retail sales tax permit. These changes were effective January 1, 2019. Therefore, throughout fiscal year 2019, reported taxable sales in use tax returns will diminish as retailers implement this change. This report has provided taxable sales by business class separately for sales and use tax permit holders, but includes a new table (1A) that combines the two together. It is anticipated that after this transition year, all Department sales and use tax analysis will consider the two together.</t>
  </si>
  <si>
    <t>Effective beginning with the fiscal year 2014 quarterly and annual reports, the Department reassigned approximately 12 percent of retailers after a review of the business class codes assigned to retailers in the sales and use tax database. In addition, the Convenience Stores and Gas Stations business class was moved from the Motor Vehicle group to the Food Dealers group. Because these changes would not be reflected in reports prior to fiscal year 2014, care should be taken when comparing business group data for reports for fiscal year 2014 and later with reports for periods prior to fiscal year 2014.</t>
  </si>
  <si>
    <r>
      <t>Business Class Definition:</t>
    </r>
    <r>
      <rPr>
        <sz val="12"/>
        <rFont val="Arial"/>
        <family val="2"/>
      </rPr>
      <t xml:space="preserve"> The business classification for retail sales activity used by the Department is based on the 2007 North American Industry Classification System (NAICS). The Department attempted to match as closely as possible its four digit business class codes to the NAICS when the system was introduced in 1997.  The two digit NAICS and the first two digits of the Department’s business class codes represent the same 20 general categories of economic activity. However not all business class codes were changed to match NAICS at the four digit level.</t>
    </r>
  </si>
  <si>
    <r>
      <t>Retail Sales Tax Statistics by City</t>
    </r>
    <r>
      <rPr>
        <sz val="12"/>
        <rFont val="Arial"/>
        <family val="2"/>
      </rPr>
      <t>: Table 3 provides retail sales and tax data for all cities in Iowa where at least 10 returns were filed during the quarter. The “Other” category provides data for all cities in each county not satisfying the minimum return count requirements and businesses in the unincorporated area of a county.</t>
    </r>
  </si>
  <si>
    <t>This report covers retail sales and use tax data for taxable sales based on tax returns filed with the Department for the quarter ending June 30, 2023 which is the fourth quarter in fiscal year 2023. The report includes four tables covering retail sales tax collections by business group compared to the prior year, use tax collections by business group with comparisons to the prior year, retail sales and tax collections by county and city, and retail sales and tax collections by county and business group.  Note that collections under the Water Service Excise Tax, levied beginning July 1, 2018, are included as retail sales in this report.</t>
  </si>
  <si>
    <r>
      <t>Year over Year Retail Sales Tax Statistics:</t>
    </r>
    <r>
      <rPr>
        <sz val="12"/>
        <rFont val="Arial"/>
        <family val="2"/>
      </rPr>
      <t xml:space="preserve"> Table 1 compares return counts, taxable sales, and taxes reported by 12 business groups for the June 2023 quarter compared to the June 2022 quarter.</t>
    </r>
  </si>
  <si>
    <r>
      <t>Use Tax Statistics:</t>
    </r>
    <r>
      <rPr>
        <sz val="12"/>
        <rFont val="Arial"/>
        <family val="2"/>
      </rPr>
      <t xml:space="preserve"> Table 2 compares return counts, taxable sales, and tax data reported by the 12 business groups for the June 2023 quarter compared to the June 2022 quarter for Retailer's Use Tax permits. In addition, aggregate Motor Vehicle Use  and Consumer Use tax data for the June 2023 quarter are also compared to the June 2022 quarter.  The Consumer Use tax data does not include voluntary use tax data.</t>
    </r>
  </si>
  <si>
    <r>
      <t>Retail Sales Tax Statistics by County and Business Group</t>
    </r>
    <r>
      <rPr>
        <sz val="12"/>
        <rFont val="Arial"/>
        <family val="2"/>
      </rPr>
      <t>: Table 4 provides retail sales and tax data by 12 business groups for each county. Breakouts are provided for each business group within a county where at least 10 or more returns were filed in a fiscal year. An "S", representing "Suppressed", is</t>
    </r>
    <r>
      <rPr>
        <sz val="12"/>
        <color indexed="10"/>
        <rFont val="Arial"/>
        <family val="2"/>
      </rPr>
      <t xml:space="preserve"> </t>
    </r>
    <r>
      <rPr>
        <sz val="12"/>
        <rFont val="Arial"/>
        <family val="2"/>
      </rPr>
      <t>used for any business group that does not have at least 5 returns filed.</t>
    </r>
  </si>
  <si>
    <t>Table 3. Iowa Retail Sales Tax</t>
  </si>
  <si>
    <t>by County and City</t>
  </si>
  <si>
    <t>Quarter Ending June 30, 2023</t>
  </si>
  <si>
    <t>Taxable sales include the value of taxable goods and services that are subject to the 6% State sales tax rate and the value of hotel/motel room rentals and qualified construction equipment purchases subject to the 5% State excise tax rate.  Computed tax equals the taxable sales subject to the 6% State sales tax multiplied by that rate plus taxable sales subject to the 5% State excise tax multiplied by that rate.</t>
  </si>
  <si>
    <t>County</t>
  </si>
  <si>
    <t>City</t>
  </si>
  <si>
    <t>Percent of Tax</t>
  </si>
  <si>
    <t>Adair</t>
  </si>
  <si>
    <t>Greenfield</t>
  </si>
  <si>
    <t>Stuart</t>
  </si>
  <si>
    <t>Fontanelle</t>
  </si>
  <si>
    <t>Orient</t>
  </si>
  <si>
    <t>Bridgewater</t>
  </si>
  <si>
    <t>Other</t>
  </si>
  <si>
    <t>County Totals</t>
  </si>
  <si>
    <t>Adams</t>
  </si>
  <si>
    <t>Corning</t>
  </si>
  <si>
    <t>Prescott</t>
  </si>
  <si>
    <t>Allamakee</t>
  </si>
  <si>
    <t>Waukon</t>
  </si>
  <si>
    <t>Lansing</t>
  </si>
  <si>
    <t>Postville</t>
  </si>
  <si>
    <t>Harpers Ferry</t>
  </si>
  <si>
    <t>New Albin</t>
  </si>
  <si>
    <t>Dorchester</t>
  </si>
  <si>
    <t>Waterville</t>
  </si>
  <si>
    <t>Appanoose</t>
  </si>
  <si>
    <t>Centerville</t>
  </si>
  <si>
    <t>Moravia</t>
  </si>
  <si>
    <t>Moulton</t>
  </si>
  <si>
    <t>Cincinnati</t>
  </si>
  <si>
    <t>Plano</t>
  </si>
  <si>
    <t>Audubon</t>
  </si>
  <si>
    <t>Exira</t>
  </si>
  <si>
    <t>Kimballton</t>
  </si>
  <si>
    <t>Benton</t>
  </si>
  <si>
    <t>Vinton</t>
  </si>
  <si>
    <t>Belle Plaine</t>
  </si>
  <si>
    <t>Atkins</t>
  </si>
  <si>
    <t>Blairstown</t>
  </si>
  <si>
    <t>Shellsburg</t>
  </si>
  <si>
    <t>Urbana</t>
  </si>
  <si>
    <t>Newhall</t>
  </si>
  <si>
    <t>Keystone</t>
  </si>
  <si>
    <t>Van Horne</t>
  </si>
  <si>
    <t>Garrison</t>
  </si>
  <si>
    <t>Norway</t>
  </si>
  <si>
    <t>Walford</t>
  </si>
  <si>
    <t>Black Hawk</t>
  </si>
  <si>
    <t>Waterloo</t>
  </si>
  <si>
    <t>Cedar Falls</t>
  </si>
  <si>
    <t>Evansdale</t>
  </si>
  <si>
    <t>Laporte City</t>
  </si>
  <si>
    <t>Hudson</t>
  </si>
  <si>
    <t>Dunkerton</t>
  </si>
  <si>
    <t>Elk Run Heights</t>
  </si>
  <si>
    <t>Jesup</t>
  </si>
  <si>
    <t>Raymond</t>
  </si>
  <si>
    <t>Gilbertville</t>
  </si>
  <si>
    <t>Janesville</t>
  </si>
  <si>
    <t>Boone</t>
  </si>
  <si>
    <t>Madrid</t>
  </si>
  <si>
    <t>Ogden</t>
  </si>
  <si>
    <t>Pilot Mound</t>
  </si>
  <si>
    <t>Bremer</t>
  </si>
  <si>
    <t>Waverly</t>
  </si>
  <si>
    <t>Sumner</t>
  </si>
  <si>
    <t>Denver</t>
  </si>
  <si>
    <t>Tripoli</t>
  </si>
  <si>
    <t>Readlyn</t>
  </si>
  <si>
    <t>Plainfield</t>
  </si>
  <si>
    <t>Buchanan</t>
  </si>
  <si>
    <t>Independence</t>
  </si>
  <si>
    <t>Hazleton</t>
  </si>
  <si>
    <t>Winthrop</t>
  </si>
  <si>
    <t>Fairbank</t>
  </si>
  <si>
    <t>Lamont</t>
  </si>
  <si>
    <t>Brandon</t>
  </si>
  <si>
    <t>Aurora</t>
  </si>
  <si>
    <t>Rowley</t>
  </si>
  <si>
    <t>Quasqueton</t>
  </si>
  <si>
    <t>Buena Vista</t>
  </si>
  <si>
    <t>Storm Lake</t>
  </si>
  <si>
    <t>Alta</t>
  </si>
  <si>
    <t>Sioux Rapids</t>
  </si>
  <si>
    <t>Albert City</t>
  </si>
  <si>
    <t>Newell</t>
  </si>
  <si>
    <t>Linn Grove</t>
  </si>
  <si>
    <t>Marathon</t>
  </si>
  <si>
    <t>Butler</t>
  </si>
  <si>
    <t>Parkersburg</t>
  </si>
  <si>
    <t>Allison</t>
  </si>
  <si>
    <t>Greene</t>
  </si>
  <si>
    <t>Clarksville</t>
  </si>
  <si>
    <t>Shell Rock</t>
  </si>
  <si>
    <t>Aplington</t>
  </si>
  <si>
    <t>Dumont</t>
  </si>
  <si>
    <t>New Hartford</t>
  </si>
  <si>
    <t>Calhoun</t>
  </si>
  <si>
    <t>Rockwell City</t>
  </si>
  <si>
    <t>Manson</t>
  </si>
  <si>
    <t>Lake City</t>
  </si>
  <si>
    <t>Pomeroy</t>
  </si>
  <si>
    <t>Lohrville</t>
  </si>
  <si>
    <t>Farnhamville</t>
  </si>
  <si>
    <t>Carroll</t>
  </si>
  <si>
    <t>Manning</t>
  </si>
  <si>
    <t>Coon Rapids</t>
  </si>
  <si>
    <t>Glidden</t>
  </si>
  <si>
    <t>Breda</t>
  </si>
  <si>
    <t>Arcadia</t>
  </si>
  <si>
    <t>Templeton</t>
  </si>
  <si>
    <t>Halbur</t>
  </si>
  <si>
    <t>Dedham</t>
  </si>
  <si>
    <t>Lidderdale</t>
  </si>
  <si>
    <t>Cass</t>
  </si>
  <si>
    <t>Atlantic</t>
  </si>
  <si>
    <t>Griswold</t>
  </si>
  <si>
    <t>Anita</t>
  </si>
  <si>
    <t>Massena</t>
  </si>
  <si>
    <t>Cumberland</t>
  </si>
  <si>
    <t>Wiota</t>
  </si>
  <si>
    <t>Marne</t>
  </si>
  <si>
    <t>Lewis</t>
  </si>
  <si>
    <t>Cedar</t>
  </si>
  <si>
    <t>Tipton</t>
  </si>
  <si>
    <t>West Branch</t>
  </si>
  <si>
    <t>Durant</t>
  </si>
  <si>
    <t>Clarence</t>
  </si>
  <si>
    <t>Lowden</t>
  </si>
  <si>
    <t>Mechanicsville</t>
  </si>
  <si>
    <t>Stanwood</t>
  </si>
  <si>
    <t>Wilton</t>
  </si>
  <si>
    <t>Cerro Gordo</t>
  </si>
  <si>
    <t>Mason City</t>
  </si>
  <si>
    <t>Clear Lake</t>
  </si>
  <si>
    <t>Rockwell</t>
  </si>
  <si>
    <t>Ventura</t>
  </si>
  <si>
    <t>Plymouth</t>
  </si>
  <si>
    <t>Thornton</t>
  </si>
  <si>
    <t>Nora Springs</t>
  </si>
  <si>
    <t>Swaledale</t>
  </si>
  <si>
    <t>Cherokee</t>
  </si>
  <si>
    <t>Marcus</t>
  </si>
  <si>
    <t>Aurelia</t>
  </si>
  <si>
    <t>Quimby</t>
  </si>
  <si>
    <t>Washta</t>
  </si>
  <si>
    <t>Meriden</t>
  </si>
  <si>
    <t>Chickasaw</t>
  </si>
  <si>
    <t>New Hampton</t>
  </si>
  <si>
    <t>Nashua</t>
  </si>
  <si>
    <t>Fredericksburg</t>
  </si>
  <si>
    <t>Ionia</t>
  </si>
  <si>
    <t>Lawler</t>
  </si>
  <si>
    <t>Alta Vista</t>
  </si>
  <si>
    <t>Clarke</t>
  </si>
  <si>
    <t>Osceola</t>
  </si>
  <si>
    <t>Murray</t>
  </si>
  <si>
    <t>Clay</t>
  </si>
  <si>
    <t>Spencer</t>
  </si>
  <si>
    <t>Everly</t>
  </si>
  <si>
    <t>Peterson</t>
  </si>
  <si>
    <t>Royal</t>
  </si>
  <si>
    <t>Dickens</t>
  </si>
  <si>
    <t>Fostoria</t>
  </si>
  <si>
    <t>Webb</t>
  </si>
  <si>
    <t>Clayton</t>
  </si>
  <si>
    <t>Elkader</t>
  </si>
  <si>
    <t>Guttenberg</t>
  </si>
  <si>
    <t>Monona</t>
  </si>
  <si>
    <t>Strawberry Point</t>
  </si>
  <si>
    <t>Edgewood</t>
  </si>
  <si>
    <t>Garnavillo</t>
  </si>
  <si>
    <t>Marquette</t>
  </si>
  <si>
    <t>Luana</t>
  </si>
  <si>
    <t>Farmersburg</t>
  </si>
  <si>
    <t>Clinton</t>
  </si>
  <si>
    <t>Dewitt</t>
  </si>
  <si>
    <t>Camanche</t>
  </si>
  <si>
    <t>Wheatland</t>
  </si>
  <si>
    <t>Grand Mound</t>
  </si>
  <si>
    <t>Calamus</t>
  </si>
  <si>
    <t>Delmar</t>
  </si>
  <si>
    <t>Lost Nation</t>
  </si>
  <si>
    <t>Charlotte</t>
  </si>
  <si>
    <t>Low Moor</t>
  </si>
  <si>
    <t>Welton</t>
  </si>
  <si>
    <t>Goose Lake</t>
  </si>
  <si>
    <t>Crawford</t>
  </si>
  <si>
    <t>Denison</t>
  </si>
  <si>
    <t>Manilla</t>
  </si>
  <si>
    <t>Dow City</t>
  </si>
  <si>
    <t>Charter Oak</t>
  </si>
  <si>
    <t>Schleswig</t>
  </si>
  <si>
    <t>Westside</t>
  </si>
  <si>
    <t>Vail</t>
  </si>
  <si>
    <t>Kiron</t>
  </si>
  <si>
    <t>Dunlap</t>
  </si>
  <si>
    <t>Dallas</t>
  </si>
  <si>
    <t>West Des Moines</t>
  </si>
  <si>
    <t>Waukee</t>
  </si>
  <si>
    <t>Adel</t>
  </si>
  <si>
    <t>Perry</t>
  </si>
  <si>
    <t>Clive</t>
  </si>
  <si>
    <t>Urbandale</t>
  </si>
  <si>
    <t>Dallas Center</t>
  </si>
  <si>
    <t>Desoto</t>
  </si>
  <si>
    <t>Granger</t>
  </si>
  <si>
    <t>Woodward</t>
  </si>
  <si>
    <t>Van Meter</t>
  </si>
  <si>
    <t>Redfield</t>
  </si>
  <si>
    <t>Dexter</t>
  </si>
  <si>
    <t>Minburn</t>
  </si>
  <si>
    <t>Grimes</t>
  </si>
  <si>
    <t>Davis</t>
  </si>
  <si>
    <t>Bloomfield</t>
  </si>
  <si>
    <t>Drakesville</t>
  </si>
  <si>
    <t>Pulaski</t>
  </si>
  <si>
    <t>Decatur</t>
  </si>
  <si>
    <t>Leon</t>
  </si>
  <si>
    <t>Lamoni</t>
  </si>
  <si>
    <t>Decatur City</t>
  </si>
  <si>
    <t>Davis City</t>
  </si>
  <si>
    <t>Grand River</t>
  </si>
  <si>
    <t>Weldon</t>
  </si>
  <si>
    <t>Delaware</t>
  </si>
  <si>
    <t>Manchester</t>
  </si>
  <si>
    <t>Dyersville</t>
  </si>
  <si>
    <t>Delhi</t>
  </si>
  <si>
    <t>Hopkinton</t>
  </si>
  <si>
    <t>Earlville</t>
  </si>
  <si>
    <t>Colesburg</t>
  </si>
  <si>
    <t>Ryan</t>
  </si>
  <si>
    <t>Dundee</t>
  </si>
  <si>
    <t>Greeley</t>
  </si>
  <si>
    <t>Des Moines</t>
  </si>
  <si>
    <t>Burlington</t>
  </si>
  <si>
    <t>West Burlington</t>
  </si>
  <si>
    <t>Mediapolis</t>
  </si>
  <si>
    <t>Danville</t>
  </si>
  <si>
    <t>Middletown</t>
  </si>
  <si>
    <t>Dickinson</t>
  </si>
  <si>
    <t>Spirit Lake</t>
  </si>
  <si>
    <t>Milford</t>
  </si>
  <si>
    <t>Arnolds Park</t>
  </si>
  <si>
    <t>Okoboji</t>
  </si>
  <si>
    <t>Lake Park</t>
  </si>
  <si>
    <t>Terril</t>
  </si>
  <si>
    <t>Superior</t>
  </si>
  <si>
    <t>Dubuque</t>
  </si>
  <si>
    <t>Peosta</t>
  </si>
  <si>
    <t>Cascade</t>
  </si>
  <si>
    <t>Farley</t>
  </si>
  <si>
    <t>Epworth</t>
  </si>
  <si>
    <t>Asbury</t>
  </si>
  <si>
    <t>Worthington</t>
  </si>
  <si>
    <t>Bernard</t>
  </si>
  <si>
    <t>Holy Cross</t>
  </si>
  <si>
    <t>New Vienna</t>
  </si>
  <si>
    <t>Sherrill</t>
  </si>
  <si>
    <t>Durango</t>
  </si>
  <si>
    <t>Emmet</t>
  </si>
  <si>
    <t>Estherville</t>
  </si>
  <si>
    <t>Armstrong</t>
  </si>
  <si>
    <t>Ringsted</t>
  </si>
  <si>
    <t>Wallingford</t>
  </si>
  <si>
    <t>Fayette</t>
  </si>
  <si>
    <t>Oelwein</t>
  </si>
  <si>
    <t>West Union</t>
  </si>
  <si>
    <t>Elgin</t>
  </si>
  <si>
    <t>Hawkeye</t>
  </si>
  <si>
    <t>Clermont</t>
  </si>
  <si>
    <t>Waucoma</t>
  </si>
  <si>
    <t>Wadena</t>
  </si>
  <si>
    <t>Arlington</t>
  </si>
  <si>
    <t>Maynard</t>
  </si>
  <si>
    <t>Westgate</t>
  </si>
  <si>
    <t>Floyd</t>
  </si>
  <si>
    <t>Charles City</t>
  </si>
  <si>
    <t>Rockford</t>
  </si>
  <si>
    <t>Rudd</t>
  </si>
  <si>
    <t>Marble Rock</t>
  </si>
  <si>
    <t>Franklin</t>
  </si>
  <si>
    <t>Hampton</t>
  </si>
  <si>
    <t>Sheffield</t>
  </si>
  <si>
    <t>Ackley</t>
  </si>
  <si>
    <t>Latimer</t>
  </si>
  <si>
    <t>Alexander</t>
  </si>
  <si>
    <t>Dows</t>
  </si>
  <si>
    <t>Geneva</t>
  </si>
  <si>
    <t>Fremont</t>
  </si>
  <si>
    <t>Sidney</t>
  </si>
  <si>
    <t>Shenandoah</t>
  </si>
  <si>
    <t>Hamburg</t>
  </si>
  <si>
    <t>Tabor</t>
  </si>
  <si>
    <t>Farragut</t>
  </si>
  <si>
    <t>Riverton</t>
  </si>
  <si>
    <t>Jefferson</t>
  </si>
  <si>
    <t>Grand Junction</t>
  </si>
  <si>
    <t>Scranton</t>
  </si>
  <si>
    <t>Paton</t>
  </si>
  <si>
    <t>Rippey</t>
  </si>
  <si>
    <t>Churdan</t>
  </si>
  <si>
    <t>Grundy</t>
  </si>
  <si>
    <t>Grundy Center</t>
  </si>
  <si>
    <t>Reinbeck</t>
  </si>
  <si>
    <t>Conrad</t>
  </si>
  <si>
    <t>Dike</t>
  </si>
  <si>
    <t>Wellsburg</t>
  </si>
  <si>
    <t>Beaman</t>
  </si>
  <si>
    <t>Holland</t>
  </si>
  <si>
    <t>Guthrie</t>
  </si>
  <si>
    <t>Panora</t>
  </si>
  <si>
    <t>Guthrie Center</t>
  </si>
  <si>
    <t>Casey</t>
  </si>
  <si>
    <t>Yale</t>
  </si>
  <si>
    <t>Bayard</t>
  </si>
  <si>
    <t>Bagley</t>
  </si>
  <si>
    <t>Menlo</t>
  </si>
  <si>
    <t>Hamilton</t>
  </si>
  <si>
    <t>Webster City</t>
  </si>
  <si>
    <t>Stratford</t>
  </si>
  <si>
    <t>Ellsworth</t>
  </si>
  <si>
    <t>Williams</t>
  </si>
  <si>
    <t>Stanhope</t>
  </si>
  <si>
    <t>Blairsburg</t>
  </si>
  <si>
    <t>Kamrar</t>
  </si>
  <si>
    <t>Hancock</t>
  </si>
  <si>
    <t>Garner</t>
  </si>
  <si>
    <t>Britt</t>
  </si>
  <si>
    <t>Forest City</t>
  </si>
  <si>
    <t>Kanawha</t>
  </si>
  <si>
    <t>Corwith</t>
  </si>
  <si>
    <t>Klemme</t>
  </si>
  <si>
    <t>Woden</t>
  </si>
  <si>
    <t>Goodell</t>
  </si>
  <si>
    <t>Hardin</t>
  </si>
  <si>
    <t>Iowa Falls</t>
  </si>
  <si>
    <t>Eldora</t>
  </si>
  <si>
    <t>Alden</t>
  </si>
  <si>
    <t>Hubbard</t>
  </si>
  <si>
    <t>Union</t>
  </si>
  <si>
    <t>Radcliffe</t>
  </si>
  <si>
    <t>Steamboat Rock</t>
  </si>
  <si>
    <t>New Providence</t>
  </si>
  <si>
    <t>Harrison</t>
  </si>
  <si>
    <t>Missouri Valley</t>
  </si>
  <si>
    <t>Woodbine</t>
  </si>
  <si>
    <t>Logan</t>
  </si>
  <si>
    <t>Persia</t>
  </si>
  <si>
    <t>Mondamin</t>
  </si>
  <si>
    <t>Pisgah</t>
  </si>
  <si>
    <t>Modale</t>
  </si>
  <si>
    <t>Henry</t>
  </si>
  <si>
    <t>Mount Pleasant</t>
  </si>
  <si>
    <t>New London</t>
  </si>
  <si>
    <t>Wayland</t>
  </si>
  <si>
    <t>Winfield</t>
  </si>
  <si>
    <t>Salem</t>
  </si>
  <si>
    <t>Mount Union</t>
  </si>
  <si>
    <t>Howard</t>
  </si>
  <si>
    <t>Cresco</t>
  </si>
  <si>
    <t>Riceville</t>
  </si>
  <si>
    <t>Elma</t>
  </si>
  <si>
    <t>Lime Springs</t>
  </si>
  <si>
    <t>Protivin</t>
  </si>
  <si>
    <t>Chester</t>
  </si>
  <si>
    <t>Humboldt</t>
  </si>
  <si>
    <t>Dakota City</t>
  </si>
  <si>
    <t>Livermore</t>
  </si>
  <si>
    <t>Renwick</t>
  </si>
  <si>
    <t>Thor</t>
  </si>
  <si>
    <t>Bode</t>
  </si>
  <si>
    <t>Hardy</t>
  </si>
  <si>
    <t>Ida</t>
  </si>
  <si>
    <t>Ida Grove</t>
  </si>
  <si>
    <t>Holstein</t>
  </si>
  <si>
    <t>Battle Creek</t>
  </si>
  <si>
    <t>Arthur</t>
  </si>
  <si>
    <t>Galva</t>
  </si>
  <si>
    <t>Iowa</t>
  </si>
  <si>
    <t>Williamsburg</t>
  </si>
  <si>
    <t>Marengo</t>
  </si>
  <si>
    <t>Victor</t>
  </si>
  <si>
    <t>North English</t>
  </si>
  <si>
    <t>Parnell</t>
  </si>
  <si>
    <t>Ladora</t>
  </si>
  <si>
    <t>Jackson</t>
  </si>
  <si>
    <t>Maquoketa</t>
  </si>
  <si>
    <t>Bellevue</t>
  </si>
  <si>
    <t>Preston</t>
  </si>
  <si>
    <t>Sabula</t>
  </si>
  <si>
    <t>Miles</t>
  </si>
  <si>
    <t>Andrew</t>
  </si>
  <si>
    <t>Monmouth</t>
  </si>
  <si>
    <t>Springbrook</t>
  </si>
  <si>
    <t>Zwingle</t>
  </si>
  <si>
    <t>Jasper</t>
  </si>
  <si>
    <t>Newton</t>
  </si>
  <si>
    <t>Colfax</t>
  </si>
  <si>
    <t>Monroe</t>
  </si>
  <si>
    <t>Prairie City</t>
  </si>
  <si>
    <t>Sully</t>
  </si>
  <si>
    <t>Baxter</t>
  </si>
  <si>
    <t>Lynnville</t>
  </si>
  <si>
    <t>Kellogg</t>
  </si>
  <si>
    <t>Mingo</t>
  </si>
  <si>
    <t>Mitchellville</t>
  </si>
  <si>
    <t>Reasnor</t>
  </si>
  <si>
    <t>Fairfield</t>
  </si>
  <si>
    <t>Batavia</t>
  </si>
  <si>
    <t>Lockridge</t>
  </si>
  <si>
    <t>Libertyville</t>
  </si>
  <si>
    <t>Packwood</t>
  </si>
  <si>
    <t>Johnson</t>
  </si>
  <si>
    <t>Iowa City</t>
  </si>
  <si>
    <t>Coralville</t>
  </si>
  <si>
    <t>North Liberty</t>
  </si>
  <si>
    <t>Solon</t>
  </si>
  <si>
    <t>Tiffin</t>
  </si>
  <si>
    <t>Swisher</t>
  </si>
  <si>
    <t>Oxford</t>
  </si>
  <si>
    <t>Lone Tree</t>
  </si>
  <si>
    <t>Hills</t>
  </si>
  <si>
    <t>Jones</t>
  </si>
  <si>
    <t>Monticello</t>
  </si>
  <si>
    <t>Anamosa</t>
  </si>
  <si>
    <t>Wyoming</t>
  </si>
  <si>
    <t>Olin</t>
  </si>
  <si>
    <t>Martelle</t>
  </si>
  <si>
    <t>Oxford Junction</t>
  </si>
  <si>
    <t>Onslow</t>
  </si>
  <si>
    <t>Keokuk</t>
  </si>
  <si>
    <t>Sigourney</t>
  </si>
  <si>
    <t>Keota</t>
  </si>
  <si>
    <t>Hedrick</t>
  </si>
  <si>
    <t>Richland</t>
  </si>
  <si>
    <t>Keswick</t>
  </si>
  <si>
    <t>Harper</t>
  </si>
  <si>
    <t>Ollie</t>
  </si>
  <si>
    <t>What Cheer</t>
  </si>
  <si>
    <t>South English</t>
  </si>
  <si>
    <t>Kossuth</t>
  </si>
  <si>
    <t>Algona</t>
  </si>
  <si>
    <t>Bancroft</t>
  </si>
  <si>
    <t>Titonka</t>
  </si>
  <si>
    <t>Whittemore</t>
  </si>
  <si>
    <t>Swea City</t>
  </si>
  <si>
    <t>Wesley</t>
  </si>
  <si>
    <t>West Bend</t>
  </si>
  <si>
    <t>Burt</t>
  </si>
  <si>
    <t>Fenton</t>
  </si>
  <si>
    <t>Lone Rock</t>
  </si>
  <si>
    <t>Ledyard</t>
  </si>
  <si>
    <t>Lakota</t>
  </si>
  <si>
    <t>Lee</t>
  </si>
  <si>
    <t>Fort Madison</t>
  </si>
  <si>
    <t>West Point</t>
  </si>
  <si>
    <t>Donnellson</t>
  </si>
  <si>
    <t>Montrose</t>
  </si>
  <si>
    <t>Houghton</t>
  </si>
  <si>
    <t>Linn</t>
  </si>
  <si>
    <t>Cedar Rapids</t>
  </si>
  <si>
    <t>Marion</t>
  </si>
  <si>
    <t>Hiawatha</t>
  </si>
  <si>
    <t>Mount Vernon</t>
  </si>
  <si>
    <t>Center Point</t>
  </si>
  <si>
    <t>Fairfax</t>
  </si>
  <si>
    <t>Central City</t>
  </si>
  <si>
    <t>Lisbon</t>
  </si>
  <si>
    <t>Palo</t>
  </si>
  <si>
    <t>Robins</t>
  </si>
  <si>
    <t>Ely</t>
  </si>
  <si>
    <t>Springville</t>
  </si>
  <si>
    <t>Walker</t>
  </si>
  <si>
    <t>Coggon</t>
  </si>
  <si>
    <t>Alburnett</t>
  </si>
  <si>
    <t>Louisa</t>
  </si>
  <si>
    <t>Columbus Junction</t>
  </si>
  <si>
    <t>Wapello</t>
  </si>
  <si>
    <t>Morning Sun</t>
  </si>
  <si>
    <t>Letts</t>
  </si>
  <si>
    <t>Lucas</t>
  </si>
  <si>
    <t>Chariton</t>
  </si>
  <si>
    <t>Russell</t>
  </si>
  <si>
    <t>Lyon</t>
  </si>
  <si>
    <t>Rock Rapids</t>
  </si>
  <si>
    <t>Inwood</t>
  </si>
  <si>
    <t>Larchwood</t>
  </si>
  <si>
    <t>Doon</t>
  </si>
  <si>
    <t>George</t>
  </si>
  <si>
    <t>Little Rock</t>
  </si>
  <si>
    <t>Lester</t>
  </si>
  <si>
    <t>Alvord</t>
  </si>
  <si>
    <t>Madison</t>
  </si>
  <si>
    <t>Winterset</t>
  </si>
  <si>
    <t>Earlham</t>
  </si>
  <si>
    <t>Truro</t>
  </si>
  <si>
    <t>Mahaska</t>
  </si>
  <si>
    <t>Oskaloosa</t>
  </si>
  <si>
    <t>New Sharon</t>
  </si>
  <si>
    <t>Leighton</t>
  </si>
  <si>
    <t>Barnes City</t>
  </si>
  <si>
    <t>Pella</t>
  </si>
  <si>
    <t>Knoxville</t>
  </si>
  <si>
    <t>Pleasantville</t>
  </si>
  <si>
    <t>Bussey</t>
  </si>
  <si>
    <t>Harvey</t>
  </si>
  <si>
    <t>Marshall</t>
  </si>
  <si>
    <t>Marshalltown</t>
  </si>
  <si>
    <t>State Center</t>
  </si>
  <si>
    <t>Gilman</t>
  </si>
  <si>
    <t>Melbourne</t>
  </si>
  <si>
    <t>Albion</t>
  </si>
  <si>
    <t>Rhodes</t>
  </si>
  <si>
    <t>Laurel</t>
  </si>
  <si>
    <t>Mills</t>
  </si>
  <si>
    <t>Glenwood</t>
  </si>
  <si>
    <t>Malvern</t>
  </si>
  <si>
    <t>Pacific Junction</t>
  </si>
  <si>
    <t>Emerson</t>
  </si>
  <si>
    <t>Silver City</t>
  </si>
  <si>
    <t>Hastings</t>
  </si>
  <si>
    <t>Mitchell</t>
  </si>
  <si>
    <t>Osage</t>
  </si>
  <si>
    <t>St. Ansgar</t>
  </si>
  <si>
    <t>Stacyville</t>
  </si>
  <si>
    <t>Orchard</t>
  </si>
  <si>
    <t>Onawa</t>
  </si>
  <si>
    <t>Mapleton</t>
  </si>
  <si>
    <t>Whiting</t>
  </si>
  <si>
    <t>Soldier</t>
  </si>
  <si>
    <t>Ute</t>
  </si>
  <si>
    <t>Moorhead</t>
  </si>
  <si>
    <t>Albia</t>
  </si>
  <si>
    <t>Lovilia</t>
  </si>
  <si>
    <t>Eddyville</t>
  </si>
  <si>
    <t>Montgomery</t>
  </si>
  <si>
    <t>Red Oak</t>
  </si>
  <si>
    <t>Villisca</t>
  </si>
  <si>
    <t>Stanton</t>
  </si>
  <si>
    <t>Muscatine</t>
  </si>
  <si>
    <t>West Liberty</t>
  </si>
  <si>
    <t>Nichols</t>
  </si>
  <si>
    <t>Blue Grass</t>
  </si>
  <si>
    <t>Fruitland</t>
  </si>
  <si>
    <t>Atalissa</t>
  </si>
  <si>
    <t>Stockton</t>
  </si>
  <si>
    <t>O'Brien</t>
  </si>
  <si>
    <t>Sheldon</t>
  </si>
  <si>
    <t>Hartley</t>
  </si>
  <si>
    <t>Paullina</t>
  </si>
  <si>
    <t>Sanborn</t>
  </si>
  <si>
    <t>Sutherland</t>
  </si>
  <si>
    <t>Primghar</t>
  </si>
  <si>
    <t>Calumet</t>
  </si>
  <si>
    <t>Sibley</t>
  </si>
  <si>
    <t>Ocheyedan</t>
  </si>
  <si>
    <t>Ashton</t>
  </si>
  <si>
    <t>Melvin</t>
  </si>
  <si>
    <t>Page</t>
  </si>
  <si>
    <t>Clarinda</t>
  </si>
  <si>
    <t>Essex</t>
  </si>
  <si>
    <t>Braddyville</t>
  </si>
  <si>
    <t>Coin</t>
  </si>
  <si>
    <t>Palo Alto</t>
  </si>
  <si>
    <t>Emmetsburg</t>
  </si>
  <si>
    <t>Graettinger</t>
  </si>
  <si>
    <t>Ruthven</t>
  </si>
  <si>
    <t>Mallard</t>
  </si>
  <si>
    <t>Cylinder</t>
  </si>
  <si>
    <t>Lemars</t>
  </si>
  <si>
    <t>Remsen</t>
  </si>
  <si>
    <t>Kingsley</t>
  </si>
  <si>
    <t>Akron</t>
  </si>
  <si>
    <t>Hinton</t>
  </si>
  <si>
    <t>Sioux City</t>
  </si>
  <si>
    <t>Merrill</t>
  </si>
  <si>
    <t>Westfield</t>
  </si>
  <si>
    <t>Pocahontas</t>
  </si>
  <si>
    <t>Laurens</t>
  </si>
  <si>
    <t>Rolfe</t>
  </si>
  <si>
    <t>Gilmore City</t>
  </si>
  <si>
    <t>Fonda</t>
  </si>
  <si>
    <t>Palmer</t>
  </si>
  <si>
    <t>Havelock</t>
  </si>
  <si>
    <t>Polk</t>
  </si>
  <si>
    <t>Ankeny</t>
  </si>
  <si>
    <t>Altoona</t>
  </si>
  <si>
    <t>Johnston</t>
  </si>
  <si>
    <t>Pleasant Hill</t>
  </si>
  <si>
    <t>Bondurant</t>
  </si>
  <si>
    <t>Windsor Heights</t>
  </si>
  <si>
    <t>Polk City</t>
  </si>
  <si>
    <t>Runnells</t>
  </si>
  <si>
    <t>Elkhart</t>
  </si>
  <si>
    <t>Carlisle</t>
  </si>
  <si>
    <t>Pottawattamie</t>
  </si>
  <si>
    <t>Council Bluffs</t>
  </si>
  <si>
    <t>Avoca</t>
  </si>
  <si>
    <t>Oakland</t>
  </si>
  <si>
    <t>Carter Lake</t>
  </si>
  <si>
    <t>Neola</t>
  </si>
  <si>
    <t>Treynor</t>
  </si>
  <si>
    <t>Walnut</t>
  </si>
  <si>
    <t>Underwood</t>
  </si>
  <si>
    <t>Crescent</t>
  </si>
  <si>
    <t>Carson</t>
  </si>
  <si>
    <t>Minden</t>
  </si>
  <si>
    <t>Shelby</t>
  </si>
  <si>
    <t>Poweshiek</t>
  </si>
  <si>
    <t>Grinnell</t>
  </si>
  <si>
    <t>Montezuma</t>
  </si>
  <si>
    <t>Brooklyn</t>
  </si>
  <si>
    <t>Malcom</t>
  </si>
  <si>
    <t>Deep River</t>
  </si>
  <si>
    <t>Ringgold</t>
  </si>
  <si>
    <t>Mount Ayr</t>
  </si>
  <si>
    <t>Diagonal</t>
  </si>
  <si>
    <t>Ellston</t>
  </si>
  <si>
    <t>Redding</t>
  </si>
  <si>
    <t>Sac</t>
  </si>
  <si>
    <t>Sac City</t>
  </si>
  <si>
    <t>Lake View</t>
  </si>
  <si>
    <t>Odebolt</t>
  </si>
  <si>
    <t>Wall Lake</t>
  </si>
  <si>
    <t>Schaller</t>
  </si>
  <si>
    <t>Auburn</t>
  </si>
  <si>
    <t>Early</t>
  </si>
  <si>
    <t>Lytton</t>
  </si>
  <si>
    <t>Scott</t>
  </si>
  <si>
    <t>Davenport</t>
  </si>
  <si>
    <t>Bettendorf</t>
  </si>
  <si>
    <t>Eldridge</t>
  </si>
  <si>
    <t>Leclaire</t>
  </si>
  <si>
    <t>Walcott</t>
  </si>
  <si>
    <t>Long Grove</t>
  </si>
  <si>
    <t>Buffalo</t>
  </si>
  <si>
    <t>Princeton</t>
  </si>
  <si>
    <t>Donahue</t>
  </si>
  <si>
    <t>Riverdale</t>
  </si>
  <si>
    <t>Harlan</t>
  </si>
  <si>
    <t>Panama</t>
  </si>
  <si>
    <t>Elk Horn</t>
  </si>
  <si>
    <t>Earling</t>
  </si>
  <si>
    <t>Irwin</t>
  </si>
  <si>
    <t>Portsmouth</t>
  </si>
  <si>
    <t>Defiance</t>
  </si>
  <si>
    <t>Sioux</t>
  </si>
  <si>
    <t>Sioux Center</t>
  </si>
  <si>
    <t>Orange City</t>
  </si>
  <si>
    <t>Rock Valley</t>
  </si>
  <si>
    <t>Hawarden</t>
  </si>
  <si>
    <t>Hull</t>
  </si>
  <si>
    <t>Alton</t>
  </si>
  <si>
    <t>Ireton</t>
  </si>
  <si>
    <t>Hospers</t>
  </si>
  <si>
    <t>Boyden</t>
  </si>
  <si>
    <t>Maurice</t>
  </si>
  <si>
    <t>Granville</t>
  </si>
  <si>
    <t>Story</t>
  </si>
  <si>
    <t>Ames</t>
  </si>
  <si>
    <t>Nevada</t>
  </si>
  <si>
    <t>Story City</t>
  </si>
  <si>
    <t>Huxley</t>
  </si>
  <si>
    <t>Slater</t>
  </si>
  <si>
    <t>Colo</t>
  </si>
  <si>
    <t>Maxwell</t>
  </si>
  <si>
    <t>Gilbert</t>
  </si>
  <si>
    <t>Roland</t>
  </si>
  <si>
    <t>Zearing</t>
  </si>
  <si>
    <t>Kelley</t>
  </si>
  <si>
    <t>Cambridge</t>
  </si>
  <si>
    <t>Collins</t>
  </si>
  <si>
    <t>Tama</t>
  </si>
  <si>
    <t>Toledo</t>
  </si>
  <si>
    <t>Traer</t>
  </si>
  <si>
    <t>Dysart</t>
  </si>
  <si>
    <t>Gladbrook</t>
  </si>
  <si>
    <t>Chelsea</t>
  </si>
  <si>
    <t>Garwin</t>
  </si>
  <si>
    <t>Montour</t>
  </si>
  <si>
    <t>Clutier</t>
  </si>
  <si>
    <t>Elberon</t>
  </si>
  <si>
    <t>Taylor</t>
  </si>
  <si>
    <t>Bedford</t>
  </si>
  <si>
    <t>Lenox</t>
  </si>
  <si>
    <t>Clearfield</t>
  </si>
  <si>
    <t>New Market</t>
  </si>
  <si>
    <t>Creston</t>
  </si>
  <si>
    <t>Afton</t>
  </si>
  <si>
    <t>Lorimor</t>
  </si>
  <si>
    <t>Van Buren</t>
  </si>
  <si>
    <t>Keosauqua</t>
  </si>
  <si>
    <t>Milton</t>
  </si>
  <si>
    <t>Cantril</t>
  </si>
  <si>
    <t>Bonaparte</t>
  </si>
  <si>
    <t>Farmington</t>
  </si>
  <si>
    <t>Birmingham</t>
  </si>
  <si>
    <t>Stockport</t>
  </si>
  <si>
    <t>Ottumwa</t>
  </si>
  <si>
    <t>Eldon</t>
  </si>
  <si>
    <t>Agency</t>
  </si>
  <si>
    <t>Blakesburg</t>
  </si>
  <si>
    <t>Warren</t>
  </si>
  <si>
    <t>Indianola</t>
  </si>
  <si>
    <t>Norwalk</t>
  </si>
  <si>
    <t>Milo</t>
  </si>
  <si>
    <t>New Virginia</t>
  </si>
  <si>
    <t>Cumming</t>
  </si>
  <si>
    <t>Lacona</t>
  </si>
  <si>
    <t>Hartford</t>
  </si>
  <si>
    <t>Martensdale</t>
  </si>
  <si>
    <t>Washington</t>
  </si>
  <si>
    <t>Kalona</t>
  </si>
  <si>
    <t>Riverside</t>
  </si>
  <si>
    <t>Wellman</t>
  </si>
  <si>
    <t>Brighton</t>
  </si>
  <si>
    <t>Ainsworth</t>
  </si>
  <si>
    <t>Crawfordsville</t>
  </si>
  <si>
    <t>West Chester</t>
  </si>
  <si>
    <t>Wayne</t>
  </si>
  <si>
    <t>Corydon</t>
  </si>
  <si>
    <t>Seymour</t>
  </si>
  <si>
    <t>Humeston</t>
  </si>
  <si>
    <t>Allerton</t>
  </si>
  <si>
    <t>Lineville</t>
  </si>
  <si>
    <t>Promise City</t>
  </si>
  <si>
    <t>Webster</t>
  </si>
  <si>
    <t>Fort Dodge</t>
  </si>
  <si>
    <t>Gowrie</t>
  </si>
  <si>
    <t>Dayton</t>
  </si>
  <si>
    <t>Lehigh</t>
  </si>
  <si>
    <t>Badger</t>
  </si>
  <si>
    <t>Callender</t>
  </si>
  <si>
    <t>Otho</t>
  </si>
  <si>
    <t>Clare</t>
  </si>
  <si>
    <t>Duncombe</t>
  </si>
  <si>
    <t>Harcourt</t>
  </si>
  <si>
    <t>Winnebago</t>
  </si>
  <si>
    <t>Lake Mills</t>
  </si>
  <si>
    <t>Buffalo Center</t>
  </si>
  <si>
    <t>Thompson</t>
  </si>
  <si>
    <t>Leland</t>
  </si>
  <si>
    <t>Scarville</t>
  </si>
  <si>
    <t>Winneshiek</t>
  </si>
  <si>
    <t>Decorah</t>
  </si>
  <si>
    <t>Calmar</t>
  </si>
  <si>
    <t>Ossian</t>
  </si>
  <si>
    <t>Fort Atkinson</t>
  </si>
  <si>
    <t>Ridgeway</t>
  </si>
  <si>
    <t>Spillville</t>
  </si>
  <si>
    <t>Woodbury</t>
  </si>
  <si>
    <t>Sergeant Bluff</t>
  </si>
  <si>
    <t>Moville</t>
  </si>
  <si>
    <t>Lawton</t>
  </si>
  <si>
    <t>Correctionville</t>
  </si>
  <si>
    <t>Sloan</t>
  </si>
  <si>
    <t>Anthon</t>
  </si>
  <si>
    <t>Danbury</t>
  </si>
  <si>
    <t>Salix</t>
  </si>
  <si>
    <t>Hornick</t>
  </si>
  <si>
    <t>Pierson</t>
  </si>
  <si>
    <t>Bronson</t>
  </si>
  <si>
    <t>Smithland</t>
  </si>
  <si>
    <t>Worth</t>
  </si>
  <si>
    <t>Northwood</t>
  </si>
  <si>
    <t>Manly</t>
  </si>
  <si>
    <t>Grafton</t>
  </si>
  <si>
    <t>Kensett</t>
  </si>
  <si>
    <t>Fertile</t>
  </si>
  <si>
    <t>Wright</t>
  </si>
  <si>
    <t>Clarion</t>
  </si>
  <si>
    <t>Eagle Grove</t>
  </si>
  <si>
    <t>Belmond</t>
  </si>
  <si>
    <t>Goldfield</t>
  </si>
  <si>
    <t>Woolstock</t>
  </si>
  <si>
    <t>Table 4. Iowa Retail Sales and Tax</t>
  </si>
  <si>
    <t>by County and Business Group</t>
  </si>
  <si>
    <t>S</t>
  </si>
  <si>
    <t>Eating And Drinking</t>
  </si>
  <si>
    <t>Service</t>
  </si>
  <si>
    <t>Utilities And Transportation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</si>
</sst>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_);\(&quot;$&quot;#,##0\)"/>
    <numFmt numFmtId="7" formatCode="&quot;$&quot;#,##0.00_);\(&quot;$&quot;#,##0.00\)"/>
    <numFmt numFmtId="164" formatCode="mmmm\ yyyy"/>
    <numFmt numFmtId="165" formatCode="&quot;$&quot;#,##0"/>
  </numFmts>
  <fonts count="19" x14ac:knownFonts="1">
    <font>
      <sz val="12"/>
      <name val="Arial"/>
    </font>
    <font>
      <sz val="11"/>
      <color theme="1"/>
      <name val="Calibri"/>
      <family val="2"/>
      <scheme val="minor"/>
    </font>
    <font>
      <sz val="10"/>
      <color theme="1"/>
      <name val="Calibri"/>
      <family val="2"/>
      <scheme val="minor"/>
    </font>
    <font>
      <sz val="10"/>
      <name val="Arial"/>
      <family val="2"/>
    </font>
    <font>
      <sz val="8"/>
      <name val="Arial"/>
      <family val="2"/>
    </font>
    <font>
      <sz val="12"/>
      <name val="Arial"/>
      <family val="2"/>
    </font>
    <font>
      <b/>
      <sz val="11"/>
      <name val="Arial"/>
      <family val="2"/>
    </font>
    <font>
      <b/>
      <sz val="11"/>
      <color indexed="8"/>
      <name val="Arial"/>
      <family val="2"/>
    </font>
    <font>
      <sz val="11"/>
      <name val="Arial"/>
      <family val="2"/>
    </font>
    <font>
      <sz val="11"/>
      <color indexed="8"/>
      <name val="Arial"/>
      <family val="2"/>
    </font>
    <font>
      <sz val="10"/>
      <name val="Arial"/>
      <family val="2"/>
    </font>
    <font>
      <sz val="11"/>
      <color theme="1"/>
      <name val="Arial"/>
      <family val="2"/>
    </font>
    <font>
      <sz val="12"/>
      <color theme="1"/>
      <name val="Arial"/>
      <family val="2"/>
    </font>
    <font>
      <sz val="18"/>
      <name val="Arial"/>
      <family val="2"/>
    </font>
    <font>
      <b/>
      <sz val="12"/>
      <name val="Arial"/>
      <family val="2"/>
    </font>
    <font>
      <sz val="12"/>
      <color indexed="10"/>
      <name val="Arial"/>
      <family val="2"/>
    </font>
    <font>
      <b/>
      <sz val="10"/>
      <color theme="1"/>
      <name val="Arial"/>
      <family val="2"/>
    </font>
    <font>
      <sz val="10"/>
      <color theme="1"/>
      <name val="Arial"/>
      <family val="2"/>
    </font>
    <font>
      <b/>
      <sz val="10"/>
      <name val="Arial"/>
      <family val="2"/>
    </font>
  </fonts>
  <fills count="3">
    <fill>
      <patternFill patternType="none"/>
    </fill>
    <fill>
      <patternFill patternType="gray125"/>
    </fill>
    <fill>
      <patternFill patternType="solid">
        <fgColor indexed="9"/>
      </patternFill>
    </fill>
  </fills>
  <borders count="2">
    <border>
      <left/>
      <right/>
      <top/>
      <bottom/>
      <diagonal/>
    </border>
    <border>
      <left/>
      <right/>
      <top/>
      <bottom style="thin">
        <color indexed="64"/>
      </bottom>
      <diagonal/>
    </border>
  </borders>
  <cellStyleXfs count="11">
    <xf numFmtId="0" fontId="0" fillId="2" borderId="0"/>
    <xf numFmtId="0" fontId="11" fillId="0" borderId="0"/>
    <xf numFmtId="0" fontId="5" fillId="2" borderId="0"/>
    <xf numFmtId="0" fontId="5" fillId="2" borderId="0"/>
    <xf numFmtId="0" fontId="5" fillId="2" borderId="0"/>
    <xf numFmtId="0" fontId="3" fillId="0" borderId="0"/>
    <xf numFmtId="0" fontId="10" fillId="0" borderId="0"/>
    <xf numFmtId="0" fontId="2" fillId="0" borderId="0"/>
    <xf numFmtId="0" fontId="3" fillId="0" borderId="0"/>
    <xf numFmtId="0" fontId="1" fillId="0" borderId="0"/>
    <xf numFmtId="9" fontId="1" fillId="0" borderId="0" applyFont="0" applyFill="0" applyBorder="0" applyAlignment="0" applyProtection="0"/>
  </cellStyleXfs>
  <cellXfs count="85">
    <xf numFmtId="0" fontId="0" fillId="2" borderId="0" xfId="0" applyNumberFormat="1"/>
    <xf numFmtId="0" fontId="8" fillId="0" borderId="0" xfId="5" applyFont="1" applyFill="1"/>
    <xf numFmtId="0" fontId="8" fillId="0" borderId="0" xfId="5" applyFont="1" applyAlignment="1">
      <alignment horizontal="left"/>
    </xf>
    <xf numFmtId="0" fontId="6" fillId="0" borderId="0" xfId="4" applyNumberFormat="1" applyFont="1" applyFill="1"/>
    <xf numFmtId="0" fontId="8" fillId="0" borderId="0" xfId="4" applyNumberFormat="1" applyFont="1" applyFill="1" applyAlignment="1">
      <alignment horizontal="center"/>
    </xf>
    <xf numFmtId="0" fontId="8" fillId="0" borderId="0" xfId="4" applyNumberFormat="1" applyFont="1" applyFill="1"/>
    <xf numFmtId="5" fontId="8" fillId="0" borderId="0" xfId="4" applyNumberFormat="1" applyFont="1" applyFill="1"/>
    <xf numFmtId="0" fontId="7" fillId="0" borderId="0" xfId="4" applyNumberFormat="1" applyFont="1" applyFill="1"/>
    <xf numFmtId="0" fontId="8" fillId="0" borderId="0" xfId="4" applyNumberFormat="1" applyFont="1" applyFill="1" applyAlignment="1">
      <alignment vertical="top" wrapText="1"/>
    </xf>
    <xf numFmtId="0" fontId="8" fillId="0" borderId="0" xfId="4" applyNumberFormat="1" applyFont="1" applyFill="1" applyAlignment="1">
      <alignment wrapText="1"/>
    </xf>
    <xf numFmtId="0" fontId="6" fillId="0" borderId="0" xfId="4" applyNumberFormat="1" applyFont="1" applyFill="1" applyAlignment="1">
      <alignment horizontal="right"/>
    </xf>
    <xf numFmtId="0" fontId="6" fillId="0" borderId="0" xfId="4" applyNumberFormat="1" applyFont="1" applyFill="1" applyAlignment="1">
      <alignment horizontal="right" wrapText="1"/>
    </xf>
    <xf numFmtId="164" fontId="6" fillId="0" borderId="0" xfId="4" applyNumberFormat="1" applyFont="1" applyFill="1" applyAlignment="1">
      <alignment horizontal="right"/>
    </xf>
    <xf numFmtId="3" fontId="8" fillId="0" borderId="0" xfId="4" applyNumberFormat="1" applyFont="1" applyFill="1"/>
    <xf numFmtId="10" fontId="8" fillId="0" borderId="0" xfId="4" applyNumberFormat="1" applyFont="1" applyFill="1" applyAlignment="1">
      <alignment horizontal="right"/>
    </xf>
    <xf numFmtId="5" fontId="8" fillId="0" borderId="0" xfId="4" applyNumberFormat="1" applyFont="1" applyFill="1" applyAlignment="1">
      <alignment horizontal="right"/>
    </xf>
    <xf numFmtId="37" fontId="8" fillId="0" borderId="0" xfId="4" applyNumberFormat="1" applyFont="1" applyFill="1" applyAlignment="1">
      <alignment horizontal="right"/>
    </xf>
    <xf numFmtId="0" fontId="7" fillId="0" borderId="0" xfId="4" applyNumberFormat="1" applyFont="1" applyFill="1" applyAlignment="1">
      <alignment horizontal="left" wrapText="1"/>
    </xf>
    <xf numFmtId="0" fontId="9" fillId="0" borderId="0" xfId="4" applyNumberFormat="1" applyFont="1" applyFill="1"/>
    <xf numFmtId="0" fontId="9" fillId="0" borderId="0" xfId="4" applyNumberFormat="1" applyFont="1" applyFill="1" applyAlignment="1">
      <alignment horizontal="right"/>
    </xf>
    <xf numFmtId="0" fontId="8" fillId="0" borderId="0" xfId="4" applyFont="1" applyFill="1"/>
    <xf numFmtId="37" fontId="9" fillId="0" borderId="0" xfId="4" applyNumberFormat="1" applyFont="1" applyFill="1"/>
    <xf numFmtId="10" fontId="9" fillId="0" borderId="0" xfId="4" applyNumberFormat="1" applyFont="1" applyFill="1"/>
    <xf numFmtId="5" fontId="9" fillId="0" borderId="0" xfId="4" applyNumberFormat="1" applyFont="1" applyFill="1" applyAlignment="1">
      <alignment horizontal="right"/>
    </xf>
    <xf numFmtId="10" fontId="9" fillId="0" borderId="0" xfId="4" applyNumberFormat="1" applyFont="1" applyFill="1" applyAlignment="1">
      <alignment horizontal="right"/>
    </xf>
    <xf numFmtId="5" fontId="9" fillId="0" borderId="0" xfId="4" applyNumberFormat="1" applyFont="1" applyFill="1"/>
    <xf numFmtId="0" fontId="6" fillId="0" borderId="0" xfId="4" applyFont="1" applyFill="1" applyAlignment="1">
      <alignment horizontal="center"/>
    </xf>
    <xf numFmtId="0" fontId="12" fillId="0" borderId="0" xfId="1" applyFont="1"/>
    <xf numFmtId="0" fontId="8" fillId="0" borderId="0" xfId="2" applyNumberFormat="1" applyFont="1" applyFill="1"/>
    <xf numFmtId="0" fontId="11" fillId="0" borderId="0" xfId="1" applyFont="1"/>
    <xf numFmtId="0" fontId="8" fillId="0" borderId="0" xfId="6" applyFont="1" applyAlignment="1">
      <alignment horizontal="left"/>
    </xf>
    <xf numFmtId="0" fontId="9" fillId="0" borderId="0" xfId="2" applyNumberFormat="1" applyFont="1" applyFill="1"/>
    <xf numFmtId="0" fontId="6" fillId="0" borderId="0" xfId="2" applyNumberFormat="1" applyFont="1" applyFill="1"/>
    <xf numFmtId="0" fontId="7" fillId="0" borderId="0" xfId="2" applyNumberFormat="1" applyFont="1" applyFill="1"/>
    <xf numFmtId="0" fontId="8" fillId="0" borderId="0" xfId="4" applyNumberFormat="1" applyFont="1" applyFill="1" applyAlignment="1"/>
    <xf numFmtId="0" fontId="7" fillId="0" borderId="0" xfId="4" applyNumberFormat="1" applyFont="1" applyFill="1" applyAlignment="1"/>
    <xf numFmtId="10" fontId="9" fillId="0" borderId="1" xfId="4" applyNumberFormat="1" applyFont="1" applyFill="1" applyBorder="1"/>
    <xf numFmtId="7" fontId="11" fillId="0" borderId="0" xfId="1" applyNumberFormat="1" applyFont="1"/>
    <xf numFmtId="3" fontId="8" fillId="0" borderId="1" xfId="4" applyNumberFormat="1" applyFont="1" applyFill="1" applyBorder="1"/>
    <xf numFmtId="10" fontId="8" fillId="0" borderId="1" xfId="4" applyNumberFormat="1" applyFont="1" applyFill="1" applyBorder="1" applyAlignment="1">
      <alignment horizontal="right"/>
    </xf>
    <xf numFmtId="0" fontId="11" fillId="0" borderId="0" xfId="1" applyFont="1" applyFill="1"/>
    <xf numFmtId="7" fontId="11" fillId="0" borderId="0" xfId="1" applyNumberFormat="1" applyFont="1" applyFill="1"/>
    <xf numFmtId="0" fontId="12" fillId="0" borderId="0" xfId="1" applyFont="1" applyFill="1"/>
    <xf numFmtId="0" fontId="7" fillId="0" borderId="0" xfId="4" applyNumberFormat="1" applyFont="1" applyFill="1" applyAlignment="1">
      <alignment horizontal="right" wrapText="1"/>
    </xf>
    <xf numFmtId="165" fontId="8" fillId="0" borderId="0" xfId="4" applyNumberFormat="1" applyFont="1" applyFill="1" applyAlignment="1">
      <alignment horizontal="right"/>
    </xf>
    <xf numFmtId="165" fontId="8" fillId="0" borderId="1" xfId="4" applyNumberFormat="1" applyFont="1" applyFill="1" applyBorder="1" applyAlignment="1">
      <alignment horizontal="right"/>
    </xf>
    <xf numFmtId="3" fontId="8" fillId="0" borderId="0" xfId="4" applyNumberFormat="1" applyFont="1" applyFill="1" applyBorder="1"/>
    <xf numFmtId="165" fontId="8" fillId="0" borderId="0" xfId="4" applyNumberFormat="1" applyFont="1" applyFill="1" applyBorder="1" applyAlignment="1">
      <alignment horizontal="right"/>
    </xf>
    <xf numFmtId="3" fontId="8" fillId="0" borderId="0" xfId="4" applyNumberFormat="1" applyFont="1" applyFill="1" applyBorder="1" applyAlignment="1">
      <alignment horizontal="right"/>
    </xf>
    <xf numFmtId="0" fontId="8" fillId="0" borderId="0" xfId="8" applyFont="1" applyAlignment="1">
      <alignment horizontal="left"/>
    </xf>
    <xf numFmtId="0" fontId="6" fillId="0" borderId="0" xfId="3" applyNumberFormat="1" applyFont="1" applyFill="1" applyAlignment="1">
      <alignment horizontal="center"/>
    </xf>
    <xf numFmtId="0" fontId="6" fillId="0" borderId="0" xfId="4" applyFont="1" applyFill="1" applyAlignment="1">
      <alignment horizontal="center"/>
    </xf>
    <xf numFmtId="0" fontId="7" fillId="0" borderId="0" xfId="4" applyNumberFormat="1" applyFont="1" applyFill="1" applyAlignment="1">
      <alignment horizontal="center"/>
    </xf>
    <xf numFmtId="0" fontId="13" fillId="2" borderId="0" xfId="2" applyNumberFormat="1" applyFont="1" applyAlignment="1">
      <alignment horizontal="center" vertical="center"/>
    </xf>
    <xf numFmtId="0" fontId="5" fillId="2" borderId="0" xfId="2" applyNumberFormat="1"/>
    <xf numFmtId="164" fontId="13" fillId="2" borderId="0" xfId="2" applyNumberFormat="1" applyFont="1" applyAlignment="1">
      <alignment horizontal="center" vertical="center"/>
    </xf>
    <xf numFmtId="0" fontId="5" fillId="2" borderId="0" xfId="2" applyNumberFormat="1" applyFont="1" applyAlignment="1">
      <alignment horizontal="justify" vertical="center"/>
    </xf>
    <xf numFmtId="0" fontId="14" fillId="2" borderId="0" xfId="2" applyNumberFormat="1" applyFont="1" applyAlignment="1">
      <alignment horizontal="justify" vertical="center"/>
    </xf>
    <xf numFmtId="0" fontId="16" fillId="0" borderId="0" xfId="7" applyFont="1" applyFill="1" applyAlignment="1">
      <alignment horizontal="center"/>
    </xf>
    <xf numFmtId="0" fontId="17" fillId="0" borderId="0" xfId="9" applyFont="1"/>
    <xf numFmtId="0" fontId="18" fillId="0" borderId="0" xfId="7" applyFont="1" applyAlignment="1">
      <alignment horizontal="center"/>
    </xf>
    <xf numFmtId="0" fontId="3" fillId="0" borderId="0" xfId="3" applyNumberFormat="1" applyFont="1" applyFill="1" applyAlignment="1">
      <alignment horizontal="left" wrapText="1"/>
    </xf>
    <xf numFmtId="0" fontId="16" fillId="0" borderId="0" xfId="7" applyFont="1"/>
    <xf numFmtId="3" fontId="18" fillId="0" borderId="0" xfId="1" applyNumberFormat="1" applyFont="1" applyBorder="1" applyAlignment="1">
      <alignment horizontal="left" wrapText="1"/>
    </xf>
    <xf numFmtId="165" fontId="18" fillId="0" borderId="0" xfId="1" applyNumberFormat="1" applyFont="1" applyAlignment="1">
      <alignment horizontal="left" wrapText="1"/>
    </xf>
    <xf numFmtId="165" fontId="18" fillId="0" borderId="0" xfId="1" applyNumberFormat="1" applyFont="1" applyBorder="1" applyAlignment="1">
      <alignment horizontal="left" wrapText="1"/>
    </xf>
    <xf numFmtId="3" fontId="17" fillId="0" borderId="0" xfId="9" applyNumberFormat="1" applyFont="1"/>
    <xf numFmtId="165" fontId="17" fillId="0" borderId="0" xfId="1" applyNumberFormat="1" applyFont="1" applyBorder="1"/>
    <xf numFmtId="10" fontId="17" fillId="0" borderId="0" xfId="10" applyNumberFormat="1" applyFont="1"/>
    <xf numFmtId="0" fontId="6" fillId="0" borderId="0" xfId="2" applyFont="1" applyFill="1" applyAlignment="1">
      <alignment horizontal="center"/>
    </xf>
    <xf numFmtId="0" fontId="17" fillId="0" borderId="0" xfId="7" applyFont="1"/>
    <xf numFmtId="0" fontId="6" fillId="0" borderId="0" xfId="7" applyFont="1" applyAlignment="1">
      <alignment horizontal="center"/>
    </xf>
    <xf numFmtId="0" fontId="6" fillId="0" borderId="0" xfId="7" quotePrefix="1" applyFont="1" applyAlignment="1">
      <alignment horizontal="center"/>
    </xf>
    <xf numFmtId="0" fontId="6" fillId="0" borderId="0" xfId="7" applyFont="1" applyAlignment="1">
      <alignment horizontal="center"/>
    </xf>
    <xf numFmtId="0" fontId="6" fillId="0" borderId="0" xfId="7" quotePrefix="1" applyFont="1" applyAlignment="1">
      <alignment horizontal="center"/>
    </xf>
    <xf numFmtId="0" fontId="8" fillId="0" borderId="0" xfId="3" applyNumberFormat="1" applyFont="1" applyFill="1" applyAlignment="1">
      <alignment horizontal="left" wrapText="1"/>
    </xf>
    <xf numFmtId="0" fontId="16" fillId="0" borderId="0" xfId="7" applyFont="1" applyAlignment="1">
      <alignment wrapText="1"/>
    </xf>
    <xf numFmtId="0" fontId="16" fillId="0" borderId="0" xfId="7" applyFont="1" applyAlignment="1">
      <alignment horizontal="right" wrapText="1"/>
    </xf>
    <xf numFmtId="10" fontId="16" fillId="0" borderId="0" xfId="7" applyNumberFormat="1" applyFont="1" applyAlignment="1">
      <alignment horizontal="right" wrapText="1"/>
    </xf>
    <xf numFmtId="3" fontId="17" fillId="0" borderId="0" xfId="7" applyNumberFormat="1" applyFont="1"/>
    <xf numFmtId="165" fontId="17" fillId="0" borderId="0" xfId="7" applyNumberFormat="1" applyFont="1"/>
    <xf numFmtId="10" fontId="17" fillId="0" borderId="0" xfId="7" applyNumberFormat="1" applyFont="1"/>
    <xf numFmtId="3" fontId="17" fillId="0" borderId="0" xfId="7" applyNumberFormat="1" applyFont="1" applyAlignment="1">
      <alignment horizontal="right"/>
    </xf>
    <xf numFmtId="165" fontId="17" fillId="0" borderId="0" xfId="7" applyNumberFormat="1" applyFont="1" applyAlignment="1">
      <alignment horizontal="right"/>
    </xf>
    <xf numFmtId="10" fontId="17" fillId="0" borderId="0" xfId="7" applyNumberFormat="1" applyFont="1" applyAlignment="1">
      <alignment horizontal="right"/>
    </xf>
  </cellXfs>
  <cellStyles count="11">
    <cellStyle name="Normal" xfId="0" builtinId="0"/>
    <cellStyle name="Normal 2" xfId="1" xr:uid="{00000000-0005-0000-0000-000001000000}"/>
    <cellStyle name="Normal 2 2" xfId="2" xr:uid="{00000000-0005-0000-0000-000002000000}"/>
    <cellStyle name="Normal 3" xfId="7" xr:uid="{BCFA9669-98BA-49EC-A024-FAE1C88FC556}"/>
    <cellStyle name="Normal 4" xfId="9" xr:uid="{C2371F6A-098D-4F05-8CD0-E037653590A8}"/>
    <cellStyle name="Normal_1-Output  Business Groups June 2011" xfId="3" xr:uid="{00000000-0005-0000-0000-000003000000}"/>
    <cellStyle name="Normal_1-Output Business Groups March 2012" xfId="4" xr:uid="{00000000-0005-0000-0000-000004000000}"/>
    <cellStyle name="Normal_2-Output County and City December 2011" xfId="5" xr:uid="{00000000-0005-0000-0000-000005000000}"/>
    <cellStyle name="Normal_2-Output County and City December 2011 2" xfId="6" xr:uid="{00000000-0005-0000-0000-000006000000}"/>
    <cellStyle name="Normal_2-Output County and City December 2011 2 2" xfId="8" xr:uid="{AB79194C-490A-42A9-B19D-7F56CD5CFF7D}"/>
    <cellStyle name="Percent 2" xfId="10" xr:uid="{9097C79C-CEA5-431C-8662-195020BBC174}"/>
  </cellStyles>
  <dxfs count="1">
    <dxf>
      <border>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33B970-37FE-45C5-A557-9D597C6F1597}">
  <dimension ref="A1:A10"/>
  <sheetViews>
    <sheetView workbookViewId="0">
      <pane ySplit="2" topLeftCell="A3" activePane="bottomLeft" state="frozen"/>
      <selection pane="bottomLeft" activeCell="A4" sqref="A4"/>
    </sheetView>
  </sheetViews>
  <sheetFormatPr defaultRowHeight="15" x14ac:dyDescent="0.2"/>
  <cols>
    <col min="1" max="1" width="75.33203125" style="54" customWidth="1"/>
    <col min="2" max="16384" width="8.88671875" style="54"/>
  </cols>
  <sheetData>
    <row r="1" spans="1:1" ht="23.25" x14ac:dyDescent="0.2">
      <c r="A1" s="53" t="s">
        <v>38</v>
      </c>
    </row>
    <row r="2" spans="1:1" ht="23.25" x14ac:dyDescent="0.2">
      <c r="A2" s="55">
        <v>45078</v>
      </c>
    </row>
    <row r="3" spans="1:1" ht="108.75" customHeight="1" x14ac:dyDescent="0.2">
      <c r="A3" s="56" t="s">
        <v>43</v>
      </c>
    </row>
    <row r="4" spans="1:1" ht="122.25" customHeight="1" x14ac:dyDescent="0.2">
      <c r="A4" s="56" t="s">
        <v>39</v>
      </c>
    </row>
    <row r="5" spans="1:1" ht="108" customHeight="1" x14ac:dyDescent="0.2">
      <c r="A5" s="56" t="s">
        <v>40</v>
      </c>
    </row>
    <row r="6" spans="1:1" ht="105.75" x14ac:dyDescent="0.2">
      <c r="A6" s="57" t="s">
        <v>41</v>
      </c>
    </row>
    <row r="7" spans="1:1" ht="49.5" customHeight="1" x14ac:dyDescent="0.2">
      <c r="A7" s="57" t="s">
        <v>44</v>
      </c>
    </row>
    <row r="8" spans="1:1" ht="75.75" x14ac:dyDescent="0.2">
      <c r="A8" s="57" t="s">
        <v>45</v>
      </c>
    </row>
    <row r="9" spans="1:1" ht="69" customHeight="1" x14ac:dyDescent="0.2">
      <c r="A9" s="57" t="s">
        <v>42</v>
      </c>
    </row>
    <row r="10" spans="1:1" ht="80.25" customHeight="1" x14ac:dyDescent="0.2">
      <c r="A10" s="57" t="s">
        <v>46</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K29"/>
  <sheetViews>
    <sheetView showOutlineSymbols="0" zoomScaleNormal="100" workbookViewId="0">
      <selection activeCell="C13" sqref="C13"/>
    </sheetView>
  </sheetViews>
  <sheetFormatPr defaultColWidth="11.44140625" defaultRowHeight="14.25" x14ac:dyDescent="0.2"/>
  <cols>
    <col min="1" max="1" width="19.77734375" style="5" customWidth="1"/>
    <col min="2" max="3" width="9.6640625" style="5" bestFit="1" customWidth="1"/>
    <col min="4" max="4" width="9.109375" style="5" bestFit="1" customWidth="1"/>
    <col min="5" max="6" width="12.88671875" style="5" bestFit="1" customWidth="1"/>
    <col min="7" max="8" width="10.5546875" style="5" bestFit="1" customWidth="1"/>
    <col min="9" max="9" width="7" style="5" bestFit="1" customWidth="1"/>
    <col min="10" max="16384" width="11.44140625" style="5"/>
  </cols>
  <sheetData>
    <row r="1" spans="1:11" s="3" customFormat="1" ht="15" x14ac:dyDescent="0.25">
      <c r="A1" s="50" t="s">
        <v>28</v>
      </c>
      <c r="B1" s="50"/>
      <c r="C1" s="50"/>
      <c r="D1" s="50"/>
      <c r="E1" s="50"/>
      <c r="F1" s="50"/>
      <c r="G1" s="50"/>
      <c r="H1" s="50"/>
      <c r="I1" s="50"/>
    </row>
    <row r="2" spans="1:11" s="3" customFormat="1" ht="15" x14ac:dyDescent="0.25">
      <c r="A2" s="50" t="s">
        <v>18</v>
      </c>
      <c r="B2" s="50"/>
      <c r="C2" s="50"/>
      <c r="D2" s="50"/>
      <c r="E2" s="50"/>
      <c r="F2" s="50"/>
      <c r="G2" s="50"/>
      <c r="H2" s="50"/>
      <c r="I2" s="50"/>
    </row>
    <row r="3" spans="1:11" s="3" customFormat="1" ht="15" x14ac:dyDescent="0.25">
      <c r="A3" s="50" t="str">
        <f>"Quarter Ending "&amp;CONCATENATE(TEXT(EDATE($C$8,0),"mmmmmmmmmmmmmm")," ",TEXT(YEAR(EDATE($C$8,0)),0))</f>
        <v>Quarter Ending June 2023</v>
      </c>
      <c r="B3" s="50"/>
      <c r="C3" s="50"/>
      <c r="D3" s="50"/>
      <c r="E3" s="50"/>
      <c r="F3" s="50"/>
      <c r="G3" s="50"/>
      <c r="H3" s="50"/>
      <c r="I3" s="50"/>
    </row>
    <row r="4" spans="1:11" x14ac:dyDescent="0.2">
      <c r="H4" s="6"/>
    </row>
    <row r="5" spans="1:11" ht="14.25" customHeight="1" x14ac:dyDescent="0.25">
      <c r="A5" s="7" t="s">
        <v>19</v>
      </c>
      <c r="B5" s="8"/>
      <c r="C5" s="8"/>
      <c r="D5" s="8"/>
      <c r="E5" s="8"/>
      <c r="F5" s="8"/>
      <c r="G5" s="8"/>
      <c r="H5" s="9"/>
      <c r="I5" s="9"/>
    </row>
    <row r="6" spans="1:11" s="3" customFormat="1" ht="15" x14ac:dyDescent="0.25">
      <c r="C6" s="10"/>
      <c r="D6" s="10"/>
      <c r="E6" s="10"/>
      <c r="F6" s="10"/>
      <c r="G6" s="10"/>
      <c r="H6" s="10"/>
      <c r="I6" s="10"/>
    </row>
    <row r="7" spans="1:11" s="3" customFormat="1" ht="30" x14ac:dyDescent="0.25">
      <c r="B7" s="11" t="s">
        <v>13</v>
      </c>
      <c r="C7" s="11" t="s">
        <v>13</v>
      </c>
      <c r="D7" s="11" t="s">
        <v>16</v>
      </c>
      <c r="E7" s="11" t="s">
        <v>27</v>
      </c>
      <c r="F7" s="11" t="s">
        <v>27</v>
      </c>
      <c r="G7" s="11" t="s">
        <v>11</v>
      </c>
      <c r="H7" s="11" t="s">
        <v>11</v>
      </c>
      <c r="I7" s="11" t="s">
        <v>16</v>
      </c>
    </row>
    <row r="8" spans="1:11" s="3" customFormat="1" ht="15" x14ac:dyDescent="0.25">
      <c r="A8" s="3" t="s">
        <v>0</v>
      </c>
      <c r="B8" s="12">
        <v>44713</v>
      </c>
      <c r="C8" s="12">
        <f>B8+365</f>
        <v>45078</v>
      </c>
      <c r="D8" s="10" t="s">
        <v>17</v>
      </c>
      <c r="E8" s="12">
        <f>B8</f>
        <v>44713</v>
      </c>
      <c r="F8" s="12">
        <f>C8</f>
        <v>45078</v>
      </c>
      <c r="G8" s="12">
        <f>E8</f>
        <v>44713</v>
      </c>
      <c r="H8" s="12">
        <f>F8</f>
        <v>45078</v>
      </c>
      <c r="I8" s="10" t="s">
        <v>29</v>
      </c>
    </row>
    <row r="9" spans="1:11" ht="15" x14ac:dyDescent="0.25">
      <c r="B9" s="4"/>
      <c r="D9" s="4"/>
      <c r="E9" s="4"/>
      <c r="F9" s="4"/>
      <c r="K9" s="3"/>
    </row>
    <row r="10" spans="1:11" ht="14.25" customHeight="1" x14ac:dyDescent="0.25">
      <c r="A10" s="5" t="s">
        <v>5</v>
      </c>
      <c r="B10" s="13">
        <v>1634</v>
      </c>
      <c r="C10" s="13">
        <v>4170</v>
      </c>
      <c r="D10" s="14">
        <f t="shared" ref="D10:D21" si="0">(C10/B10)-1</f>
        <v>1.5520195838433293</v>
      </c>
      <c r="E10" s="44">
        <v>273641052</v>
      </c>
      <c r="F10" s="44">
        <v>271357008</v>
      </c>
      <c r="G10" s="44">
        <v>16418450</v>
      </c>
      <c r="H10" s="44">
        <v>16281390</v>
      </c>
      <c r="I10" s="14">
        <f t="shared" ref="I10:I21" si="1">(H10/G10)-1</f>
        <v>-8.3479256568068649E-3</v>
      </c>
      <c r="K10" s="3"/>
    </row>
    <row r="11" spans="1:11" ht="14.25" customHeight="1" x14ac:dyDescent="0.25">
      <c r="A11" s="5" t="s">
        <v>1</v>
      </c>
      <c r="B11" s="13">
        <v>1247</v>
      </c>
      <c r="C11" s="13">
        <v>3129</v>
      </c>
      <c r="D11" s="14">
        <f t="shared" si="0"/>
        <v>1.5092221331194868</v>
      </c>
      <c r="E11" s="44">
        <v>1305267150</v>
      </c>
      <c r="F11" s="44">
        <v>1258951541</v>
      </c>
      <c r="G11" s="44">
        <v>78316029</v>
      </c>
      <c r="H11" s="44">
        <v>75537093</v>
      </c>
      <c r="I11" s="14">
        <f t="shared" si="1"/>
        <v>-3.5483617280952839E-2</v>
      </c>
      <c r="K11" s="3"/>
    </row>
    <row r="12" spans="1:11" ht="14.25" customHeight="1" x14ac:dyDescent="0.25">
      <c r="A12" s="5" t="s">
        <v>7</v>
      </c>
      <c r="B12" s="13">
        <v>7464</v>
      </c>
      <c r="C12" s="13">
        <v>22078</v>
      </c>
      <c r="D12" s="14">
        <f t="shared" si="0"/>
        <v>1.957931404072883</v>
      </c>
      <c r="E12" s="44">
        <v>1332528051</v>
      </c>
      <c r="F12" s="44">
        <v>1411294689</v>
      </c>
      <c r="G12" s="44">
        <v>79930606</v>
      </c>
      <c r="H12" s="44">
        <v>84665810</v>
      </c>
      <c r="I12" s="14">
        <f t="shared" si="1"/>
        <v>5.9241437503926742E-2</v>
      </c>
      <c r="K12" s="3"/>
    </row>
    <row r="13" spans="1:11" ht="14.25" customHeight="1" x14ac:dyDescent="0.25">
      <c r="A13" s="5" t="s">
        <v>3</v>
      </c>
      <c r="B13" s="13">
        <v>3161</v>
      </c>
      <c r="C13" s="13">
        <v>9102</v>
      </c>
      <c r="D13" s="14">
        <f t="shared" si="0"/>
        <v>1.8794685226194243</v>
      </c>
      <c r="E13" s="44">
        <v>1249936213</v>
      </c>
      <c r="F13" s="44">
        <v>1287888264</v>
      </c>
      <c r="G13" s="44">
        <v>74995709</v>
      </c>
      <c r="H13" s="44">
        <v>77273130</v>
      </c>
      <c r="I13" s="14">
        <f t="shared" si="1"/>
        <v>3.03673507506943E-2</v>
      </c>
      <c r="K13" s="3"/>
    </row>
    <row r="14" spans="1:11" ht="14.25" customHeight="1" x14ac:dyDescent="0.25">
      <c r="A14" s="5" t="s">
        <v>2</v>
      </c>
      <c r="B14" s="13">
        <v>576</v>
      </c>
      <c r="C14" s="13">
        <v>1578</v>
      </c>
      <c r="D14" s="14">
        <f t="shared" si="0"/>
        <v>1.7395833333333335</v>
      </c>
      <c r="E14" s="44">
        <v>1108252568</v>
      </c>
      <c r="F14" s="44">
        <v>1125589878</v>
      </c>
      <c r="G14" s="44">
        <v>66494954</v>
      </c>
      <c r="H14" s="44">
        <v>67535071</v>
      </c>
      <c r="I14" s="14">
        <f t="shared" si="1"/>
        <v>1.5642044056455751E-2</v>
      </c>
      <c r="K14" s="3"/>
    </row>
    <row r="15" spans="1:11" ht="14.25" customHeight="1" x14ac:dyDescent="0.25">
      <c r="A15" s="5" t="s">
        <v>6</v>
      </c>
      <c r="B15" s="13">
        <v>1670</v>
      </c>
      <c r="C15" s="13">
        <v>4110</v>
      </c>
      <c r="D15" s="14">
        <f t="shared" si="0"/>
        <v>1.4610778443113772</v>
      </c>
      <c r="E15" s="44">
        <v>488015936</v>
      </c>
      <c r="F15" s="44">
        <v>447638391</v>
      </c>
      <c r="G15" s="44">
        <v>29280956</v>
      </c>
      <c r="H15" s="44">
        <v>26858304</v>
      </c>
      <c r="I15" s="14">
        <f t="shared" si="1"/>
        <v>-8.2738145571476518E-2</v>
      </c>
      <c r="K15" s="3"/>
    </row>
    <row r="16" spans="1:11" ht="14.25" customHeight="1" x14ac:dyDescent="0.25">
      <c r="A16" s="5" t="s">
        <v>10</v>
      </c>
      <c r="B16" s="13">
        <v>13951</v>
      </c>
      <c r="C16" s="13">
        <v>31090</v>
      </c>
      <c r="D16" s="14">
        <f t="shared" si="0"/>
        <v>1.228514085011827</v>
      </c>
      <c r="E16" s="44">
        <v>1237522470</v>
      </c>
      <c r="F16" s="44">
        <v>1334713195</v>
      </c>
      <c r="G16" s="44">
        <v>74250436</v>
      </c>
      <c r="H16" s="44">
        <v>80081836</v>
      </c>
      <c r="I16" s="14">
        <f t="shared" si="1"/>
        <v>7.8536912564392214E-2</v>
      </c>
      <c r="K16" s="3"/>
    </row>
    <row r="17" spans="1:11" ht="14.25" customHeight="1" x14ac:dyDescent="0.25">
      <c r="A17" s="5" t="s">
        <v>4</v>
      </c>
      <c r="B17" s="13">
        <v>1956</v>
      </c>
      <c r="C17" s="13">
        <v>4837</v>
      </c>
      <c r="D17" s="14">
        <f t="shared" si="0"/>
        <v>1.4729038854805725</v>
      </c>
      <c r="E17" s="44">
        <v>674720807</v>
      </c>
      <c r="F17" s="44">
        <v>722342175</v>
      </c>
      <c r="G17" s="44">
        <v>40482919</v>
      </c>
      <c r="H17" s="44">
        <v>43340171</v>
      </c>
      <c r="I17" s="14">
        <f t="shared" si="1"/>
        <v>7.0579199093820266E-2</v>
      </c>
      <c r="K17" s="3"/>
    </row>
    <row r="18" spans="1:11" ht="14.25" customHeight="1" x14ac:dyDescent="0.25">
      <c r="A18" s="5" t="s">
        <v>9</v>
      </c>
      <c r="B18" s="13">
        <v>28910</v>
      </c>
      <c r="C18" s="13">
        <v>59676</v>
      </c>
      <c r="D18" s="14">
        <f t="shared" si="0"/>
        <v>1.0641992390176411</v>
      </c>
      <c r="E18" s="44">
        <v>1810747761</v>
      </c>
      <c r="F18" s="44">
        <v>1896647651</v>
      </c>
      <c r="G18" s="44">
        <v>105870688</v>
      </c>
      <c r="H18" s="44">
        <v>111057715</v>
      </c>
      <c r="I18" s="14">
        <f t="shared" si="1"/>
        <v>4.8993985946327312E-2</v>
      </c>
      <c r="K18" s="3"/>
    </row>
    <row r="19" spans="1:11" ht="14.25" customHeight="1" x14ac:dyDescent="0.25">
      <c r="A19" s="5" t="s">
        <v>8</v>
      </c>
      <c r="B19" s="13">
        <v>10958</v>
      </c>
      <c r="C19" s="13">
        <v>22916</v>
      </c>
      <c r="D19" s="14">
        <f t="shared" si="0"/>
        <v>1.0912575287461217</v>
      </c>
      <c r="E19" s="44">
        <v>1077332810</v>
      </c>
      <c r="F19" s="44">
        <v>1154947475</v>
      </c>
      <c r="G19" s="44">
        <v>64630931</v>
      </c>
      <c r="H19" s="44">
        <v>69289759</v>
      </c>
      <c r="I19" s="14">
        <f t="shared" si="1"/>
        <v>7.2083566303570601E-2</v>
      </c>
      <c r="K19" s="3"/>
    </row>
    <row r="20" spans="1:11" ht="14.25" customHeight="1" x14ac:dyDescent="0.25">
      <c r="A20" s="5" t="s">
        <v>24</v>
      </c>
      <c r="B20" s="13">
        <v>3707</v>
      </c>
      <c r="C20" s="13">
        <v>8380</v>
      </c>
      <c r="D20" s="14">
        <f t="shared" si="0"/>
        <v>1.2605880766118154</v>
      </c>
      <c r="E20" s="44">
        <v>911617290</v>
      </c>
      <c r="F20" s="44">
        <v>878747129</v>
      </c>
      <c r="G20" s="44">
        <v>54649446</v>
      </c>
      <c r="H20" s="44">
        <v>52675755</v>
      </c>
      <c r="I20" s="14">
        <f t="shared" si="1"/>
        <v>-3.6115480475318984E-2</v>
      </c>
      <c r="K20" s="3"/>
    </row>
    <row r="21" spans="1:11" ht="14.25" customHeight="1" x14ac:dyDescent="0.25">
      <c r="A21" s="5" t="s">
        <v>25</v>
      </c>
      <c r="B21" s="38">
        <v>3080</v>
      </c>
      <c r="C21" s="38">
        <v>7518</v>
      </c>
      <c r="D21" s="39">
        <f t="shared" si="0"/>
        <v>1.4409090909090909</v>
      </c>
      <c r="E21" s="45">
        <v>1189555449</v>
      </c>
      <c r="F21" s="45">
        <v>1165802369</v>
      </c>
      <c r="G21" s="45">
        <v>71373184</v>
      </c>
      <c r="H21" s="45">
        <v>69948099</v>
      </c>
      <c r="I21" s="39">
        <f t="shared" si="1"/>
        <v>-1.9966672637163008E-2</v>
      </c>
      <c r="K21" s="3"/>
    </row>
    <row r="22" spans="1:11" ht="14.25" customHeight="1" x14ac:dyDescent="0.25">
      <c r="D22" s="14"/>
      <c r="G22" s="15"/>
      <c r="H22" s="15"/>
      <c r="I22" s="14"/>
      <c r="K22" s="3"/>
    </row>
    <row r="23" spans="1:11" ht="14.25" customHeight="1" x14ac:dyDescent="0.25">
      <c r="A23" s="1" t="s">
        <v>21</v>
      </c>
      <c r="B23" s="13">
        <f>SUM(B10:B21)</f>
        <v>78314</v>
      </c>
      <c r="C23" s="13">
        <f>SUM(C10:C21)</f>
        <v>178584</v>
      </c>
      <c r="D23" s="14">
        <f>(C23/B23)-1</f>
        <v>1.2803585565799218</v>
      </c>
      <c r="E23" s="44">
        <f>SUM(E10:E22)</f>
        <v>12659137557</v>
      </c>
      <c r="F23" s="44">
        <f>SUM(F10:F22)</f>
        <v>12955919765</v>
      </c>
      <c r="G23" s="44">
        <f>SUM(G10:G21)</f>
        <v>756694308</v>
      </c>
      <c r="H23" s="44">
        <f>SUM(H10:H21)</f>
        <v>774544133</v>
      </c>
      <c r="I23" s="14">
        <f>(H23/G23)-1</f>
        <v>2.3589215369121064E-2</v>
      </c>
      <c r="K23" s="3"/>
    </row>
    <row r="24" spans="1:11" ht="14.25" customHeight="1" x14ac:dyDescent="0.25">
      <c r="B24" s="16"/>
      <c r="C24" s="16"/>
      <c r="D24" s="14"/>
      <c r="E24" s="11"/>
      <c r="F24" s="14"/>
      <c r="G24" s="15"/>
      <c r="H24" s="15"/>
      <c r="I24" s="14"/>
      <c r="K24" s="3"/>
    </row>
    <row r="25" spans="1:11" ht="15" x14ac:dyDescent="0.25">
      <c r="A25" s="2" t="s">
        <v>35</v>
      </c>
      <c r="H25" s="14"/>
      <c r="K25" s="3"/>
    </row>
    <row r="26" spans="1:11" ht="15" x14ac:dyDescent="0.25">
      <c r="H26" s="6"/>
      <c r="K26" s="3"/>
    </row>
    <row r="27" spans="1:11" ht="15" x14ac:dyDescent="0.25">
      <c r="H27" s="6"/>
      <c r="K27" s="3"/>
    </row>
    <row r="29" spans="1:11" x14ac:dyDescent="0.2">
      <c r="H29" s="6"/>
    </row>
  </sheetData>
  <mergeCells count="3">
    <mergeCell ref="A1:I1"/>
    <mergeCell ref="A2:I2"/>
    <mergeCell ref="A3:I3"/>
  </mergeCells>
  <phoneticPr fontId="4" type="noConversion"/>
  <printOptions horizontalCentered="1"/>
  <pageMargins left="0.5" right="0.5" top="1" bottom="1" header="0.5" footer="0.5"/>
  <pageSetup scale="59" orientation="portrait" horizontalDpi="4294967292"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I29"/>
  <sheetViews>
    <sheetView showOutlineSymbols="0" zoomScaleNormal="100" workbookViewId="0">
      <selection activeCell="B24" sqref="B24"/>
    </sheetView>
  </sheetViews>
  <sheetFormatPr defaultColWidth="11.44140625" defaultRowHeight="14.25" x14ac:dyDescent="0.2"/>
  <cols>
    <col min="1" max="1" width="19.77734375" style="5" customWidth="1"/>
    <col min="2" max="3" width="9.6640625" style="5" bestFit="1" customWidth="1"/>
    <col min="4" max="4" width="9.109375" style="5" bestFit="1" customWidth="1"/>
    <col min="5" max="6" width="12.88671875" style="5" bestFit="1" customWidth="1"/>
    <col min="7" max="8" width="10.5546875" style="5" bestFit="1" customWidth="1"/>
    <col min="9" max="9" width="7" style="5" bestFit="1" customWidth="1"/>
    <col min="10" max="16384" width="11.44140625" style="5"/>
  </cols>
  <sheetData>
    <row r="1" spans="1:9" s="3" customFormat="1" ht="15" x14ac:dyDescent="0.25">
      <c r="A1" s="50" t="s">
        <v>30</v>
      </c>
      <c r="B1" s="50"/>
      <c r="C1" s="50"/>
      <c r="D1" s="50"/>
      <c r="E1" s="50"/>
      <c r="F1" s="50"/>
      <c r="G1" s="50"/>
      <c r="H1" s="50"/>
      <c r="I1" s="50"/>
    </row>
    <row r="2" spans="1:9" s="3" customFormat="1" ht="15" x14ac:dyDescent="0.25">
      <c r="A2" s="50" t="s">
        <v>18</v>
      </c>
      <c r="B2" s="50"/>
      <c r="C2" s="50"/>
      <c r="D2" s="50"/>
      <c r="E2" s="50"/>
      <c r="F2" s="50"/>
      <c r="G2" s="50"/>
      <c r="H2" s="50"/>
      <c r="I2" s="50"/>
    </row>
    <row r="3" spans="1:9" s="3" customFormat="1" ht="15" x14ac:dyDescent="0.25">
      <c r="A3" s="50" t="str">
        <f>'Table 1. Retail Sales Tax'!A3:I3</f>
        <v>Quarter Ending June 2023</v>
      </c>
      <c r="B3" s="50"/>
      <c r="C3" s="50"/>
      <c r="D3" s="50"/>
      <c r="E3" s="50"/>
      <c r="F3" s="50"/>
      <c r="G3" s="50"/>
      <c r="H3" s="50"/>
      <c r="I3" s="50"/>
    </row>
    <row r="4" spans="1:9" x14ac:dyDescent="0.2">
      <c r="H4" s="6"/>
    </row>
    <row r="5" spans="1:9" ht="14.25" customHeight="1" x14ac:dyDescent="0.25">
      <c r="A5" s="7" t="s">
        <v>31</v>
      </c>
      <c r="B5" s="8"/>
      <c r="C5" s="8"/>
      <c r="D5" s="8"/>
      <c r="E5" s="8"/>
      <c r="F5" s="8"/>
      <c r="G5" s="8"/>
      <c r="H5" s="9"/>
      <c r="I5" s="9"/>
    </row>
    <row r="6" spans="1:9" s="3" customFormat="1" ht="15" x14ac:dyDescent="0.25">
      <c r="C6" s="10"/>
      <c r="D6" s="10"/>
      <c r="E6" s="10"/>
      <c r="F6" s="10"/>
      <c r="G6" s="10"/>
      <c r="H6" s="10"/>
      <c r="I6" s="10"/>
    </row>
    <row r="7" spans="1:9" s="3" customFormat="1" ht="30" x14ac:dyDescent="0.25">
      <c r="B7" s="11" t="s">
        <v>13</v>
      </c>
      <c r="C7" s="11" t="s">
        <v>13</v>
      </c>
      <c r="D7" s="11" t="s">
        <v>16</v>
      </c>
      <c r="E7" s="11" t="s">
        <v>27</v>
      </c>
      <c r="F7" s="11" t="s">
        <v>27</v>
      </c>
      <c r="G7" s="11" t="s">
        <v>11</v>
      </c>
      <c r="H7" s="11" t="s">
        <v>11</v>
      </c>
      <c r="I7" s="11" t="s">
        <v>16</v>
      </c>
    </row>
    <row r="8" spans="1:9" s="3" customFormat="1" ht="15" x14ac:dyDescent="0.25">
      <c r="A8" s="3" t="s">
        <v>0</v>
      </c>
      <c r="B8" s="12">
        <f>'Table 1. Retail Sales Tax'!B8</f>
        <v>44713</v>
      </c>
      <c r="C8" s="12">
        <f>'Table 1. Retail Sales Tax'!C8</f>
        <v>45078</v>
      </c>
      <c r="D8" s="10" t="s">
        <v>17</v>
      </c>
      <c r="E8" s="12">
        <f>'Table 1. Retail Sales Tax'!E8</f>
        <v>44713</v>
      </c>
      <c r="F8" s="12">
        <f>'Table 1. Retail Sales Tax'!F8</f>
        <v>45078</v>
      </c>
      <c r="G8" s="12">
        <f>'Table 1. Retail Sales Tax'!G8</f>
        <v>44713</v>
      </c>
      <c r="H8" s="12">
        <f>'Table 1. Retail Sales Tax'!H8</f>
        <v>45078</v>
      </c>
      <c r="I8" s="10" t="s">
        <v>29</v>
      </c>
    </row>
    <row r="9" spans="1:9" x14ac:dyDescent="0.2">
      <c r="B9" s="4"/>
      <c r="D9" s="4"/>
      <c r="E9" s="4"/>
      <c r="F9" s="4"/>
    </row>
    <row r="10" spans="1:9" x14ac:dyDescent="0.2">
      <c r="A10" s="5" t="s">
        <v>5</v>
      </c>
      <c r="B10" s="13">
        <f>'Table 1. Retail Sales Tax'!B10+'Table 2. Retail Use Tax'!B10</f>
        <v>1700</v>
      </c>
      <c r="C10" s="13">
        <f>'Table 1. Retail Sales Tax'!C10+'Table 2. Retail Use Tax'!C10</f>
        <v>4292</v>
      </c>
      <c r="D10" s="14">
        <f t="shared" ref="D10:D21" si="0">(C10/B10)-1</f>
        <v>1.5247058823529414</v>
      </c>
      <c r="E10" s="47">
        <f>'Table 1. Retail Sales Tax'!E10+'Table 2. Retail Use Tax'!E10</f>
        <v>308236444</v>
      </c>
      <c r="F10" s="47">
        <f>'Table 1. Retail Sales Tax'!F10+'Table 2. Retail Use Tax'!F10</f>
        <v>280810439</v>
      </c>
      <c r="G10" s="47">
        <f>'Table 1. Retail Sales Tax'!G10+'Table 2. Retail Use Tax'!G10</f>
        <v>18494174</v>
      </c>
      <c r="H10" s="47">
        <f>'Table 1. Retail Sales Tax'!H10+'Table 2. Retail Use Tax'!H10</f>
        <v>16848596</v>
      </c>
      <c r="I10" s="14">
        <f t="shared" ref="I10:I21" si="1">(H10/G10)-1</f>
        <v>-8.8978183075383632E-2</v>
      </c>
    </row>
    <row r="11" spans="1:9" x14ac:dyDescent="0.2">
      <c r="A11" s="5" t="s">
        <v>1</v>
      </c>
      <c r="B11" s="13">
        <f>'Table 1. Retail Sales Tax'!B11+'Table 2. Retail Use Tax'!B11</f>
        <v>1328</v>
      </c>
      <c r="C11" s="13">
        <f>'Table 1. Retail Sales Tax'!C11+'Table 2. Retail Use Tax'!C11</f>
        <v>3294</v>
      </c>
      <c r="D11" s="14">
        <f t="shared" si="0"/>
        <v>1.4804216867469879</v>
      </c>
      <c r="E11" s="47">
        <f>'Table 1. Retail Sales Tax'!E11+'Table 2. Retail Use Tax'!E11</f>
        <v>1338431335</v>
      </c>
      <c r="F11" s="47">
        <f>'Table 1. Retail Sales Tax'!F11+'Table 2. Retail Use Tax'!F11</f>
        <v>1269750379</v>
      </c>
      <c r="G11" s="47">
        <f>'Table 1. Retail Sales Tax'!G11+'Table 2. Retail Use Tax'!G11</f>
        <v>80305880</v>
      </c>
      <c r="H11" s="47">
        <f>'Table 1. Retail Sales Tax'!H11+'Table 2. Retail Use Tax'!H11</f>
        <v>76185023</v>
      </c>
      <c r="I11" s="14">
        <f t="shared" si="1"/>
        <v>-5.1314511465411994E-2</v>
      </c>
    </row>
    <row r="12" spans="1:9" x14ac:dyDescent="0.2">
      <c r="A12" s="5" t="s">
        <v>7</v>
      </c>
      <c r="B12" s="13">
        <f>'Table 1. Retail Sales Tax'!B12+'Table 2. Retail Use Tax'!B12</f>
        <v>7489</v>
      </c>
      <c r="C12" s="13">
        <f>'Table 1. Retail Sales Tax'!C12+'Table 2. Retail Use Tax'!C12</f>
        <v>22122</v>
      </c>
      <c r="D12" s="14">
        <f t="shared" si="0"/>
        <v>1.9539324342368807</v>
      </c>
      <c r="E12" s="47">
        <f>'Table 1. Retail Sales Tax'!E12+'Table 2. Retail Use Tax'!E12</f>
        <v>1336377821</v>
      </c>
      <c r="F12" s="47">
        <f>'Table 1. Retail Sales Tax'!F12+'Table 2. Retail Use Tax'!F12</f>
        <v>1415157941</v>
      </c>
      <c r="G12" s="47">
        <f>'Table 1. Retail Sales Tax'!G12+'Table 2. Retail Use Tax'!G12</f>
        <v>80161592</v>
      </c>
      <c r="H12" s="47">
        <f>'Table 1. Retail Sales Tax'!H12+'Table 2. Retail Use Tax'!H12</f>
        <v>84897605</v>
      </c>
      <c r="I12" s="14">
        <f t="shared" si="1"/>
        <v>5.9080825141297089E-2</v>
      </c>
    </row>
    <row r="13" spans="1:9" x14ac:dyDescent="0.2">
      <c r="A13" s="5" t="s">
        <v>3</v>
      </c>
      <c r="B13" s="13">
        <f>'Table 1. Retail Sales Tax'!B13+'Table 2. Retail Use Tax'!B13</f>
        <v>3187</v>
      </c>
      <c r="C13" s="13">
        <f>'Table 1. Retail Sales Tax'!C13+'Table 2. Retail Use Tax'!C13</f>
        <v>9136</v>
      </c>
      <c r="D13" s="14">
        <f t="shared" si="0"/>
        <v>1.8666457483526826</v>
      </c>
      <c r="E13" s="47">
        <f>'Table 1. Retail Sales Tax'!E13+'Table 2. Retail Use Tax'!E13</f>
        <v>1252972948</v>
      </c>
      <c r="F13" s="47">
        <f>'Table 1. Retail Sales Tax'!F13+'Table 2. Retail Use Tax'!F13</f>
        <v>1289398946</v>
      </c>
      <c r="G13" s="47">
        <f>'Table 1. Retail Sales Tax'!G13+'Table 2. Retail Use Tax'!G13</f>
        <v>75177913</v>
      </c>
      <c r="H13" s="47">
        <f>'Table 1. Retail Sales Tax'!H13+'Table 2. Retail Use Tax'!H13</f>
        <v>77363771</v>
      </c>
      <c r="I13" s="14">
        <f t="shared" si="1"/>
        <v>2.9075800494754445E-2</v>
      </c>
    </row>
    <row r="14" spans="1:9" x14ac:dyDescent="0.2">
      <c r="A14" s="5" t="s">
        <v>2</v>
      </c>
      <c r="B14" s="13">
        <f>'Table 1. Retail Sales Tax'!B14+'Table 2. Retail Use Tax'!B14</f>
        <v>592</v>
      </c>
      <c r="C14" s="13">
        <f>'Table 1. Retail Sales Tax'!C14+'Table 2. Retail Use Tax'!C14</f>
        <v>1608</v>
      </c>
      <c r="D14" s="14">
        <f t="shared" si="0"/>
        <v>1.7162162162162162</v>
      </c>
      <c r="E14" s="47">
        <f>'Table 1. Retail Sales Tax'!E14+'Table 2. Retail Use Tax'!E14</f>
        <v>1199518348</v>
      </c>
      <c r="F14" s="47">
        <f>'Table 1. Retail Sales Tax'!F14+'Table 2. Retail Use Tax'!F14</f>
        <v>1197577027</v>
      </c>
      <c r="G14" s="47">
        <f>'Table 1. Retail Sales Tax'!G14+'Table 2. Retail Use Tax'!G14</f>
        <v>71970901</v>
      </c>
      <c r="H14" s="47">
        <f>'Table 1. Retail Sales Tax'!H14+'Table 2. Retail Use Tax'!H14</f>
        <v>71854300</v>
      </c>
      <c r="I14" s="14">
        <f t="shared" si="1"/>
        <v>-1.6201131065456398E-3</v>
      </c>
    </row>
    <row r="15" spans="1:9" x14ac:dyDescent="0.2">
      <c r="A15" s="5" t="s">
        <v>6</v>
      </c>
      <c r="B15" s="13">
        <f>'Table 1. Retail Sales Tax'!B15+'Table 2. Retail Use Tax'!B15</f>
        <v>1763</v>
      </c>
      <c r="C15" s="13">
        <f>'Table 1. Retail Sales Tax'!C15+'Table 2. Retail Use Tax'!C15</f>
        <v>4303</v>
      </c>
      <c r="D15" s="14">
        <f t="shared" si="0"/>
        <v>1.4407260351673283</v>
      </c>
      <c r="E15" s="47">
        <f>'Table 1. Retail Sales Tax'!E15+'Table 2. Retail Use Tax'!E15</f>
        <v>524121858</v>
      </c>
      <c r="F15" s="47">
        <f>'Table 1. Retail Sales Tax'!F15+'Table 2. Retail Use Tax'!F15</f>
        <v>475008159</v>
      </c>
      <c r="G15" s="47">
        <f>'Table 1. Retail Sales Tax'!G15+'Table 2. Retail Use Tax'!G15</f>
        <v>31447311</v>
      </c>
      <c r="H15" s="47">
        <f>'Table 1. Retail Sales Tax'!H15+'Table 2. Retail Use Tax'!H15</f>
        <v>28500490</v>
      </c>
      <c r="I15" s="14">
        <f t="shared" si="1"/>
        <v>-9.3706612943790346E-2</v>
      </c>
    </row>
    <row r="16" spans="1:9" x14ac:dyDescent="0.2">
      <c r="A16" s="5" t="s">
        <v>10</v>
      </c>
      <c r="B16" s="13">
        <f>'Table 1. Retail Sales Tax'!B16+'Table 2. Retail Use Tax'!B16</f>
        <v>23256</v>
      </c>
      <c r="C16" s="13">
        <f>'Table 1. Retail Sales Tax'!C16+'Table 2. Retail Use Tax'!C16</f>
        <v>46022</v>
      </c>
      <c r="D16" s="14">
        <f t="shared" si="0"/>
        <v>0.97893016855865156</v>
      </c>
      <c r="E16" s="47">
        <f>'Table 1. Retail Sales Tax'!E16+'Table 2. Retail Use Tax'!E16</f>
        <v>2373381126</v>
      </c>
      <c r="F16" s="47">
        <f>'Table 1. Retail Sales Tax'!F16+'Table 2. Retail Use Tax'!F16</f>
        <v>2402185838</v>
      </c>
      <c r="G16" s="47">
        <f>'Table 1. Retail Sales Tax'!G16+'Table 2. Retail Use Tax'!G16</f>
        <v>142401956</v>
      </c>
      <c r="H16" s="47">
        <f>'Table 1. Retail Sales Tax'!H16+'Table 2. Retail Use Tax'!H16</f>
        <v>144130195</v>
      </c>
      <c r="I16" s="14">
        <f t="shared" si="1"/>
        <v>1.2136343127197025E-2</v>
      </c>
    </row>
    <row r="17" spans="1:9" x14ac:dyDescent="0.2">
      <c r="A17" s="5" t="s">
        <v>4</v>
      </c>
      <c r="B17" s="13">
        <f>'Table 1. Retail Sales Tax'!B17+'Table 2. Retail Use Tax'!B17</f>
        <v>2009</v>
      </c>
      <c r="C17" s="13">
        <f>'Table 1. Retail Sales Tax'!C17+'Table 2. Retail Use Tax'!C17</f>
        <v>4934</v>
      </c>
      <c r="D17" s="14">
        <f t="shared" si="0"/>
        <v>1.4559482329517173</v>
      </c>
      <c r="E17" s="47">
        <f>'Table 1. Retail Sales Tax'!E17+'Table 2. Retail Use Tax'!E17</f>
        <v>682884151</v>
      </c>
      <c r="F17" s="47">
        <f>'Table 1. Retail Sales Tax'!F17+'Table 2. Retail Use Tax'!F17</f>
        <v>736152872</v>
      </c>
      <c r="G17" s="47">
        <f>'Table 1. Retail Sales Tax'!G17+'Table 2. Retail Use Tax'!G17</f>
        <v>40972720</v>
      </c>
      <c r="H17" s="47">
        <f>'Table 1. Retail Sales Tax'!H17+'Table 2. Retail Use Tax'!H17</f>
        <v>44168813</v>
      </c>
      <c r="I17" s="14">
        <f t="shared" si="1"/>
        <v>7.8005389927737312E-2</v>
      </c>
    </row>
    <row r="18" spans="1:9" x14ac:dyDescent="0.2">
      <c r="A18" s="5" t="s">
        <v>9</v>
      </c>
      <c r="B18" s="13">
        <f>'Table 1. Retail Sales Tax'!B18+'Table 2. Retail Use Tax'!B18</f>
        <v>30552</v>
      </c>
      <c r="C18" s="13">
        <f>'Table 1. Retail Sales Tax'!C18+'Table 2. Retail Use Tax'!C18</f>
        <v>62538</v>
      </c>
      <c r="D18" s="14">
        <f t="shared" si="0"/>
        <v>1.0469363707776904</v>
      </c>
      <c r="E18" s="47">
        <f>'Table 1. Retail Sales Tax'!E18+'Table 2. Retail Use Tax'!E18</f>
        <v>2054577487</v>
      </c>
      <c r="F18" s="47">
        <f>'Table 1. Retail Sales Tax'!F18+'Table 2. Retail Use Tax'!F18</f>
        <v>2145303691</v>
      </c>
      <c r="G18" s="47">
        <f>'Table 1. Retail Sales Tax'!G18+'Table 2. Retail Use Tax'!G18</f>
        <v>120500472</v>
      </c>
      <c r="H18" s="47">
        <f>'Table 1. Retail Sales Tax'!H18+'Table 2. Retail Use Tax'!H18</f>
        <v>125977078</v>
      </c>
      <c r="I18" s="14">
        <f t="shared" si="1"/>
        <v>4.5448834424482554E-2</v>
      </c>
    </row>
    <row r="19" spans="1:9" x14ac:dyDescent="0.2">
      <c r="A19" s="5" t="s">
        <v>8</v>
      </c>
      <c r="B19" s="13">
        <f>'Table 1. Retail Sales Tax'!B19+'Table 2. Retail Use Tax'!B19</f>
        <v>11634</v>
      </c>
      <c r="C19" s="13">
        <f>'Table 1. Retail Sales Tax'!C19+'Table 2. Retail Use Tax'!C19</f>
        <v>24167</v>
      </c>
      <c r="D19" s="14">
        <f t="shared" si="0"/>
        <v>1.0772735086814511</v>
      </c>
      <c r="E19" s="47">
        <f>'Table 1. Retail Sales Tax'!E19+'Table 2. Retail Use Tax'!E19</f>
        <v>1936622414</v>
      </c>
      <c r="F19" s="47">
        <f>'Table 1. Retail Sales Tax'!F19+'Table 2. Retail Use Tax'!F19</f>
        <v>2063020816</v>
      </c>
      <c r="G19" s="47">
        <f>'Table 1. Retail Sales Tax'!G19+'Table 2. Retail Use Tax'!G19</f>
        <v>116188307</v>
      </c>
      <c r="H19" s="47">
        <f>'Table 1. Retail Sales Tax'!H19+'Table 2. Retail Use Tax'!H19</f>
        <v>123774160</v>
      </c>
      <c r="I19" s="14">
        <f t="shared" si="1"/>
        <v>6.5289298001390161E-2</v>
      </c>
    </row>
    <row r="20" spans="1:9" x14ac:dyDescent="0.2">
      <c r="A20" s="5" t="s">
        <v>24</v>
      </c>
      <c r="B20" s="13">
        <f>'Table 1. Retail Sales Tax'!B20+'Table 2. Retail Use Tax'!B20</f>
        <v>3826</v>
      </c>
      <c r="C20" s="13">
        <f>'Table 1. Retail Sales Tax'!C20+'Table 2. Retail Use Tax'!C20</f>
        <v>8583</v>
      </c>
      <c r="D20" s="14">
        <f t="shared" si="0"/>
        <v>1.2433350757971771</v>
      </c>
      <c r="E20" s="47">
        <f>'Table 1. Retail Sales Tax'!E20+'Table 2. Retail Use Tax'!E20</f>
        <v>1089804560</v>
      </c>
      <c r="F20" s="47">
        <f>'Table 1. Retail Sales Tax'!F20+'Table 2. Retail Use Tax'!F20</f>
        <v>990333912</v>
      </c>
      <c r="G20" s="47">
        <f>'Table 1. Retail Sales Tax'!G20+'Table 2. Retail Use Tax'!G20</f>
        <v>65340682</v>
      </c>
      <c r="H20" s="47">
        <f>'Table 1. Retail Sales Tax'!H20+'Table 2. Retail Use Tax'!H20</f>
        <v>59370962</v>
      </c>
      <c r="I20" s="14">
        <f t="shared" si="1"/>
        <v>-9.1362988834429393E-2</v>
      </c>
    </row>
    <row r="21" spans="1:9" x14ac:dyDescent="0.2">
      <c r="A21" s="5" t="s">
        <v>25</v>
      </c>
      <c r="B21" s="38">
        <f>'Table 1. Retail Sales Tax'!B21+'Table 2. Retail Use Tax'!B21</f>
        <v>4017</v>
      </c>
      <c r="C21" s="38">
        <f>'Table 1. Retail Sales Tax'!C21+'Table 2. Retail Use Tax'!C21</f>
        <v>9242</v>
      </c>
      <c r="D21" s="39">
        <f t="shared" si="0"/>
        <v>1.300721931789893</v>
      </c>
      <c r="E21" s="45">
        <f>'Table 1. Retail Sales Tax'!E21+'Table 2. Retail Use Tax'!E21</f>
        <v>1405984057</v>
      </c>
      <c r="F21" s="45">
        <f>'Table 1. Retail Sales Tax'!F21+'Table 2. Retail Use Tax'!F21</f>
        <v>1358713788</v>
      </c>
      <c r="G21" s="45">
        <f>'Table 1. Retail Sales Tax'!G21+'Table 2. Retail Use Tax'!G21</f>
        <v>84358901</v>
      </c>
      <c r="H21" s="45">
        <f>'Table 1. Retail Sales Tax'!H21+'Table 2. Retail Use Tax'!H21</f>
        <v>81522784</v>
      </c>
      <c r="I21" s="39">
        <f t="shared" si="1"/>
        <v>-3.3619653247972003E-2</v>
      </c>
    </row>
    <row r="22" spans="1:9" x14ac:dyDescent="0.2">
      <c r="D22" s="14"/>
      <c r="G22" s="15"/>
      <c r="H22" s="15"/>
      <c r="I22" s="14"/>
    </row>
    <row r="23" spans="1:9" x14ac:dyDescent="0.2">
      <c r="A23" s="1" t="s">
        <v>21</v>
      </c>
      <c r="B23" s="13">
        <f>SUM(B10:B21)</f>
        <v>91353</v>
      </c>
      <c r="C23" s="13">
        <f>SUM(C10:C21)</f>
        <v>200241</v>
      </c>
      <c r="D23" s="14">
        <f>(C23/B23)-1</f>
        <v>1.1919477192867229</v>
      </c>
      <c r="E23" s="47">
        <f>SUM(E10:E22)</f>
        <v>15502912549</v>
      </c>
      <c r="F23" s="47">
        <f>SUM(F10:F22)</f>
        <v>15623413808</v>
      </c>
      <c r="G23" s="47">
        <f>SUM(G10:G21)</f>
        <v>927320809</v>
      </c>
      <c r="H23" s="47">
        <f>SUM(H10:H21)</f>
        <v>934593777</v>
      </c>
      <c r="I23" s="14">
        <f>(H23/G23)-1</f>
        <v>7.8429901814054404E-3</v>
      </c>
    </row>
    <row r="24" spans="1:9" ht="15" x14ac:dyDescent="0.25">
      <c r="B24" s="16"/>
      <c r="C24" s="16"/>
      <c r="D24" s="14"/>
      <c r="E24" s="11"/>
      <c r="F24" s="14"/>
      <c r="G24" s="15"/>
      <c r="H24" s="15"/>
      <c r="I24" s="14"/>
    </row>
    <row r="25" spans="1:9" x14ac:dyDescent="0.2">
      <c r="A25" s="2" t="s">
        <v>35</v>
      </c>
      <c r="F25" s="6"/>
      <c r="H25" s="14"/>
    </row>
    <row r="26" spans="1:9" x14ac:dyDescent="0.2">
      <c r="H26" s="6"/>
    </row>
    <row r="27" spans="1:9" x14ac:dyDescent="0.2">
      <c r="H27" s="6"/>
    </row>
    <row r="29" spans="1:9" x14ac:dyDescent="0.2">
      <c r="H29" s="6"/>
    </row>
  </sheetData>
  <mergeCells count="3">
    <mergeCell ref="A1:I1"/>
    <mergeCell ref="A2:I2"/>
    <mergeCell ref="A3:I3"/>
  </mergeCells>
  <printOptions horizontalCentered="1"/>
  <pageMargins left="0.5" right="0.5" top="1" bottom="1" header="0.5" footer="0.5"/>
  <pageSetup scale="59" orientation="portrait" horizontalDpi="4294967292"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IV26"/>
  <sheetViews>
    <sheetView showOutlineSymbols="0" zoomScaleNormal="100" workbookViewId="0">
      <selection activeCell="C15" sqref="C15"/>
    </sheetView>
  </sheetViews>
  <sheetFormatPr defaultColWidth="11.44140625" defaultRowHeight="15" x14ac:dyDescent="0.2"/>
  <cols>
    <col min="1" max="1" width="19.77734375" style="27" customWidth="1"/>
    <col min="2" max="3" width="9.6640625" style="27" bestFit="1" customWidth="1"/>
    <col min="4" max="4" width="9.109375" style="27" bestFit="1" customWidth="1"/>
    <col min="5" max="6" width="11.88671875" style="27" bestFit="1" customWidth="1"/>
    <col min="7" max="8" width="10.5546875" style="27" bestFit="1" customWidth="1"/>
    <col min="9" max="9" width="7" style="27" bestFit="1" customWidth="1"/>
    <col min="10" max="10" width="14.33203125" style="42" customWidth="1"/>
    <col min="11" max="39" width="11.44140625" style="42"/>
    <col min="40" max="16384" width="11.44140625" style="27"/>
  </cols>
  <sheetData>
    <row r="1" spans="1:256" s="32" customFormat="1" x14ac:dyDescent="0.25">
      <c r="A1" s="51" t="s">
        <v>33</v>
      </c>
      <c r="B1" s="51"/>
      <c r="C1" s="51"/>
      <c r="D1" s="51"/>
      <c r="E1" s="51"/>
      <c r="F1" s="51"/>
      <c r="G1" s="51"/>
      <c r="H1" s="51"/>
      <c r="I1" s="51"/>
      <c r="J1" s="40"/>
      <c r="K1" s="40"/>
      <c r="L1" s="40"/>
      <c r="M1" s="40"/>
      <c r="N1" s="40"/>
      <c r="O1" s="40"/>
      <c r="P1" s="40"/>
      <c r="Q1" s="40"/>
      <c r="R1" s="40"/>
      <c r="S1" s="40"/>
      <c r="T1" s="40"/>
      <c r="U1" s="40"/>
      <c r="V1" s="40"/>
      <c r="W1" s="40"/>
      <c r="X1" s="40"/>
      <c r="Y1" s="40"/>
      <c r="Z1" s="40"/>
      <c r="AA1" s="40"/>
      <c r="AB1" s="40"/>
      <c r="AC1" s="40"/>
      <c r="AD1" s="40"/>
      <c r="AE1" s="40"/>
      <c r="AF1" s="40"/>
      <c r="AG1" s="40"/>
      <c r="AH1" s="40"/>
      <c r="AI1" s="40"/>
      <c r="AJ1" s="40"/>
      <c r="AK1" s="40"/>
      <c r="AL1" s="40"/>
      <c r="AM1" s="40"/>
      <c r="AN1" s="29"/>
      <c r="AO1" s="29"/>
      <c r="AP1" s="29"/>
      <c r="AQ1" s="29"/>
      <c r="AR1" s="29"/>
      <c r="AS1" s="29"/>
      <c r="AT1" s="29"/>
      <c r="AU1" s="29"/>
      <c r="AV1" s="29"/>
      <c r="AW1" s="29"/>
      <c r="AX1" s="29"/>
      <c r="AY1" s="29"/>
      <c r="AZ1" s="29"/>
      <c r="BA1" s="29"/>
      <c r="BB1" s="29"/>
      <c r="BC1" s="29"/>
      <c r="BD1" s="29"/>
      <c r="BE1" s="29"/>
      <c r="BF1" s="29"/>
      <c r="BG1" s="29"/>
      <c r="BH1" s="29"/>
      <c r="BI1" s="29"/>
      <c r="BJ1" s="29"/>
      <c r="BK1" s="29"/>
      <c r="BL1" s="29"/>
      <c r="BM1" s="29"/>
      <c r="BN1" s="29"/>
      <c r="BO1" s="29"/>
      <c r="BP1" s="29"/>
      <c r="BQ1" s="29"/>
      <c r="BR1" s="29"/>
      <c r="BS1" s="29"/>
      <c r="BT1" s="29"/>
      <c r="BU1" s="29"/>
      <c r="BV1" s="29"/>
      <c r="BW1" s="29"/>
      <c r="BX1" s="29"/>
      <c r="BY1" s="29"/>
      <c r="BZ1" s="29"/>
      <c r="CA1" s="29"/>
      <c r="CB1" s="29"/>
      <c r="CC1" s="29"/>
      <c r="CD1" s="29"/>
      <c r="CE1" s="29"/>
      <c r="CF1" s="29"/>
      <c r="CG1" s="29"/>
      <c r="CH1" s="29"/>
      <c r="CI1" s="29"/>
      <c r="CJ1" s="29"/>
      <c r="CK1" s="29"/>
      <c r="CL1" s="29"/>
      <c r="CM1" s="29"/>
      <c r="CN1" s="29"/>
      <c r="CO1" s="29"/>
      <c r="CP1" s="29"/>
      <c r="CQ1" s="29"/>
      <c r="CR1" s="29"/>
      <c r="CS1" s="29"/>
      <c r="CT1" s="29"/>
      <c r="CU1" s="29"/>
      <c r="CV1" s="29"/>
      <c r="CW1" s="29"/>
      <c r="CX1" s="29"/>
      <c r="CY1" s="29"/>
      <c r="CZ1" s="29"/>
      <c r="DA1" s="29"/>
      <c r="DB1" s="29"/>
      <c r="DC1" s="29"/>
      <c r="DD1" s="29"/>
      <c r="DE1" s="29"/>
      <c r="DF1" s="29"/>
      <c r="DG1" s="29"/>
      <c r="DH1" s="29"/>
      <c r="DI1" s="29"/>
      <c r="DJ1" s="29"/>
      <c r="DK1" s="29"/>
      <c r="DL1" s="29"/>
      <c r="DM1" s="29"/>
      <c r="DN1" s="29"/>
      <c r="DO1" s="29"/>
      <c r="DP1" s="29"/>
      <c r="DQ1" s="29"/>
      <c r="DR1" s="29"/>
      <c r="DS1" s="29"/>
      <c r="DT1" s="29"/>
      <c r="DU1" s="29"/>
      <c r="DV1" s="29"/>
      <c r="DW1" s="29"/>
      <c r="DX1" s="29"/>
      <c r="DY1" s="29"/>
      <c r="DZ1" s="29"/>
      <c r="EA1" s="29"/>
      <c r="EB1" s="29"/>
      <c r="EC1" s="29"/>
      <c r="ED1" s="29"/>
      <c r="EE1" s="29"/>
      <c r="EF1" s="29"/>
      <c r="EG1" s="29"/>
      <c r="EH1" s="29"/>
      <c r="EI1" s="29"/>
      <c r="EJ1" s="29"/>
      <c r="EK1" s="29"/>
      <c r="EL1" s="29"/>
      <c r="EM1" s="29"/>
      <c r="EN1" s="29"/>
      <c r="EO1" s="29"/>
      <c r="EP1" s="29"/>
      <c r="EQ1" s="29"/>
      <c r="ER1" s="29"/>
      <c r="ES1" s="29"/>
      <c r="ET1" s="29"/>
      <c r="EU1" s="29"/>
      <c r="EV1" s="29"/>
      <c r="EW1" s="29"/>
      <c r="EX1" s="29"/>
      <c r="EY1" s="29"/>
      <c r="EZ1" s="29"/>
      <c r="FA1" s="29"/>
      <c r="FB1" s="29"/>
      <c r="FC1" s="29"/>
      <c r="FD1" s="29"/>
      <c r="FE1" s="29"/>
      <c r="FF1" s="29"/>
      <c r="FG1" s="29"/>
      <c r="FH1" s="29"/>
      <c r="FI1" s="29"/>
      <c r="FJ1" s="29"/>
      <c r="FK1" s="29"/>
      <c r="FL1" s="29"/>
      <c r="FM1" s="29"/>
      <c r="FN1" s="29"/>
      <c r="FO1" s="29"/>
      <c r="FP1" s="29"/>
      <c r="FQ1" s="29"/>
      <c r="FR1" s="29"/>
      <c r="FS1" s="29"/>
      <c r="FT1" s="29"/>
      <c r="FU1" s="29"/>
      <c r="FV1" s="29"/>
      <c r="FW1" s="29"/>
      <c r="FX1" s="29"/>
      <c r="FY1" s="29"/>
      <c r="FZ1" s="29"/>
      <c r="GA1" s="29"/>
      <c r="GB1" s="29"/>
      <c r="GC1" s="29"/>
      <c r="GD1" s="29"/>
      <c r="GE1" s="29"/>
      <c r="GF1" s="29"/>
      <c r="GG1" s="29"/>
      <c r="GH1" s="29"/>
      <c r="GI1" s="29"/>
      <c r="GJ1" s="29"/>
      <c r="GK1" s="29"/>
      <c r="GL1" s="29"/>
      <c r="GM1" s="29"/>
      <c r="GN1" s="29"/>
      <c r="GO1" s="29"/>
      <c r="GP1" s="29"/>
      <c r="GQ1" s="29"/>
      <c r="GR1" s="29"/>
      <c r="GS1" s="29"/>
      <c r="GT1" s="29"/>
      <c r="GU1" s="29"/>
      <c r="GV1" s="29"/>
      <c r="GW1" s="29"/>
      <c r="GX1" s="29"/>
      <c r="GY1" s="29"/>
      <c r="GZ1" s="29"/>
      <c r="HA1" s="29"/>
      <c r="HB1" s="29"/>
      <c r="HC1" s="29"/>
      <c r="HD1" s="29"/>
      <c r="HE1" s="29"/>
      <c r="HF1" s="29"/>
      <c r="HG1" s="29"/>
      <c r="HH1" s="29"/>
      <c r="HI1" s="29"/>
      <c r="HJ1" s="29"/>
      <c r="HK1" s="29"/>
      <c r="HL1" s="29"/>
      <c r="HM1" s="29"/>
      <c r="HN1" s="29"/>
      <c r="HO1" s="29"/>
      <c r="HP1" s="29"/>
      <c r="HQ1" s="29"/>
      <c r="HR1" s="29"/>
      <c r="HS1" s="29"/>
      <c r="HT1" s="29"/>
      <c r="HU1" s="29"/>
      <c r="HV1" s="29"/>
      <c r="HW1" s="29"/>
      <c r="HX1" s="29"/>
      <c r="HY1" s="29"/>
      <c r="HZ1" s="29"/>
      <c r="IA1" s="29"/>
      <c r="IB1" s="29"/>
      <c r="IC1" s="29"/>
      <c r="ID1" s="29"/>
      <c r="IE1" s="29"/>
      <c r="IF1" s="29"/>
      <c r="IG1" s="29"/>
      <c r="IH1" s="29"/>
      <c r="II1" s="29"/>
      <c r="IJ1" s="29"/>
      <c r="IK1" s="29"/>
      <c r="IL1" s="29"/>
      <c r="IM1" s="29"/>
      <c r="IN1" s="29"/>
      <c r="IO1" s="29"/>
      <c r="IP1" s="29"/>
      <c r="IQ1" s="29"/>
      <c r="IR1" s="29"/>
      <c r="IS1" s="29"/>
      <c r="IT1" s="29"/>
    </row>
    <row r="2" spans="1:256" s="32" customFormat="1" x14ac:dyDescent="0.25">
      <c r="A2" s="50" t="s">
        <v>18</v>
      </c>
      <c r="B2" s="50"/>
      <c r="C2" s="50"/>
      <c r="D2" s="50"/>
      <c r="E2" s="50"/>
      <c r="F2" s="50"/>
      <c r="G2" s="50"/>
      <c r="H2" s="50"/>
      <c r="I2" s="5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c r="CA2" s="29"/>
      <c r="CB2" s="29"/>
      <c r="CC2" s="29"/>
      <c r="CD2" s="29"/>
      <c r="CE2" s="29"/>
      <c r="CF2" s="29"/>
      <c r="CG2" s="29"/>
      <c r="CH2" s="29"/>
      <c r="CI2" s="29"/>
      <c r="CJ2" s="29"/>
      <c r="CK2" s="29"/>
      <c r="CL2" s="29"/>
      <c r="CM2" s="29"/>
      <c r="CN2" s="29"/>
      <c r="CO2" s="29"/>
      <c r="CP2" s="29"/>
      <c r="CQ2" s="29"/>
      <c r="CR2" s="29"/>
      <c r="CS2" s="29"/>
      <c r="CT2" s="29"/>
      <c r="CU2" s="29"/>
      <c r="CV2" s="29"/>
      <c r="CW2" s="29"/>
      <c r="CX2" s="29"/>
      <c r="CY2" s="29"/>
      <c r="CZ2" s="29"/>
      <c r="DA2" s="29"/>
      <c r="DB2" s="29"/>
      <c r="DC2" s="29"/>
      <c r="DD2" s="29"/>
      <c r="DE2" s="29"/>
      <c r="DF2" s="29"/>
      <c r="DG2" s="29"/>
      <c r="DH2" s="29"/>
      <c r="DI2" s="29"/>
      <c r="DJ2" s="29"/>
      <c r="DK2" s="29"/>
      <c r="DL2" s="29"/>
      <c r="DM2" s="29"/>
      <c r="DN2" s="29"/>
      <c r="DO2" s="29"/>
      <c r="DP2" s="29"/>
      <c r="DQ2" s="29"/>
      <c r="DR2" s="29"/>
      <c r="DS2" s="29"/>
      <c r="DT2" s="29"/>
      <c r="DU2" s="29"/>
      <c r="DV2" s="29"/>
      <c r="DW2" s="29"/>
      <c r="DX2" s="29"/>
      <c r="DY2" s="29"/>
      <c r="DZ2" s="29"/>
      <c r="EA2" s="29"/>
      <c r="EB2" s="29"/>
      <c r="EC2" s="29"/>
      <c r="ED2" s="29"/>
      <c r="EE2" s="29"/>
      <c r="EF2" s="29"/>
      <c r="EG2" s="29"/>
      <c r="EH2" s="29"/>
      <c r="EI2" s="29"/>
      <c r="EJ2" s="29"/>
      <c r="EK2" s="29"/>
      <c r="EL2" s="29"/>
      <c r="EM2" s="29"/>
      <c r="EN2" s="29"/>
      <c r="EO2" s="29"/>
      <c r="EP2" s="29"/>
      <c r="EQ2" s="29"/>
      <c r="ER2" s="29"/>
      <c r="ES2" s="29"/>
      <c r="ET2" s="29"/>
      <c r="EU2" s="29"/>
      <c r="EV2" s="29"/>
      <c r="EW2" s="29"/>
      <c r="EX2" s="29"/>
      <c r="EY2" s="29"/>
      <c r="EZ2" s="29"/>
      <c r="FA2" s="29"/>
      <c r="FB2" s="29"/>
      <c r="FC2" s="29"/>
      <c r="FD2" s="29"/>
      <c r="FE2" s="29"/>
      <c r="FF2" s="29"/>
      <c r="FG2" s="29"/>
      <c r="FH2" s="29"/>
      <c r="FI2" s="29"/>
      <c r="FJ2" s="29"/>
      <c r="FK2" s="29"/>
      <c r="FL2" s="29"/>
      <c r="FM2" s="29"/>
      <c r="FN2" s="29"/>
      <c r="FO2" s="29"/>
      <c r="FP2" s="29"/>
      <c r="FQ2" s="29"/>
      <c r="FR2" s="29"/>
      <c r="FS2" s="29"/>
      <c r="FT2" s="29"/>
      <c r="FU2" s="29"/>
      <c r="FV2" s="29"/>
      <c r="FW2" s="29"/>
      <c r="FX2" s="29"/>
      <c r="FY2" s="29"/>
      <c r="FZ2" s="29"/>
      <c r="GA2" s="29"/>
      <c r="GB2" s="29"/>
      <c r="GC2" s="29"/>
      <c r="GD2" s="29"/>
      <c r="GE2" s="29"/>
      <c r="GF2" s="29"/>
      <c r="GG2" s="29"/>
      <c r="GH2" s="29"/>
      <c r="GI2" s="29"/>
      <c r="GJ2" s="29"/>
      <c r="GK2" s="29"/>
      <c r="GL2" s="29"/>
      <c r="GM2" s="29"/>
      <c r="GN2" s="29"/>
      <c r="GO2" s="29"/>
      <c r="GP2" s="29"/>
      <c r="GQ2" s="29"/>
      <c r="GR2" s="29"/>
      <c r="GS2" s="29"/>
      <c r="GT2" s="29"/>
      <c r="GU2" s="29"/>
      <c r="GV2" s="29"/>
      <c r="GW2" s="29"/>
      <c r="GX2" s="29"/>
      <c r="GY2" s="29"/>
      <c r="GZ2" s="29"/>
      <c r="HA2" s="29"/>
      <c r="HB2" s="29"/>
      <c r="HC2" s="29"/>
      <c r="HD2" s="29"/>
      <c r="HE2" s="29"/>
      <c r="HF2" s="29"/>
      <c r="HG2" s="29"/>
      <c r="HH2" s="29"/>
      <c r="HI2" s="29"/>
      <c r="HJ2" s="29"/>
      <c r="HK2" s="29"/>
      <c r="HL2" s="29"/>
      <c r="HM2" s="29"/>
      <c r="HN2" s="29"/>
      <c r="HO2" s="29"/>
      <c r="HP2" s="29"/>
      <c r="HQ2" s="29"/>
      <c r="HR2" s="29"/>
      <c r="HS2" s="29"/>
      <c r="HT2" s="29"/>
      <c r="HU2" s="29"/>
      <c r="HV2" s="29"/>
      <c r="HW2" s="29"/>
      <c r="HX2" s="29"/>
      <c r="HY2" s="29"/>
      <c r="HZ2" s="29"/>
      <c r="IA2" s="29"/>
      <c r="IB2" s="29"/>
      <c r="IC2" s="29"/>
      <c r="ID2" s="29"/>
      <c r="IE2" s="29"/>
      <c r="IF2" s="29"/>
      <c r="IG2" s="29"/>
      <c r="IH2" s="29"/>
      <c r="II2" s="29"/>
      <c r="IJ2" s="29"/>
      <c r="IK2" s="29"/>
      <c r="IL2" s="29"/>
      <c r="IM2" s="29"/>
      <c r="IN2" s="29"/>
      <c r="IO2" s="29"/>
      <c r="IP2" s="29"/>
      <c r="IQ2" s="29"/>
      <c r="IR2" s="29"/>
      <c r="IS2" s="29"/>
      <c r="IT2" s="29"/>
    </row>
    <row r="3" spans="1:256" s="32" customFormat="1" x14ac:dyDescent="0.25">
      <c r="A3" s="51" t="str">
        <f>'Table 1A. Retail and Retail Use'!A3:I3</f>
        <v>Quarter Ending June 2023</v>
      </c>
      <c r="B3" s="51"/>
      <c r="C3" s="51"/>
      <c r="D3" s="51"/>
      <c r="E3" s="51"/>
      <c r="F3" s="51"/>
      <c r="G3" s="51"/>
      <c r="H3" s="51"/>
      <c r="I3" s="51"/>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c r="CA3" s="29"/>
      <c r="CB3" s="29"/>
      <c r="CC3" s="29"/>
      <c r="CD3" s="29"/>
      <c r="CE3" s="29"/>
      <c r="CF3" s="29"/>
      <c r="CG3" s="29"/>
      <c r="CH3" s="29"/>
      <c r="CI3" s="29"/>
      <c r="CJ3" s="29"/>
      <c r="CK3" s="29"/>
      <c r="CL3" s="29"/>
      <c r="CM3" s="29"/>
      <c r="CN3" s="29"/>
      <c r="CO3" s="29"/>
      <c r="CP3" s="29"/>
      <c r="CQ3" s="29"/>
      <c r="CR3" s="29"/>
      <c r="CS3" s="29"/>
      <c r="CT3" s="29"/>
      <c r="CU3" s="29"/>
      <c r="CV3" s="29"/>
      <c r="CW3" s="29"/>
      <c r="CX3" s="29"/>
      <c r="CY3" s="29"/>
      <c r="CZ3" s="29"/>
      <c r="DA3" s="29"/>
      <c r="DB3" s="29"/>
      <c r="DC3" s="29"/>
      <c r="DD3" s="29"/>
      <c r="DE3" s="29"/>
      <c r="DF3" s="29"/>
      <c r="DG3" s="29"/>
      <c r="DH3" s="29"/>
      <c r="DI3" s="29"/>
      <c r="DJ3" s="29"/>
      <c r="DK3" s="29"/>
      <c r="DL3" s="29"/>
      <c r="DM3" s="29"/>
      <c r="DN3" s="29"/>
      <c r="DO3" s="29"/>
      <c r="DP3" s="29"/>
      <c r="DQ3" s="29"/>
      <c r="DR3" s="29"/>
      <c r="DS3" s="29"/>
      <c r="DT3" s="29"/>
      <c r="DU3" s="29"/>
      <c r="DV3" s="29"/>
      <c r="DW3" s="29"/>
      <c r="DX3" s="29"/>
      <c r="DY3" s="29"/>
      <c r="DZ3" s="29"/>
      <c r="EA3" s="29"/>
      <c r="EB3" s="29"/>
      <c r="EC3" s="29"/>
      <c r="ED3" s="29"/>
      <c r="EE3" s="29"/>
      <c r="EF3" s="29"/>
      <c r="EG3" s="29"/>
      <c r="EH3" s="29"/>
      <c r="EI3" s="29"/>
      <c r="EJ3" s="29"/>
      <c r="EK3" s="29"/>
      <c r="EL3" s="29"/>
      <c r="EM3" s="29"/>
      <c r="EN3" s="29"/>
      <c r="EO3" s="29"/>
      <c r="EP3" s="29"/>
      <c r="EQ3" s="29"/>
      <c r="ER3" s="29"/>
      <c r="ES3" s="29"/>
      <c r="ET3" s="29"/>
      <c r="EU3" s="29"/>
      <c r="EV3" s="29"/>
      <c r="EW3" s="29"/>
      <c r="EX3" s="29"/>
      <c r="EY3" s="29"/>
      <c r="EZ3" s="29"/>
      <c r="FA3" s="29"/>
      <c r="FB3" s="29"/>
      <c r="FC3" s="29"/>
      <c r="FD3" s="29"/>
      <c r="FE3" s="29"/>
      <c r="FF3" s="29"/>
      <c r="FG3" s="29"/>
      <c r="FH3" s="29"/>
      <c r="FI3" s="29"/>
      <c r="FJ3" s="29"/>
      <c r="FK3" s="29"/>
      <c r="FL3" s="29"/>
      <c r="FM3" s="29"/>
      <c r="FN3" s="29"/>
      <c r="FO3" s="29"/>
      <c r="FP3" s="29"/>
      <c r="FQ3" s="29"/>
      <c r="FR3" s="29"/>
      <c r="FS3" s="29"/>
      <c r="FT3" s="29"/>
      <c r="FU3" s="29"/>
      <c r="FV3" s="29"/>
      <c r="FW3" s="29"/>
      <c r="FX3" s="29"/>
      <c r="FY3" s="29"/>
      <c r="FZ3" s="29"/>
      <c r="GA3" s="29"/>
      <c r="GB3" s="29"/>
      <c r="GC3" s="29"/>
      <c r="GD3" s="29"/>
      <c r="GE3" s="29"/>
      <c r="GF3" s="29"/>
      <c r="GG3" s="29"/>
      <c r="GH3" s="29"/>
      <c r="GI3" s="29"/>
      <c r="GJ3" s="29"/>
      <c r="GK3" s="29"/>
      <c r="GL3" s="29"/>
      <c r="GM3" s="29"/>
      <c r="GN3" s="29"/>
      <c r="GO3" s="29"/>
      <c r="GP3" s="29"/>
      <c r="GQ3" s="29"/>
      <c r="GR3" s="29"/>
      <c r="GS3" s="29"/>
      <c r="GT3" s="29"/>
      <c r="GU3" s="29"/>
      <c r="GV3" s="29"/>
      <c r="GW3" s="29"/>
      <c r="GX3" s="29"/>
      <c r="GY3" s="29"/>
      <c r="GZ3" s="29"/>
      <c r="HA3" s="29"/>
      <c r="HB3" s="29"/>
      <c r="HC3" s="29"/>
      <c r="HD3" s="29"/>
      <c r="HE3" s="29"/>
      <c r="HF3" s="29"/>
      <c r="HG3" s="29"/>
      <c r="HH3" s="29"/>
      <c r="HI3" s="29"/>
      <c r="HJ3" s="29"/>
      <c r="HK3" s="29"/>
      <c r="HL3" s="29"/>
      <c r="HM3" s="29"/>
      <c r="HN3" s="29"/>
      <c r="HO3" s="29"/>
      <c r="HP3" s="29"/>
      <c r="HQ3" s="29"/>
      <c r="HR3" s="29"/>
      <c r="HS3" s="29"/>
      <c r="HT3" s="29"/>
      <c r="HU3" s="29"/>
      <c r="HV3" s="29"/>
      <c r="HW3" s="29"/>
      <c r="HX3" s="29"/>
      <c r="HY3" s="29"/>
      <c r="HZ3" s="29"/>
      <c r="IA3" s="29"/>
      <c r="IB3" s="29"/>
      <c r="IC3" s="29"/>
      <c r="ID3" s="29"/>
      <c r="IE3" s="29"/>
      <c r="IF3" s="29"/>
      <c r="IG3" s="29"/>
      <c r="IH3" s="29"/>
      <c r="II3" s="29"/>
      <c r="IJ3" s="29"/>
      <c r="IK3" s="29"/>
      <c r="IL3" s="29"/>
      <c r="IM3" s="29"/>
      <c r="IN3" s="29"/>
      <c r="IO3" s="29"/>
      <c r="IP3" s="29"/>
      <c r="IQ3" s="29"/>
      <c r="IR3" s="29"/>
      <c r="IS3" s="29"/>
      <c r="IT3" s="29"/>
    </row>
    <row r="4" spans="1:256" s="32" customFormat="1" x14ac:dyDescent="0.25">
      <c r="A4" s="26"/>
      <c r="B4" s="26"/>
      <c r="C4" s="26"/>
      <c r="D4" s="26"/>
      <c r="E4" s="26"/>
      <c r="F4" s="26"/>
      <c r="G4" s="26"/>
      <c r="H4" s="26"/>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c r="CA4" s="29"/>
      <c r="CB4" s="29"/>
      <c r="CC4" s="29"/>
      <c r="CD4" s="29"/>
      <c r="CE4" s="29"/>
      <c r="CF4" s="29"/>
      <c r="CG4" s="29"/>
      <c r="CH4" s="29"/>
      <c r="CI4" s="29"/>
      <c r="CJ4" s="29"/>
      <c r="CK4" s="29"/>
      <c r="CL4" s="29"/>
      <c r="CM4" s="29"/>
      <c r="CN4" s="29"/>
      <c r="CO4" s="29"/>
      <c r="CP4" s="29"/>
      <c r="CQ4" s="29"/>
      <c r="CR4" s="29"/>
      <c r="CS4" s="29"/>
      <c r="CT4" s="29"/>
      <c r="CU4" s="29"/>
      <c r="CV4" s="29"/>
      <c r="CW4" s="29"/>
      <c r="CX4" s="29"/>
      <c r="CY4" s="29"/>
      <c r="CZ4" s="29"/>
      <c r="DA4" s="29"/>
      <c r="DB4" s="29"/>
      <c r="DC4" s="29"/>
      <c r="DD4" s="29"/>
      <c r="DE4" s="29"/>
      <c r="DF4" s="29"/>
      <c r="DG4" s="29"/>
      <c r="DH4" s="29"/>
      <c r="DI4" s="29"/>
      <c r="DJ4" s="29"/>
      <c r="DK4" s="29"/>
      <c r="DL4" s="29"/>
      <c r="DM4" s="29"/>
      <c r="DN4" s="29"/>
      <c r="DO4" s="29"/>
      <c r="DP4" s="29"/>
      <c r="DQ4" s="29"/>
      <c r="DR4" s="29"/>
      <c r="DS4" s="29"/>
      <c r="DT4" s="29"/>
      <c r="DU4" s="29"/>
      <c r="DV4" s="29"/>
      <c r="DW4" s="29"/>
      <c r="DX4" s="29"/>
      <c r="DY4" s="29"/>
      <c r="DZ4" s="29"/>
      <c r="EA4" s="29"/>
      <c r="EB4" s="29"/>
      <c r="EC4" s="29"/>
      <c r="ED4" s="29"/>
      <c r="EE4" s="29"/>
      <c r="EF4" s="29"/>
      <c r="EG4" s="29"/>
      <c r="EH4" s="29"/>
      <c r="EI4" s="29"/>
      <c r="EJ4" s="29"/>
      <c r="EK4" s="29"/>
      <c r="EL4" s="29"/>
      <c r="EM4" s="29"/>
      <c r="EN4" s="29"/>
      <c r="EO4" s="29"/>
      <c r="EP4" s="29"/>
      <c r="EQ4" s="29"/>
      <c r="ER4" s="29"/>
      <c r="ES4" s="29"/>
      <c r="ET4" s="29"/>
      <c r="EU4" s="29"/>
      <c r="EV4" s="29"/>
      <c r="EW4" s="29"/>
      <c r="EX4" s="29"/>
      <c r="EY4" s="29"/>
      <c r="EZ4" s="29"/>
      <c r="FA4" s="29"/>
      <c r="FB4" s="29"/>
      <c r="FC4" s="29"/>
      <c r="FD4" s="29"/>
      <c r="FE4" s="29"/>
      <c r="FF4" s="29"/>
      <c r="FG4" s="29"/>
      <c r="FH4" s="29"/>
      <c r="FI4" s="29"/>
      <c r="FJ4" s="29"/>
      <c r="FK4" s="29"/>
      <c r="FL4" s="29"/>
      <c r="FM4" s="29"/>
      <c r="FN4" s="29"/>
      <c r="FO4" s="29"/>
      <c r="FP4" s="29"/>
      <c r="FQ4" s="29"/>
      <c r="FR4" s="29"/>
      <c r="FS4" s="29"/>
      <c r="FT4" s="29"/>
      <c r="FU4" s="29"/>
      <c r="FV4" s="29"/>
      <c r="FW4" s="29"/>
      <c r="FX4" s="29"/>
      <c r="FY4" s="29"/>
      <c r="FZ4" s="29"/>
      <c r="GA4" s="29"/>
      <c r="GB4" s="29"/>
      <c r="GC4" s="29"/>
      <c r="GD4" s="29"/>
      <c r="GE4" s="29"/>
      <c r="GF4" s="29"/>
      <c r="GG4" s="29"/>
      <c r="GH4" s="29"/>
      <c r="GI4" s="29"/>
      <c r="GJ4" s="29"/>
      <c r="GK4" s="29"/>
      <c r="GL4" s="29"/>
      <c r="GM4" s="29"/>
      <c r="GN4" s="29"/>
      <c r="GO4" s="29"/>
      <c r="GP4" s="29"/>
      <c r="GQ4" s="29"/>
      <c r="GR4" s="29"/>
      <c r="GS4" s="29"/>
      <c r="GT4" s="29"/>
      <c r="GU4" s="29"/>
      <c r="GV4" s="29"/>
      <c r="GW4" s="29"/>
      <c r="GX4" s="29"/>
      <c r="GY4" s="29"/>
      <c r="GZ4" s="29"/>
      <c r="HA4" s="29"/>
      <c r="HB4" s="29"/>
      <c r="HC4" s="29"/>
      <c r="HD4" s="29"/>
      <c r="HE4" s="29"/>
      <c r="HF4" s="29"/>
      <c r="HG4" s="29"/>
      <c r="HH4" s="29"/>
      <c r="HI4" s="29"/>
      <c r="HJ4" s="29"/>
      <c r="HK4" s="29"/>
      <c r="HL4" s="29"/>
      <c r="HM4" s="29"/>
      <c r="HN4" s="29"/>
      <c r="HO4" s="29"/>
      <c r="HP4" s="29"/>
      <c r="HQ4" s="29"/>
      <c r="HR4" s="29"/>
      <c r="HS4" s="29"/>
      <c r="HT4" s="29"/>
      <c r="HU4" s="29"/>
      <c r="HV4" s="29"/>
      <c r="HW4" s="29"/>
      <c r="HX4" s="29"/>
      <c r="HY4" s="29"/>
      <c r="HZ4" s="29"/>
      <c r="IA4" s="29"/>
      <c r="IB4" s="29"/>
      <c r="IC4" s="29"/>
      <c r="ID4" s="29"/>
      <c r="IE4" s="29"/>
      <c r="IF4" s="29"/>
      <c r="IG4" s="29"/>
      <c r="IH4" s="29"/>
      <c r="II4" s="29"/>
      <c r="IJ4" s="29"/>
      <c r="IK4" s="29"/>
      <c r="IL4" s="29"/>
      <c r="IM4" s="29"/>
      <c r="IN4" s="29"/>
      <c r="IO4" s="29"/>
      <c r="IP4" s="29"/>
      <c r="IQ4" s="29"/>
      <c r="IR4" s="29"/>
      <c r="IS4" s="29"/>
      <c r="IT4" s="29"/>
    </row>
    <row r="5" spans="1:256" s="32" customFormat="1" x14ac:dyDescent="0.25">
      <c r="A5" s="35" t="s">
        <v>20</v>
      </c>
      <c r="B5" s="34"/>
      <c r="C5" s="34"/>
      <c r="D5" s="34"/>
      <c r="E5" s="34"/>
      <c r="F5" s="34"/>
      <c r="G5" s="34"/>
      <c r="H5" s="34"/>
      <c r="I5" s="34"/>
      <c r="J5" s="34"/>
      <c r="K5" s="34"/>
      <c r="L5" s="34"/>
      <c r="M5" s="34"/>
      <c r="N5" s="34"/>
      <c r="O5" s="34"/>
      <c r="P5" s="34"/>
      <c r="Q5" s="34"/>
      <c r="R5" s="34"/>
      <c r="S5" s="34"/>
      <c r="T5" s="34"/>
      <c r="U5" s="40"/>
      <c r="V5" s="40"/>
      <c r="W5" s="40"/>
      <c r="X5" s="40"/>
      <c r="Y5" s="40"/>
      <c r="Z5" s="40"/>
      <c r="AA5" s="40"/>
      <c r="AB5" s="40"/>
      <c r="AC5" s="40"/>
      <c r="AD5" s="40"/>
      <c r="AE5" s="40"/>
      <c r="AF5" s="40"/>
      <c r="AG5" s="40"/>
      <c r="AH5" s="40"/>
      <c r="AI5" s="40"/>
      <c r="AJ5" s="40"/>
      <c r="AK5" s="40"/>
      <c r="AL5" s="40"/>
      <c r="AM5" s="40"/>
      <c r="AN5" s="29"/>
      <c r="AO5" s="29"/>
      <c r="AP5" s="29"/>
      <c r="AQ5" s="29"/>
      <c r="AR5" s="29"/>
      <c r="AS5" s="29"/>
      <c r="AT5" s="29"/>
      <c r="AU5" s="29"/>
      <c r="AV5" s="29"/>
      <c r="AW5" s="29"/>
      <c r="AX5" s="29"/>
      <c r="AY5" s="29"/>
      <c r="AZ5" s="29"/>
      <c r="BA5" s="29"/>
      <c r="BB5" s="29"/>
      <c r="BC5" s="29"/>
      <c r="BD5" s="29"/>
      <c r="BE5" s="29"/>
      <c r="BF5" s="29"/>
      <c r="BG5" s="29"/>
      <c r="BH5" s="29"/>
      <c r="BI5" s="29"/>
      <c r="BJ5" s="29"/>
      <c r="BK5" s="29"/>
      <c r="BL5" s="29"/>
      <c r="BM5" s="29"/>
      <c r="BN5" s="29"/>
      <c r="BO5" s="29"/>
      <c r="BP5" s="29"/>
      <c r="BQ5" s="29"/>
      <c r="BR5" s="29"/>
      <c r="BS5" s="29"/>
      <c r="BT5" s="29"/>
      <c r="BU5" s="29"/>
      <c r="BV5" s="29"/>
      <c r="BW5" s="29"/>
      <c r="BX5" s="29"/>
      <c r="BY5" s="29"/>
      <c r="BZ5" s="29"/>
      <c r="CA5" s="29"/>
      <c r="CB5" s="29"/>
      <c r="CC5" s="29"/>
      <c r="CD5" s="29"/>
      <c r="CE5" s="29"/>
      <c r="CF5" s="29"/>
      <c r="CG5" s="29"/>
      <c r="CH5" s="29"/>
      <c r="CI5" s="29"/>
      <c r="CJ5" s="29"/>
      <c r="CK5" s="29"/>
      <c r="CL5" s="29"/>
      <c r="CM5" s="29"/>
      <c r="CN5" s="29"/>
      <c r="CO5" s="29"/>
      <c r="CP5" s="29"/>
      <c r="CQ5" s="29"/>
      <c r="CR5" s="29"/>
      <c r="CS5" s="29"/>
      <c r="CT5" s="29"/>
      <c r="CU5" s="29"/>
      <c r="CV5" s="29"/>
      <c r="CW5" s="29"/>
      <c r="CX5" s="29"/>
      <c r="CY5" s="29"/>
      <c r="CZ5" s="29"/>
      <c r="DA5" s="29"/>
      <c r="DB5" s="29"/>
      <c r="DC5" s="29"/>
      <c r="DD5" s="29"/>
      <c r="DE5" s="29"/>
      <c r="DF5" s="29"/>
      <c r="DG5" s="29"/>
      <c r="DH5" s="29"/>
      <c r="DI5" s="29"/>
      <c r="DJ5" s="29"/>
      <c r="DK5" s="29"/>
      <c r="DL5" s="29"/>
      <c r="DM5" s="29"/>
      <c r="DN5" s="29"/>
      <c r="DO5" s="29"/>
      <c r="DP5" s="29"/>
      <c r="DQ5" s="29"/>
      <c r="DR5" s="29"/>
      <c r="DS5" s="29"/>
      <c r="DT5" s="29"/>
      <c r="DU5" s="29"/>
      <c r="DV5" s="29"/>
      <c r="DW5" s="29"/>
      <c r="DX5" s="29"/>
      <c r="DY5" s="29"/>
      <c r="DZ5" s="29"/>
      <c r="EA5" s="29"/>
      <c r="EB5" s="29"/>
      <c r="EC5" s="29"/>
      <c r="ED5" s="29"/>
      <c r="EE5" s="29"/>
      <c r="EF5" s="29"/>
      <c r="EG5" s="29"/>
      <c r="EH5" s="29"/>
      <c r="EI5" s="29"/>
      <c r="EJ5" s="29"/>
      <c r="EK5" s="29"/>
      <c r="EL5" s="29"/>
      <c r="EM5" s="29"/>
      <c r="EN5" s="29"/>
      <c r="EO5" s="29"/>
      <c r="EP5" s="29"/>
      <c r="EQ5" s="29"/>
      <c r="ER5" s="29"/>
      <c r="ES5" s="29"/>
      <c r="ET5" s="29"/>
      <c r="EU5" s="29"/>
      <c r="EV5" s="29"/>
      <c r="EW5" s="29"/>
      <c r="EX5" s="29"/>
      <c r="EY5" s="29"/>
      <c r="EZ5" s="29"/>
      <c r="FA5" s="29"/>
      <c r="FB5" s="29"/>
      <c r="FC5" s="29"/>
      <c r="FD5" s="29"/>
      <c r="FE5" s="29"/>
      <c r="FF5" s="29"/>
      <c r="FG5" s="29"/>
      <c r="FH5" s="29"/>
      <c r="FI5" s="29"/>
      <c r="FJ5" s="29"/>
      <c r="FK5" s="29"/>
      <c r="FL5" s="29"/>
      <c r="FM5" s="29"/>
      <c r="FN5" s="29"/>
      <c r="FO5" s="29"/>
      <c r="FP5" s="29"/>
      <c r="FQ5" s="29"/>
      <c r="FR5" s="29"/>
      <c r="FS5" s="29"/>
      <c r="FT5" s="29"/>
      <c r="FU5" s="29"/>
      <c r="FV5" s="29"/>
      <c r="FW5" s="29"/>
      <c r="FX5" s="29"/>
      <c r="FY5" s="29"/>
      <c r="FZ5" s="29"/>
      <c r="GA5" s="29"/>
      <c r="GB5" s="29"/>
      <c r="GC5" s="29"/>
      <c r="GD5" s="29"/>
      <c r="GE5" s="29"/>
      <c r="GF5" s="29"/>
      <c r="GG5" s="29"/>
      <c r="GH5" s="29"/>
      <c r="GI5" s="29"/>
      <c r="GJ5" s="29"/>
      <c r="GK5" s="29"/>
      <c r="GL5" s="29"/>
      <c r="GM5" s="29"/>
      <c r="GN5" s="29"/>
      <c r="GO5" s="29"/>
      <c r="GP5" s="29"/>
      <c r="GQ5" s="29"/>
      <c r="GR5" s="29"/>
      <c r="GS5" s="29"/>
      <c r="GT5" s="29"/>
      <c r="GU5" s="29"/>
      <c r="GV5" s="29"/>
      <c r="GW5" s="29"/>
      <c r="GX5" s="29"/>
      <c r="GY5" s="29"/>
      <c r="GZ5" s="29"/>
      <c r="HA5" s="29"/>
      <c r="HB5" s="29"/>
      <c r="HC5" s="29"/>
      <c r="HD5" s="29"/>
      <c r="HE5" s="29"/>
      <c r="HF5" s="29"/>
      <c r="HG5" s="29"/>
      <c r="HH5" s="29"/>
      <c r="HI5" s="29"/>
      <c r="HJ5" s="29"/>
      <c r="HK5" s="29"/>
      <c r="HL5" s="29"/>
      <c r="HM5" s="29"/>
      <c r="HN5" s="29"/>
      <c r="HO5" s="29"/>
      <c r="HP5" s="29"/>
      <c r="HQ5" s="29"/>
      <c r="HR5" s="29"/>
      <c r="HS5" s="29"/>
      <c r="HT5" s="29"/>
      <c r="HU5" s="29"/>
      <c r="HV5" s="29"/>
      <c r="HW5" s="29"/>
      <c r="HX5" s="29"/>
      <c r="HY5" s="29"/>
      <c r="HZ5" s="29"/>
      <c r="IA5" s="29"/>
      <c r="IB5" s="29"/>
      <c r="IC5" s="29"/>
      <c r="ID5" s="29"/>
      <c r="IE5" s="29"/>
      <c r="IF5" s="29"/>
      <c r="IG5" s="29"/>
      <c r="IH5" s="29"/>
      <c r="II5" s="29"/>
      <c r="IJ5" s="29"/>
      <c r="IK5" s="29"/>
      <c r="IL5" s="29"/>
      <c r="IM5" s="29"/>
      <c r="IN5" s="29"/>
      <c r="IO5" s="29"/>
      <c r="IP5" s="29"/>
      <c r="IQ5" s="29"/>
      <c r="IR5" s="29"/>
      <c r="IS5" s="29"/>
      <c r="IT5" s="29"/>
      <c r="IU5" s="29"/>
      <c r="IV5" s="29"/>
    </row>
    <row r="6" spans="1:256" s="32" customFormat="1" x14ac:dyDescent="0.25">
      <c r="A6" s="35"/>
      <c r="B6" s="34"/>
      <c r="C6" s="34"/>
      <c r="D6" s="34"/>
      <c r="E6" s="34"/>
      <c r="F6" s="34"/>
      <c r="G6" s="34"/>
      <c r="H6" s="34"/>
      <c r="I6" s="34"/>
      <c r="J6" s="34"/>
      <c r="K6" s="34"/>
      <c r="L6" s="34"/>
      <c r="M6" s="34"/>
      <c r="N6" s="34"/>
      <c r="O6" s="34"/>
      <c r="P6" s="34"/>
      <c r="Q6" s="34"/>
      <c r="R6" s="34"/>
      <c r="S6" s="34"/>
      <c r="T6" s="34"/>
      <c r="U6" s="40"/>
      <c r="V6" s="40"/>
      <c r="W6" s="40"/>
      <c r="X6" s="40"/>
      <c r="Y6" s="40"/>
      <c r="Z6" s="40"/>
      <c r="AA6" s="40"/>
      <c r="AB6" s="40"/>
      <c r="AC6" s="40"/>
      <c r="AD6" s="40"/>
      <c r="AE6" s="40"/>
      <c r="AF6" s="40"/>
      <c r="AG6" s="40"/>
      <c r="AH6" s="40"/>
      <c r="AI6" s="40"/>
      <c r="AJ6" s="40"/>
      <c r="AK6" s="40"/>
      <c r="AL6" s="40"/>
      <c r="AM6" s="40"/>
      <c r="AN6" s="29"/>
      <c r="AO6" s="29"/>
      <c r="AP6" s="29"/>
      <c r="AQ6" s="29"/>
      <c r="AR6" s="29"/>
      <c r="AS6" s="29"/>
      <c r="AT6" s="29"/>
      <c r="AU6" s="29"/>
      <c r="AV6" s="29"/>
      <c r="AW6" s="29"/>
      <c r="AX6" s="29"/>
      <c r="AY6" s="29"/>
      <c r="AZ6" s="29"/>
      <c r="BA6" s="29"/>
      <c r="BB6" s="29"/>
      <c r="BC6" s="29"/>
      <c r="BD6" s="29"/>
      <c r="BE6" s="29"/>
      <c r="BF6" s="29"/>
      <c r="BG6" s="29"/>
      <c r="BH6" s="29"/>
      <c r="BI6" s="29"/>
      <c r="BJ6" s="29"/>
      <c r="BK6" s="29"/>
      <c r="BL6" s="29"/>
      <c r="BM6" s="29"/>
      <c r="BN6" s="29"/>
      <c r="BO6" s="29"/>
      <c r="BP6" s="29"/>
      <c r="BQ6" s="29"/>
      <c r="BR6" s="29"/>
      <c r="BS6" s="29"/>
      <c r="BT6" s="29"/>
      <c r="BU6" s="29"/>
      <c r="BV6" s="29"/>
      <c r="BW6" s="29"/>
      <c r="BX6" s="29"/>
      <c r="BY6" s="29"/>
      <c r="BZ6" s="29"/>
      <c r="CA6" s="29"/>
      <c r="CB6" s="29"/>
      <c r="CC6" s="29"/>
      <c r="CD6" s="29"/>
      <c r="CE6" s="29"/>
      <c r="CF6" s="29"/>
      <c r="CG6" s="29"/>
      <c r="CH6" s="29"/>
      <c r="CI6" s="29"/>
      <c r="CJ6" s="29"/>
      <c r="CK6" s="29"/>
      <c r="CL6" s="29"/>
      <c r="CM6" s="29"/>
      <c r="CN6" s="29"/>
      <c r="CO6" s="29"/>
      <c r="CP6" s="29"/>
      <c r="CQ6" s="29"/>
      <c r="CR6" s="29"/>
      <c r="CS6" s="29"/>
      <c r="CT6" s="29"/>
      <c r="CU6" s="29"/>
      <c r="CV6" s="29"/>
      <c r="CW6" s="29"/>
      <c r="CX6" s="29"/>
      <c r="CY6" s="29"/>
      <c r="CZ6" s="29"/>
      <c r="DA6" s="29"/>
      <c r="DB6" s="29"/>
      <c r="DC6" s="29"/>
      <c r="DD6" s="29"/>
      <c r="DE6" s="29"/>
      <c r="DF6" s="29"/>
      <c r="DG6" s="29"/>
      <c r="DH6" s="29"/>
      <c r="DI6" s="29"/>
      <c r="DJ6" s="29"/>
      <c r="DK6" s="29"/>
      <c r="DL6" s="29"/>
      <c r="DM6" s="29"/>
      <c r="DN6" s="29"/>
      <c r="DO6" s="29"/>
      <c r="DP6" s="29"/>
      <c r="DQ6" s="29"/>
      <c r="DR6" s="29"/>
      <c r="DS6" s="29"/>
      <c r="DT6" s="29"/>
      <c r="DU6" s="29"/>
      <c r="DV6" s="29"/>
      <c r="DW6" s="29"/>
      <c r="DX6" s="29"/>
      <c r="DY6" s="29"/>
      <c r="DZ6" s="29"/>
      <c r="EA6" s="29"/>
      <c r="EB6" s="29"/>
      <c r="EC6" s="29"/>
      <c r="ED6" s="29"/>
      <c r="EE6" s="29"/>
      <c r="EF6" s="29"/>
      <c r="EG6" s="29"/>
      <c r="EH6" s="29"/>
      <c r="EI6" s="29"/>
      <c r="EJ6" s="29"/>
      <c r="EK6" s="29"/>
      <c r="EL6" s="29"/>
      <c r="EM6" s="29"/>
      <c r="EN6" s="29"/>
      <c r="EO6" s="29"/>
      <c r="EP6" s="29"/>
      <c r="EQ6" s="29"/>
      <c r="ER6" s="29"/>
      <c r="ES6" s="29"/>
      <c r="ET6" s="29"/>
      <c r="EU6" s="29"/>
      <c r="EV6" s="29"/>
      <c r="EW6" s="29"/>
      <c r="EX6" s="29"/>
      <c r="EY6" s="29"/>
      <c r="EZ6" s="29"/>
      <c r="FA6" s="29"/>
      <c r="FB6" s="29"/>
      <c r="FC6" s="29"/>
      <c r="FD6" s="29"/>
      <c r="FE6" s="29"/>
      <c r="FF6" s="29"/>
      <c r="FG6" s="29"/>
      <c r="FH6" s="29"/>
      <c r="FI6" s="29"/>
      <c r="FJ6" s="29"/>
      <c r="FK6" s="29"/>
      <c r="FL6" s="29"/>
      <c r="FM6" s="29"/>
      <c r="FN6" s="29"/>
      <c r="FO6" s="29"/>
      <c r="FP6" s="29"/>
      <c r="FQ6" s="29"/>
      <c r="FR6" s="29"/>
      <c r="FS6" s="29"/>
      <c r="FT6" s="29"/>
      <c r="FU6" s="29"/>
      <c r="FV6" s="29"/>
      <c r="FW6" s="29"/>
      <c r="FX6" s="29"/>
      <c r="FY6" s="29"/>
      <c r="FZ6" s="29"/>
      <c r="GA6" s="29"/>
      <c r="GB6" s="29"/>
      <c r="GC6" s="29"/>
      <c r="GD6" s="29"/>
      <c r="GE6" s="29"/>
      <c r="GF6" s="29"/>
      <c r="GG6" s="29"/>
      <c r="GH6" s="29"/>
      <c r="GI6" s="29"/>
      <c r="GJ6" s="29"/>
      <c r="GK6" s="29"/>
      <c r="GL6" s="29"/>
      <c r="GM6" s="29"/>
      <c r="GN6" s="29"/>
      <c r="GO6" s="29"/>
      <c r="GP6" s="29"/>
      <c r="GQ6" s="29"/>
      <c r="GR6" s="29"/>
      <c r="GS6" s="29"/>
      <c r="GT6" s="29"/>
      <c r="GU6" s="29"/>
      <c r="GV6" s="29"/>
      <c r="GW6" s="29"/>
      <c r="GX6" s="29"/>
      <c r="GY6" s="29"/>
      <c r="GZ6" s="29"/>
      <c r="HA6" s="29"/>
      <c r="HB6" s="29"/>
      <c r="HC6" s="29"/>
      <c r="HD6" s="29"/>
      <c r="HE6" s="29"/>
      <c r="HF6" s="29"/>
      <c r="HG6" s="29"/>
      <c r="HH6" s="29"/>
      <c r="HI6" s="29"/>
      <c r="HJ6" s="29"/>
      <c r="HK6" s="29"/>
      <c r="HL6" s="29"/>
      <c r="HM6" s="29"/>
      <c r="HN6" s="29"/>
      <c r="HO6" s="29"/>
      <c r="HP6" s="29"/>
      <c r="HQ6" s="29"/>
      <c r="HR6" s="29"/>
      <c r="HS6" s="29"/>
      <c r="HT6" s="29"/>
      <c r="HU6" s="29"/>
      <c r="HV6" s="29"/>
      <c r="HW6" s="29"/>
      <c r="HX6" s="29"/>
      <c r="HY6" s="29"/>
      <c r="HZ6" s="29"/>
      <c r="IA6" s="29"/>
      <c r="IB6" s="29"/>
      <c r="IC6" s="29"/>
      <c r="ID6" s="29"/>
      <c r="IE6" s="29"/>
      <c r="IF6" s="29"/>
      <c r="IG6" s="29"/>
      <c r="IH6" s="29"/>
      <c r="II6" s="29"/>
      <c r="IJ6" s="29"/>
      <c r="IK6" s="29"/>
      <c r="IL6" s="29"/>
      <c r="IM6" s="29"/>
      <c r="IN6" s="29"/>
      <c r="IO6" s="29"/>
      <c r="IP6" s="29"/>
      <c r="IQ6" s="29"/>
      <c r="IR6" s="29"/>
      <c r="IS6" s="29"/>
      <c r="IT6" s="29"/>
      <c r="IU6" s="29"/>
      <c r="IV6" s="29"/>
    </row>
    <row r="7" spans="1:256" s="28" customFormat="1" ht="30" x14ac:dyDescent="0.25">
      <c r="B7" s="11" t="s">
        <v>13</v>
      </c>
      <c r="C7" s="11" t="s">
        <v>13</v>
      </c>
      <c r="D7" s="11" t="s">
        <v>16</v>
      </c>
      <c r="E7" s="11" t="s">
        <v>27</v>
      </c>
      <c r="F7" s="11" t="s">
        <v>27</v>
      </c>
      <c r="G7" s="11" t="s">
        <v>11</v>
      </c>
      <c r="H7" s="11" t="s">
        <v>11</v>
      </c>
      <c r="I7" s="11" t="s">
        <v>16</v>
      </c>
      <c r="J7" s="5"/>
      <c r="K7" s="5"/>
      <c r="L7" s="5"/>
      <c r="M7" s="5"/>
      <c r="N7" s="5"/>
      <c r="O7" s="5"/>
      <c r="P7" s="5"/>
      <c r="Q7" s="5"/>
      <c r="R7" s="5"/>
      <c r="S7" s="5"/>
      <c r="T7" s="5"/>
      <c r="U7" s="40"/>
      <c r="V7" s="40"/>
      <c r="W7" s="40"/>
      <c r="X7" s="40"/>
      <c r="Y7" s="40"/>
      <c r="Z7" s="40"/>
      <c r="AA7" s="40"/>
      <c r="AB7" s="40"/>
      <c r="AC7" s="40"/>
      <c r="AD7" s="40"/>
      <c r="AE7" s="40"/>
      <c r="AF7" s="40"/>
      <c r="AG7" s="40"/>
      <c r="AH7" s="40"/>
      <c r="AI7" s="40"/>
      <c r="AJ7" s="40"/>
      <c r="AK7" s="40"/>
      <c r="AL7" s="40"/>
      <c r="AM7" s="40"/>
      <c r="AN7" s="29"/>
      <c r="AO7" s="29"/>
      <c r="AP7" s="29"/>
      <c r="AQ7" s="29"/>
      <c r="AR7" s="29"/>
      <c r="AS7" s="29"/>
      <c r="AT7" s="29"/>
      <c r="AU7" s="29"/>
      <c r="AV7" s="29"/>
      <c r="AW7" s="29"/>
      <c r="AX7" s="29"/>
      <c r="AY7" s="29"/>
      <c r="AZ7" s="29"/>
      <c r="BA7" s="29"/>
      <c r="BB7" s="29"/>
      <c r="BC7" s="29"/>
      <c r="BD7" s="29"/>
      <c r="BE7" s="29"/>
      <c r="BF7" s="29"/>
      <c r="BG7" s="29"/>
      <c r="BH7" s="29"/>
      <c r="BI7" s="29"/>
      <c r="BJ7" s="29"/>
      <c r="BK7" s="29"/>
      <c r="BL7" s="29"/>
      <c r="BM7" s="29"/>
      <c r="BN7" s="29"/>
      <c r="BO7" s="29"/>
      <c r="BP7" s="29"/>
      <c r="BQ7" s="29"/>
      <c r="BR7" s="29"/>
      <c r="BS7" s="29"/>
      <c r="BT7" s="29"/>
      <c r="BU7" s="29"/>
      <c r="BV7" s="29"/>
      <c r="BW7" s="29"/>
      <c r="BX7" s="29"/>
      <c r="BY7" s="29"/>
      <c r="BZ7" s="29"/>
      <c r="CA7" s="29"/>
      <c r="CB7" s="29"/>
      <c r="CC7" s="29"/>
      <c r="CD7" s="29"/>
      <c r="CE7" s="29"/>
      <c r="CF7" s="29"/>
      <c r="CG7" s="29"/>
      <c r="CH7" s="29"/>
      <c r="CI7" s="29"/>
      <c r="CJ7" s="29"/>
      <c r="CK7" s="29"/>
      <c r="CL7" s="29"/>
      <c r="CM7" s="29"/>
      <c r="CN7" s="29"/>
      <c r="CO7" s="29"/>
      <c r="CP7" s="29"/>
      <c r="CQ7" s="29"/>
      <c r="CR7" s="29"/>
      <c r="CS7" s="29"/>
      <c r="CT7" s="29"/>
      <c r="CU7" s="29"/>
      <c r="CV7" s="29"/>
      <c r="CW7" s="29"/>
      <c r="CX7" s="29"/>
      <c r="CY7" s="29"/>
      <c r="CZ7" s="29"/>
      <c r="DA7" s="29"/>
      <c r="DB7" s="29"/>
      <c r="DC7" s="29"/>
      <c r="DD7" s="29"/>
      <c r="DE7" s="29"/>
      <c r="DF7" s="29"/>
      <c r="DG7" s="29"/>
      <c r="DH7" s="29"/>
      <c r="DI7" s="29"/>
      <c r="DJ7" s="29"/>
      <c r="DK7" s="29"/>
      <c r="DL7" s="29"/>
      <c r="DM7" s="29"/>
      <c r="DN7" s="29"/>
      <c r="DO7" s="29"/>
      <c r="DP7" s="29"/>
      <c r="DQ7" s="29"/>
      <c r="DR7" s="29"/>
      <c r="DS7" s="29"/>
      <c r="DT7" s="29"/>
      <c r="DU7" s="29"/>
      <c r="DV7" s="29"/>
      <c r="DW7" s="29"/>
      <c r="DX7" s="29"/>
      <c r="DY7" s="29"/>
      <c r="DZ7" s="29"/>
      <c r="EA7" s="29"/>
      <c r="EB7" s="29"/>
      <c r="EC7" s="29"/>
      <c r="ED7" s="29"/>
      <c r="EE7" s="29"/>
      <c r="EF7" s="29"/>
      <c r="EG7" s="29"/>
      <c r="EH7" s="29"/>
      <c r="EI7" s="29"/>
      <c r="EJ7" s="29"/>
      <c r="EK7" s="29"/>
      <c r="EL7" s="29"/>
      <c r="EM7" s="29"/>
      <c r="EN7" s="29"/>
      <c r="EO7" s="29"/>
      <c r="EP7" s="29"/>
      <c r="EQ7" s="29"/>
      <c r="ER7" s="29"/>
      <c r="ES7" s="29"/>
      <c r="ET7" s="29"/>
      <c r="EU7" s="29"/>
      <c r="EV7" s="29"/>
      <c r="EW7" s="29"/>
      <c r="EX7" s="29"/>
      <c r="EY7" s="29"/>
      <c r="EZ7" s="29"/>
      <c r="FA7" s="29"/>
      <c r="FB7" s="29"/>
      <c r="FC7" s="29"/>
      <c r="FD7" s="29"/>
      <c r="FE7" s="29"/>
      <c r="FF7" s="29"/>
      <c r="FG7" s="29"/>
      <c r="FH7" s="29"/>
      <c r="FI7" s="29"/>
      <c r="FJ7" s="29"/>
      <c r="FK7" s="29"/>
      <c r="FL7" s="29"/>
      <c r="FM7" s="29"/>
      <c r="FN7" s="29"/>
      <c r="FO7" s="29"/>
      <c r="FP7" s="29"/>
      <c r="FQ7" s="29"/>
      <c r="FR7" s="29"/>
      <c r="FS7" s="29"/>
      <c r="FT7" s="29"/>
      <c r="FU7" s="29"/>
      <c r="FV7" s="29"/>
      <c r="FW7" s="29"/>
      <c r="FX7" s="29"/>
      <c r="FY7" s="29"/>
      <c r="FZ7" s="29"/>
      <c r="GA7" s="29"/>
      <c r="GB7" s="29"/>
      <c r="GC7" s="29"/>
      <c r="GD7" s="29"/>
      <c r="GE7" s="29"/>
      <c r="GF7" s="29"/>
      <c r="GG7" s="29"/>
      <c r="GH7" s="29"/>
      <c r="GI7" s="29"/>
      <c r="GJ7" s="29"/>
      <c r="GK7" s="29"/>
      <c r="GL7" s="29"/>
      <c r="GM7" s="29"/>
      <c r="GN7" s="29"/>
      <c r="GO7" s="29"/>
      <c r="GP7" s="29"/>
      <c r="GQ7" s="29"/>
      <c r="GR7" s="29"/>
      <c r="GS7" s="29"/>
      <c r="GT7" s="29"/>
      <c r="GU7" s="29"/>
      <c r="GV7" s="29"/>
      <c r="GW7" s="29"/>
      <c r="GX7" s="29"/>
      <c r="GY7" s="29"/>
      <c r="GZ7" s="29"/>
      <c r="HA7" s="29"/>
      <c r="HB7" s="29"/>
      <c r="HC7" s="29"/>
      <c r="HD7" s="29"/>
      <c r="HE7" s="29"/>
      <c r="HF7" s="29"/>
      <c r="HG7" s="29"/>
      <c r="HH7" s="29"/>
      <c r="HI7" s="29"/>
      <c r="HJ7" s="29"/>
      <c r="HK7" s="29"/>
      <c r="HL7" s="29"/>
      <c r="HM7" s="29"/>
      <c r="HN7" s="29"/>
      <c r="HO7" s="29"/>
      <c r="HP7" s="29"/>
      <c r="HQ7" s="29"/>
      <c r="HR7" s="29"/>
      <c r="HS7" s="29"/>
      <c r="HT7" s="29"/>
      <c r="HU7" s="29"/>
      <c r="HV7" s="29"/>
      <c r="HW7" s="29"/>
      <c r="HX7" s="29"/>
      <c r="HY7" s="29"/>
      <c r="HZ7" s="29"/>
      <c r="IA7" s="29"/>
      <c r="IB7" s="29"/>
      <c r="IC7" s="29"/>
      <c r="ID7" s="29"/>
      <c r="IE7" s="29"/>
      <c r="IF7" s="29"/>
      <c r="IG7" s="29"/>
      <c r="IH7" s="29"/>
      <c r="II7" s="29"/>
      <c r="IJ7" s="29"/>
      <c r="IK7" s="29"/>
      <c r="IL7" s="29"/>
      <c r="IM7" s="29"/>
      <c r="IN7" s="29"/>
      <c r="IO7" s="29"/>
      <c r="IP7" s="29"/>
      <c r="IQ7" s="29"/>
      <c r="IR7" s="29"/>
      <c r="IS7" s="29"/>
      <c r="IT7" s="29"/>
      <c r="IU7" s="29"/>
      <c r="IV7" s="29"/>
    </row>
    <row r="8" spans="1:256" s="32" customFormat="1" ht="13.5" customHeight="1" x14ac:dyDescent="0.25">
      <c r="A8" s="3" t="s">
        <v>0</v>
      </c>
      <c r="B8" s="12">
        <f>'Table 1A. Retail and Retail Use'!B8</f>
        <v>44713</v>
      </c>
      <c r="C8" s="12">
        <f>'Table 1A. Retail and Retail Use'!C8</f>
        <v>45078</v>
      </c>
      <c r="D8" s="10" t="s">
        <v>17</v>
      </c>
      <c r="E8" s="12">
        <f>B8</f>
        <v>44713</v>
      </c>
      <c r="F8" s="12">
        <f>C8</f>
        <v>45078</v>
      </c>
      <c r="G8" s="12">
        <f>E8</f>
        <v>44713</v>
      </c>
      <c r="H8" s="12">
        <f>F8</f>
        <v>45078</v>
      </c>
      <c r="I8" s="11" t="s">
        <v>32</v>
      </c>
      <c r="J8" s="17"/>
      <c r="K8" s="11"/>
      <c r="L8" s="11"/>
      <c r="M8" s="11"/>
      <c r="N8" s="17"/>
      <c r="O8" s="11"/>
      <c r="P8" s="11"/>
      <c r="Q8" s="11"/>
      <c r="R8" s="17"/>
      <c r="S8" s="11"/>
      <c r="T8" s="17"/>
      <c r="U8" s="11"/>
      <c r="V8" s="40"/>
      <c r="W8" s="40"/>
      <c r="X8" s="40"/>
      <c r="Y8" s="40"/>
      <c r="Z8" s="40"/>
      <c r="AA8" s="40"/>
      <c r="AB8" s="40"/>
      <c r="AC8" s="40"/>
      <c r="AD8" s="40"/>
      <c r="AE8" s="40"/>
      <c r="AF8" s="40"/>
      <c r="AG8" s="40"/>
      <c r="AH8" s="40"/>
      <c r="AI8" s="40"/>
      <c r="AJ8" s="40"/>
      <c r="AK8" s="40"/>
      <c r="AL8" s="40"/>
      <c r="AM8" s="40"/>
      <c r="AN8" s="29"/>
      <c r="AO8" s="29"/>
      <c r="AP8" s="29"/>
      <c r="AQ8" s="29"/>
      <c r="AR8" s="29"/>
      <c r="AS8" s="29"/>
      <c r="AT8" s="29"/>
      <c r="AU8" s="29"/>
      <c r="AV8" s="29"/>
      <c r="AW8" s="29"/>
      <c r="AX8" s="29"/>
      <c r="AY8" s="29"/>
      <c r="AZ8" s="29"/>
      <c r="BA8" s="29"/>
      <c r="BB8" s="29"/>
      <c r="BC8" s="29"/>
      <c r="BD8" s="29"/>
      <c r="BE8" s="29"/>
      <c r="BF8" s="29"/>
      <c r="BG8" s="29"/>
      <c r="BH8" s="29"/>
      <c r="BI8" s="29"/>
      <c r="BJ8" s="29"/>
      <c r="BK8" s="29"/>
      <c r="BL8" s="29"/>
      <c r="BM8" s="29"/>
      <c r="BN8" s="29"/>
      <c r="BO8" s="29"/>
      <c r="BP8" s="29"/>
      <c r="BQ8" s="29"/>
      <c r="BR8" s="29"/>
      <c r="BS8" s="29"/>
      <c r="BT8" s="29"/>
      <c r="BU8" s="29"/>
      <c r="BV8" s="29"/>
      <c r="BW8" s="29"/>
      <c r="BX8" s="29"/>
      <c r="BY8" s="29"/>
      <c r="BZ8" s="29"/>
      <c r="CA8" s="29"/>
      <c r="CB8" s="29"/>
      <c r="CC8" s="29"/>
      <c r="CD8" s="29"/>
      <c r="CE8" s="29"/>
      <c r="CF8" s="29"/>
      <c r="CG8" s="29"/>
      <c r="CH8" s="29"/>
      <c r="CI8" s="29"/>
      <c r="CJ8" s="29"/>
      <c r="CK8" s="29"/>
      <c r="CL8" s="29"/>
      <c r="CM8" s="29"/>
      <c r="CN8" s="29"/>
      <c r="CO8" s="29"/>
      <c r="CP8" s="29"/>
      <c r="CQ8" s="29"/>
      <c r="CR8" s="29"/>
      <c r="CS8" s="29"/>
      <c r="CT8" s="29"/>
      <c r="CU8" s="29"/>
      <c r="CV8" s="29"/>
      <c r="CW8" s="29"/>
      <c r="CX8" s="29"/>
      <c r="CY8" s="29"/>
      <c r="CZ8" s="29"/>
      <c r="DA8" s="29"/>
      <c r="DB8" s="29"/>
      <c r="DC8" s="29"/>
      <c r="DD8" s="29"/>
      <c r="DE8" s="29"/>
      <c r="DF8" s="29"/>
      <c r="DG8" s="29"/>
      <c r="DH8" s="29"/>
      <c r="DI8" s="29"/>
      <c r="DJ8" s="29"/>
      <c r="DK8" s="29"/>
      <c r="DL8" s="29"/>
      <c r="DM8" s="29"/>
      <c r="DN8" s="29"/>
      <c r="DO8" s="29"/>
      <c r="DP8" s="29"/>
      <c r="DQ8" s="29"/>
      <c r="DR8" s="29"/>
      <c r="DS8" s="29"/>
      <c r="DT8" s="29"/>
      <c r="DU8" s="29"/>
      <c r="DV8" s="29"/>
      <c r="DW8" s="29"/>
      <c r="DX8" s="29"/>
      <c r="DY8" s="29"/>
      <c r="DZ8" s="29"/>
      <c r="EA8" s="29"/>
      <c r="EB8" s="29"/>
      <c r="EC8" s="29"/>
      <c r="ED8" s="29"/>
      <c r="EE8" s="29"/>
      <c r="EF8" s="29"/>
      <c r="EG8" s="29"/>
      <c r="EH8" s="29"/>
      <c r="EI8" s="29"/>
      <c r="EJ8" s="29"/>
      <c r="EK8" s="29"/>
      <c r="EL8" s="29"/>
      <c r="EM8" s="29"/>
      <c r="EN8" s="29"/>
      <c r="EO8" s="29"/>
      <c r="EP8" s="29"/>
      <c r="EQ8" s="29"/>
      <c r="ER8" s="29"/>
      <c r="ES8" s="29"/>
      <c r="ET8" s="29"/>
      <c r="EU8" s="29"/>
      <c r="EV8" s="29"/>
      <c r="EW8" s="29"/>
      <c r="EX8" s="29"/>
      <c r="EY8" s="29"/>
      <c r="EZ8" s="29"/>
      <c r="FA8" s="29"/>
      <c r="FB8" s="29"/>
      <c r="FC8" s="29"/>
      <c r="FD8" s="29"/>
      <c r="FE8" s="29"/>
      <c r="FF8" s="29"/>
      <c r="FG8" s="29"/>
      <c r="FH8" s="29"/>
      <c r="FI8" s="29"/>
      <c r="FJ8" s="29"/>
      <c r="FK8" s="29"/>
      <c r="FL8" s="29"/>
      <c r="FM8" s="29"/>
      <c r="FN8" s="29"/>
      <c r="FO8" s="29"/>
      <c r="FP8" s="29"/>
      <c r="FQ8" s="29"/>
      <c r="FR8" s="29"/>
      <c r="FS8" s="29"/>
      <c r="FT8" s="29"/>
      <c r="FU8" s="29"/>
      <c r="FV8" s="29"/>
      <c r="FW8" s="29"/>
      <c r="FX8" s="29"/>
      <c r="FY8" s="29"/>
      <c r="FZ8" s="29"/>
      <c r="GA8" s="29"/>
      <c r="GB8" s="29"/>
      <c r="GC8" s="29"/>
      <c r="GD8" s="29"/>
      <c r="GE8" s="29"/>
      <c r="GF8" s="29"/>
      <c r="GG8" s="29"/>
      <c r="GH8" s="29"/>
      <c r="GI8" s="29"/>
      <c r="GJ8" s="29"/>
      <c r="GK8" s="29"/>
      <c r="GL8" s="29"/>
      <c r="GM8" s="29"/>
      <c r="GN8" s="29"/>
      <c r="GO8" s="29"/>
      <c r="GP8" s="29"/>
      <c r="GQ8" s="29"/>
      <c r="GR8" s="29"/>
      <c r="GS8" s="29"/>
      <c r="GT8" s="29"/>
      <c r="GU8" s="29"/>
      <c r="GV8" s="29"/>
      <c r="GW8" s="29"/>
      <c r="GX8" s="29"/>
      <c r="GY8" s="29"/>
      <c r="GZ8" s="29"/>
      <c r="HA8" s="29"/>
      <c r="HB8" s="29"/>
      <c r="HC8" s="29"/>
      <c r="HD8" s="29"/>
      <c r="HE8" s="29"/>
      <c r="HF8" s="29"/>
      <c r="HG8" s="29"/>
      <c r="HH8" s="29"/>
      <c r="HI8" s="29"/>
      <c r="HJ8" s="29"/>
      <c r="HK8" s="29"/>
      <c r="HL8" s="29"/>
      <c r="HM8" s="29"/>
      <c r="HN8" s="29"/>
      <c r="HO8" s="29"/>
      <c r="HP8" s="29"/>
      <c r="HQ8" s="29"/>
      <c r="HR8" s="29"/>
      <c r="HS8" s="29"/>
      <c r="HT8" s="29"/>
      <c r="HU8" s="29"/>
      <c r="HV8" s="29"/>
      <c r="HW8" s="29"/>
      <c r="HX8" s="29"/>
      <c r="HY8" s="29"/>
      <c r="HZ8" s="29"/>
      <c r="IA8" s="29"/>
      <c r="IB8" s="29"/>
      <c r="IC8" s="29"/>
      <c r="ID8" s="29"/>
      <c r="IE8" s="29"/>
      <c r="IF8" s="29"/>
      <c r="IG8" s="29"/>
      <c r="IH8" s="29"/>
      <c r="II8" s="29"/>
      <c r="IJ8" s="29"/>
      <c r="IK8" s="29"/>
      <c r="IL8" s="29"/>
      <c r="IM8" s="29"/>
      <c r="IN8" s="29"/>
      <c r="IO8" s="29"/>
      <c r="IP8" s="29"/>
      <c r="IQ8" s="29"/>
      <c r="IR8" s="29"/>
      <c r="IS8" s="29"/>
      <c r="IT8" s="29"/>
      <c r="IU8" s="29"/>
      <c r="IV8" s="29"/>
    </row>
    <row r="9" spans="1:256" s="32" customFormat="1" x14ac:dyDescent="0.25">
      <c r="A9" s="3"/>
      <c r="B9" s="12"/>
      <c r="C9" s="12"/>
      <c r="D9" s="12"/>
      <c r="E9" s="12"/>
      <c r="F9" s="12"/>
      <c r="G9" s="17"/>
      <c r="H9" s="17"/>
      <c r="I9" s="10"/>
      <c r="J9" s="17"/>
      <c r="K9" s="12"/>
      <c r="L9" s="10"/>
      <c r="M9" s="12"/>
      <c r="N9" s="17"/>
      <c r="O9" s="10"/>
      <c r="P9" s="10"/>
      <c r="Q9" s="12"/>
      <c r="R9" s="17"/>
      <c r="S9" s="12"/>
      <c r="T9" s="17"/>
      <c r="U9" s="10"/>
      <c r="V9" s="40"/>
      <c r="W9" s="40"/>
      <c r="X9" s="40"/>
      <c r="Y9" s="40"/>
      <c r="Z9" s="40"/>
      <c r="AA9" s="40"/>
      <c r="AB9" s="40"/>
      <c r="AC9" s="40"/>
      <c r="AD9" s="40"/>
      <c r="AE9" s="40"/>
      <c r="AF9" s="40"/>
      <c r="AG9" s="40"/>
      <c r="AH9" s="40"/>
      <c r="AI9" s="40"/>
      <c r="AJ9" s="40"/>
      <c r="AK9" s="40"/>
      <c r="AL9" s="40"/>
      <c r="AM9" s="40"/>
      <c r="AN9" s="29"/>
      <c r="AO9" s="29"/>
      <c r="AP9" s="29"/>
      <c r="AQ9" s="29"/>
      <c r="AR9" s="29"/>
      <c r="AS9" s="29"/>
      <c r="AT9" s="29"/>
      <c r="AU9" s="29"/>
      <c r="AV9" s="29"/>
      <c r="AW9" s="29"/>
      <c r="AX9" s="29"/>
      <c r="AY9" s="29"/>
      <c r="AZ9" s="29"/>
      <c r="BA9" s="29"/>
      <c r="BB9" s="29"/>
      <c r="BC9" s="29"/>
      <c r="BD9" s="29"/>
      <c r="BE9" s="29"/>
      <c r="BF9" s="29"/>
      <c r="BG9" s="29"/>
      <c r="BH9" s="29"/>
      <c r="BI9" s="29"/>
      <c r="BJ9" s="29"/>
      <c r="BK9" s="29"/>
      <c r="BL9" s="29"/>
      <c r="BM9" s="29"/>
      <c r="BN9" s="29"/>
      <c r="BO9" s="29"/>
      <c r="BP9" s="29"/>
      <c r="BQ9" s="29"/>
      <c r="BR9" s="29"/>
      <c r="BS9" s="29"/>
      <c r="BT9" s="29"/>
      <c r="BU9" s="29"/>
      <c r="BV9" s="29"/>
      <c r="BW9" s="29"/>
      <c r="BX9" s="29"/>
      <c r="BY9" s="29"/>
      <c r="BZ9" s="29"/>
      <c r="CA9" s="29"/>
      <c r="CB9" s="29"/>
      <c r="CC9" s="29"/>
      <c r="CD9" s="29"/>
      <c r="CE9" s="29"/>
      <c r="CF9" s="29"/>
      <c r="CG9" s="29"/>
      <c r="CH9" s="29"/>
      <c r="CI9" s="29"/>
      <c r="CJ9" s="29"/>
      <c r="CK9" s="29"/>
      <c r="CL9" s="29"/>
      <c r="CM9" s="29"/>
      <c r="CN9" s="29"/>
      <c r="CO9" s="29"/>
      <c r="CP9" s="29"/>
      <c r="CQ9" s="29"/>
      <c r="CR9" s="29"/>
      <c r="CS9" s="29"/>
      <c r="CT9" s="29"/>
      <c r="CU9" s="29"/>
      <c r="CV9" s="29"/>
      <c r="CW9" s="29"/>
      <c r="CX9" s="29"/>
      <c r="CY9" s="29"/>
      <c r="CZ9" s="29"/>
      <c r="DA9" s="29"/>
      <c r="DB9" s="29"/>
      <c r="DC9" s="29"/>
      <c r="DD9" s="29"/>
      <c r="DE9" s="29"/>
      <c r="DF9" s="29"/>
      <c r="DG9" s="29"/>
      <c r="DH9" s="29"/>
      <c r="DI9" s="29"/>
      <c r="DJ9" s="29"/>
      <c r="DK9" s="29"/>
      <c r="DL9" s="29"/>
      <c r="DM9" s="29"/>
      <c r="DN9" s="29"/>
      <c r="DO9" s="29"/>
      <c r="DP9" s="29"/>
      <c r="DQ9" s="29"/>
      <c r="DR9" s="29"/>
      <c r="DS9" s="29"/>
      <c r="DT9" s="29"/>
      <c r="DU9" s="29"/>
      <c r="DV9" s="29"/>
      <c r="DW9" s="29"/>
      <c r="DX9" s="29"/>
      <c r="DY9" s="29"/>
      <c r="DZ9" s="29"/>
      <c r="EA9" s="29"/>
      <c r="EB9" s="29"/>
      <c r="EC9" s="29"/>
      <c r="ED9" s="29"/>
      <c r="EE9" s="29"/>
      <c r="EF9" s="29"/>
      <c r="EG9" s="29"/>
      <c r="EH9" s="29"/>
      <c r="EI9" s="29"/>
      <c r="EJ9" s="29"/>
      <c r="EK9" s="29"/>
      <c r="EL9" s="29"/>
      <c r="EM9" s="29"/>
      <c r="EN9" s="29"/>
      <c r="EO9" s="29"/>
      <c r="EP9" s="29"/>
      <c r="EQ9" s="29"/>
      <c r="ER9" s="29"/>
      <c r="ES9" s="29"/>
      <c r="ET9" s="29"/>
      <c r="EU9" s="29"/>
      <c r="EV9" s="29"/>
      <c r="EW9" s="29"/>
      <c r="EX9" s="29"/>
      <c r="EY9" s="29"/>
      <c r="EZ9" s="29"/>
      <c r="FA9" s="29"/>
      <c r="FB9" s="29"/>
      <c r="FC9" s="29"/>
      <c r="FD9" s="29"/>
      <c r="FE9" s="29"/>
      <c r="FF9" s="29"/>
      <c r="FG9" s="29"/>
      <c r="FH9" s="29"/>
      <c r="FI9" s="29"/>
      <c r="FJ9" s="29"/>
      <c r="FK9" s="29"/>
      <c r="FL9" s="29"/>
      <c r="FM9" s="29"/>
      <c r="FN9" s="29"/>
      <c r="FO9" s="29"/>
      <c r="FP9" s="29"/>
      <c r="FQ9" s="29"/>
      <c r="FR9" s="29"/>
      <c r="FS9" s="29"/>
      <c r="FT9" s="29"/>
      <c r="FU9" s="29"/>
      <c r="FV9" s="29"/>
      <c r="FW9" s="29"/>
      <c r="FX9" s="29"/>
      <c r="FY9" s="29"/>
      <c r="FZ9" s="29"/>
      <c r="GA9" s="29"/>
      <c r="GB9" s="29"/>
      <c r="GC9" s="29"/>
      <c r="GD9" s="29"/>
      <c r="GE9" s="29"/>
      <c r="GF9" s="29"/>
      <c r="GG9" s="29"/>
      <c r="GH9" s="29"/>
      <c r="GI9" s="29"/>
      <c r="GJ9" s="29"/>
      <c r="GK9" s="29"/>
      <c r="GL9" s="29"/>
      <c r="GM9" s="29"/>
      <c r="GN9" s="29"/>
      <c r="GO9" s="29"/>
      <c r="GP9" s="29"/>
      <c r="GQ9" s="29"/>
      <c r="GR9" s="29"/>
      <c r="GS9" s="29"/>
      <c r="GT9" s="29"/>
      <c r="GU9" s="29"/>
      <c r="GV9" s="29"/>
      <c r="GW9" s="29"/>
      <c r="GX9" s="29"/>
      <c r="GY9" s="29"/>
      <c r="GZ9" s="29"/>
      <c r="HA9" s="29"/>
      <c r="HB9" s="29"/>
      <c r="HC9" s="29"/>
      <c r="HD9" s="29"/>
      <c r="HE9" s="29"/>
      <c r="HF9" s="29"/>
      <c r="HG9" s="29"/>
      <c r="HH9" s="29"/>
      <c r="HI9" s="29"/>
      <c r="HJ9" s="29"/>
      <c r="HK9" s="29"/>
      <c r="HL9" s="29"/>
      <c r="HM9" s="29"/>
      <c r="HN9" s="29"/>
      <c r="HO9" s="29"/>
      <c r="HP9" s="29"/>
      <c r="HQ9" s="29"/>
      <c r="HR9" s="29"/>
      <c r="HS9" s="29"/>
      <c r="HT9" s="29"/>
      <c r="HU9" s="29"/>
      <c r="HV9" s="29"/>
      <c r="HW9" s="29"/>
      <c r="HX9" s="29"/>
      <c r="HY9" s="29"/>
      <c r="HZ9" s="29"/>
      <c r="IA9" s="29"/>
      <c r="IB9" s="29"/>
      <c r="IC9" s="29"/>
      <c r="ID9" s="29"/>
      <c r="IE9" s="29"/>
      <c r="IF9" s="29"/>
      <c r="IG9" s="29"/>
      <c r="IH9" s="29"/>
      <c r="II9" s="29"/>
      <c r="IJ9" s="29"/>
      <c r="IK9" s="29"/>
      <c r="IL9" s="29"/>
      <c r="IM9" s="29"/>
      <c r="IN9" s="29"/>
      <c r="IO9" s="29"/>
      <c r="IP9" s="29"/>
      <c r="IQ9" s="29"/>
      <c r="IR9" s="29"/>
      <c r="IS9" s="29"/>
      <c r="IT9" s="29"/>
      <c r="IU9" s="29"/>
      <c r="IV9" s="29"/>
    </row>
    <row r="10" spans="1:256" s="28" customFormat="1" ht="14.25" x14ac:dyDescent="0.2">
      <c r="A10" s="20" t="s">
        <v>5</v>
      </c>
      <c r="B10" s="46">
        <v>66</v>
      </c>
      <c r="C10" s="46">
        <v>122</v>
      </c>
      <c r="D10" s="22">
        <f>C10/B10-1</f>
        <v>0.8484848484848484</v>
      </c>
      <c r="E10" s="47">
        <v>34595392</v>
      </c>
      <c r="F10" s="47">
        <v>9453431</v>
      </c>
      <c r="G10" s="47">
        <v>2075724</v>
      </c>
      <c r="H10" s="47">
        <v>567206</v>
      </c>
      <c r="I10" s="22">
        <f>H10/G10-1</f>
        <v>-0.72674305447159648</v>
      </c>
      <c r="J10" s="41"/>
      <c r="K10" s="40"/>
      <c r="L10" s="40"/>
      <c r="M10" s="40"/>
      <c r="N10" s="40"/>
      <c r="O10" s="40"/>
      <c r="P10" s="40"/>
      <c r="Q10" s="40"/>
      <c r="R10" s="40"/>
      <c r="S10" s="40"/>
      <c r="T10" s="40"/>
      <c r="U10" s="40"/>
      <c r="V10" s="40"/>
      <c r="W10" s="40"/>
      <c r="X10" s="40"/>
      <c r="Y10" s="40"/>
      <c r="Z10" s="40"/>
      <c r="AA10" s="40"/>
      <c r="AB10" s="40"/>
      <c r="AC10" s="40"/>
      <c r="AD10" s="40"/>
      <c r="AE10" s="40"/>
      <c r="AF10" s="40"/>
      <c r="AG10" s="40"/>
      <c r="AH10" s="40"/>
      <c r="AI10" s="40"/>
      <c r="AJ10" s="40"/>
      <c r="AK10" s="40"/>
      <c r="AL10" s="40"/>
      <c r="AM10" s="40"/>
      <c r="AN10" s="29"/>
      <c r="AO10" s="29"/>
      <c r="AP10" s="29"/>
      <c r="AQ10" s="29"/>
      <c r="AR10" s="29"/>
      <c r="AS10" s="29"/>
      <c r="AT10" s="29"/>
      <c r="AU10" s="29"/>
      <c r="AV10" s="29"/>
      <c r="AW10" s="29"/>
      <c r="AX10" s="29"/>
      <c r="AY10" s="29"/>
      <c r="AZ10" s="29"/>
      <c r="BA10" s="29"/>
      <c r="BB10" s="29"/>
      <c r="BC10" s="29"/>
      <c r="BD10" s="29"/>
      <c r="BE10" s="29"/>
      <c r="BF10" s="29"/>
      <c r="BG10" s="29"/>
      <c r="BH10" s="29"/>
      <c r="BI10" s="29"/>
      <c r="BJ10" s="29"/>
      <c r="BK10" s="29"/>
      <c r="BL10" s="29"/>
      <c r="BM10" s="29"/>
      <c r="BN10" s="29"/>
      <c r="BO10" s="29"/>
      <c r="BP10" s="29"/>
      <c r="BQ10" s="29"/>
      <c r="BR10" s="29"/>
      <c r="BS10" s="29"/>
      <c r="BT10" s="29"/>
      <c r="BU10" s="29"/>
      <c r="BV10" s="29"/>
      <c r="BW10" s="29"/>
      <c r="BX10" s="29"/>
      <c r="BY10" s="29"/>
      <c r="BZ10" s="29"/>
      <c r="CA10" s="29"/>
      <c r="CB10" s="29"/>
      <c r="CC10" s="29"/>
      <c r="CD10" s="29"/>
      <c r="CE10" s="29"/>
      <c r="CF10" s="29"/>
      <c r="CG10" s="29"/>
      <c r="CH10" s="29"/>
      <c r="CI10" s="29"/>
      <c r="CJ10" s="29"/>
      <c r="CK10" s="29"/>
      <c r="CL10" s="29"/>
      <c r="CM10" s="29"/>
      <c r="CN10" s="29"/>
      <c r="CO10" s="29"/>
      <c r="CP10" s="29"/>
      <c r="CQ10" s="29"/>
      <c r="CR10" s="29"/>
      <c r="CS10" s="29"/>
      <c r="CT10" s="29"/>
      <c r="CU10" s="29"/>
      <c r="CV10" s="29"/>
      <c r="CW10" s="29"/>
      <c r="CX10" s="29"/>
      <c r="CY10" s="29"/>
      <c r="CZ10" s="29"/>
      <c r="DA10" s="29"/>
      <c r="DB10" s="29"/>
      <c r="DC10" s="29"/>
      <c r="DD10" s="29"/>
      <c r="DE10" s="29"/>
      <c r="DF10" s="29"/>
      <c r="DG10" s="29"/>
      <c r="DH10" s="29"/>
      <c r="DI10" s="29"/>
      <c r="DJ10" s="29"/>
      <c r="DK10" s="29"/>
      <c r="DL10" s="29"/>
      <c r="DM10" s="29"/>
      <c r="DN10" s="29"/>
      <c r="DO10" s="29"/>
      <c r="DP10" s="29"/>
      <c r="DQ10" s="29"/>
      <c r="DR10" s="29"/>
      <c r="DS10" s="29"/>
      <c r="DT10" s="29"/>
      <c r="DU10" s="29"/>
      <c r="DV10" s="29"/>
      <c r="DW10" s="29"/>
      <c r="DX10" s="29"/>
      <c r="DY10" s="29"/>
      <c r="DZ10" s="29"/>
      <c r="EA10" s="29"/>
      <c r="EB10" s="29"/>
      <c r="EC10" s="29"/>
      <c r="ED10" s="29"/>
      <c r="EE10" s="29"/>
      <c r="EF10" s="29"/>
      <c r="EG10" s="29"/>
      <c r="EH10" s="29"/>
      <c r="EI10" s="29"/>
      <c r="EJ10" s="29"/>
      <c r="EK10" s="29"/>
      <c r="EL10" s="29"/>
      <c r="EM10" s="29"/>
      <c r="EN10" s="29"/>
      <c r="EO10" s="29"/>
      <c r="EP10" s="29"/>
      <c r="EQ10" s="29"/>
      <c r="ER10" s="29"/>
      <c r="ES10" s="29"/>
      <c r="ET10" s="29"/>
      <c r="EU10" s="29"/>
      <c r="EV10" s="29"/>
      <c r="EW10" s="29"/>
      <c r="EX10" s="29"/>
      <c r="EY10" s="29"/>
      <c r="EZ10" s="29"/>
      <c r="FA10" s="29"/>
      <c r="FB10" s="29"/>
      <c r="FC10" s="29"/>
      <c r="FD10" s="29"/>
      <c r="FE10" s="29"/>
      <c r="FF10" s="29"/>
      <c r="FG10" s="29"/>
      <c r="FH10" s="29"/>
      <c r="FI10" s="29"/>
      <c r="FJ10" s="29"/>
      <c r="FK10" s="29"/>
      <c r="FL10" s="29"/>
      <c r="FM10" s="29"/>
      <c r="FN10" s="29"/>
      <c r="FO10" s="29"/>
      <c r="FP10" s="29"/>
      <c r="FQ10" s="29"/>
      <c r="FR10" s="29"/>
      <c r="FS10" s="29"/>
      <c r="FT10" s="29"/>
      <c r="FU10" s="29"/>
      <c r="FV10" s="29"/>
      <c r="FW10" s="29"/>
      <c r="FX10" s="29"/>
      <c r="FY10" s="29"/>
      <c r="FZ10" s="29"/>
      <c r="GA10" s="29"/>
      <c r="GB10" s="29"/>
      <c r="GC10" s="29"/>
      <c r="GD10" s="29"/>
      <c r="GE10" s="29"/>
      <c r="GF10" s="29"/>
      <c r="GG10" s="29"/>
      <c r="GH10" s="29"/>
      <c r="GI10" s="29"/>
      <c r="GJ10" s="29"/>
      <c r="GK10" s="29"/>
      <c r="GL10" s="29"/>
      <c r="GM10" s="29"/>
      <c r="GN10" s="29"/>
      <c r="GO10" s="29"/>
      <c r="GP10" s="29"/>
      <c r="GQ10" s="29"/>
      <c r="GR10" s="29"/>
      <c r="GS10" s="29"/>
      <c r="GT10" s="29"/>
      <c r="GU10" s="29"/>
      <c r="GV10" s="29"/>
      <c r="GW10" s="29"/>
      <c r="GX10" s="29"/>
      <c r="GY10" s="29"/>
      <c r="GZ10" s="29"/>
      <c r="HA10" s="29"/>
      <c r="HB10" s="29"/>
      <c r="HC10" s="29"/>
      <c r="HD10" s="29"/>
      <c r="HE10" s="29"/>
      <c r="HF10" s="29"/>
      <c r="HG10" s="29"/>
      <c r="HH10" s="29"/>
      <c r="HI10" s="29"/>
      <c r="HJ10" s="29"/>
      <c r="HK10" s="29"/>
      <c r="HL10" s="29"/>
      <c r="HM10" s="29"/>
      <c r="HN10" s="29"/>
      <c r="HO10" s="29"/>
      <c r="HP10" s="29"/>
      <c r="HQ10" s="29"/>
      <c r="HR10" s="29"/>
      <c r="HS10" s="29"/>
      <c r="HT10" s="29"/>
      <c r="HU10" s="29"/>
      <c r="HV10" s="29"/>
      <c r="HW10" s="29"/>
      <c r="HX10" s="29"/>
      <c r="HY10" s="29"/>
      <c r="HZ10" s="29"/>
      <c r="IA10" s="29"/>
      <c r="IB10" s="29"/>
      <c r="IC10" s="29"/>
      <c r="ID10" s="29"/>
      <c r="IE10" s="29"/>
      <c r="IF10" s="29"/>
      <c r="IG10" s="29"/>
      <c r="IH10" s="29"/>
      <c r="II10" s="29"/>
      <c r="IJ10" s="29"/>
      <c r="IK10" s="29"/>
      <c r="IL10" s="29"/>
      <c r="IM10" s="29"/>
      <c r="IN10" s="29"/>
      <c r="IO10" s="29"/>
      <c r="IP10" s="29"/>
      <c r="IQ10" s="29"/>
      <c r="IR10" s="29"/>
      <c r="IS10" s="29"/>
      <c r="IT10" s="29"/>
    </row>
    <row r="11" spans="1:256" s="28" customFormat="1" ht="14.25" x14ac:dyDescent="0.2">
      <c r="A11" s="20" t="s">
        <v>1</v>
      </c>
      <c r="B11" s="46">
        <v>81</v>
      </c>
      <c r="C11" s="46">
        <v>165</v>
      </c>
      <c r="D11" s="22">
        <f t="shared" ref="D11:D23" si="0">C11/B11-1</f>
        <v>1.0370370370370372</v>
      </c>
      <c r="E11" s="47">
        <v>33164185</v>
      </c>
      <c r="F11" s="47">
        <v>10798838</v>
      </c>
      <c r="G11" s="47">
        <v>1989851</v>
      </c>
      <c r="H11" s="47">
        <v>647930</v>
      </c>
      <c r="I11" s="22">
        <f t="shared" ref="I11:I23" si="1">H11/G11-1</f>
        <v>-0.67438265478168968</v>
      </c>
      <c r="J11" s="41"/>
      <c r="K11" s="40"/>
      <c r="L11" s="40"/>
      <c r="M11" s="40"/>
      <c r="N11" s="40"/>
      <c r="O11" s="40"/>
      <c r="P11" s="40"/>
      <c r="Q11" s="40"/>
      <c r="R11" s="40"/>
      <c r="S11" s="40"/>
      <c r="T11" s="40"/>
      <c r="U11" s="40"/>
      <c r="V11" s="40"/>
      <c r="W11" s="40"/>
      <c r="X11" s="40"/>
      <c r="Y11" s="40"/>
      <c r="Z11" s="40"/>
      <c r="AA11" s="40"/>
      <c r="AB11" s="40"/>
      <c r="AC11" s="40"/>
      <c r="AD11" s="40"/>
      <c r="AE11" s="40"/>
      <c r="AF11" s="40"/>
      <c r="AG11" s="40"/>
      <c r="AH11" s="40"/>
      <c r="AI11" s="40"/>
      <c r="AJ11" s="40"/>
      <c r="AK11" s="40"/>
      <c r="AL11" s="40"/>
      <c r="AM11" s="40"/>
      <c r="AN11" s="29"/>
      <c r="AO11" s="29"/>
      <c r="AP11" s="29"/>
      <c r="AQ11" s="29"/>
      <c r="AR11" s="29"/>
      <c r="AS11" s="29"/>
      <c r="AT11" s="29"/>
      <c r="AU11" s="29"/>
      <c r="AV11" s="29"/>
      <c r="AW11" s="29"/>
      <c r="AX11" s="29"/>
      <c r="AY11" s="29"/>
      <c r="AZ11" s="29"/>
      <c r="BA11" s="29"/>
      <c r="BB11" s="29"/>
      <c r="BC11" s="29"/>
      <c r="BD11" s="29"/>
      <c r="BE11" s="29"/>
      <c r="BF11" s="29"/>
      <c r="BG11" s="29"/>
      <c r="BH11" s="29"/>
      <c r="BI11" s="29"/>
      <c r="BJ11" s="29"/>
      <c r="BK11" s="29"/>
      <c r="BL11" s="29"/>
      <c r="BM11" s="29"/>
      <c r="BN11" s="29"/>
      <c r="BO11" s="29"/>
      <c r="BP11" s="29"/>
      <c r="BQ11" s="29"/>
      <c r="BR11" s="29"/>
      <c r="BS11" s="29"/>
      <c r="BT11" s="29"/>
      <c r="BU11" s="29"/>
      <c r="BV11" s="29"/>
      <c r="BW11" s="29"/>
      <c r="BX11" s="29"/>
      <c r="BY11" s="29"/>
      <c r="BZ11" s="29"/>
      <c r="CA11" s="29"/>
      <c r="CB11" s="29"/>
      <c r="CC11" s="29"/>
      <c r="CD11" s="29"/>
      <c r="CE11" s="29"/>
      <c r="CF11" s="29"/>
      <c r="CG11" s="29"/>
      <c r="CH11" s="29"/>
      <c r="CI11" s="29"/>
      <c r="CJ11" s="29"/>
      <c r="CK11" s="29"/>
      <c r="CL11" s="29"/>
      <c r="CM11" s="29"/>
      <c r="CN11" s="29"/>
      <c r="CO11" s="29"/>
      <c r="CP11" s="29"/>
      <c r="CQ11" s="29"/>
      <c r="CR11" s="29"/>
      <c r="CS11" s="29"/>
      <c r="CT11" s="29"/>
      <c r="CU11" s="29"/>
      <c r="CV11" s="29"/>
      <c r="CW11" s="29"/>
      <c r="CX11" s="29"/>
      <c r="CY11" s="29"/>
      <c r="CZ11" s="29"/>
      <c r="DA11" s="29"/>
      <c r="DB11" s="29"/>
      <c r="DC11" s="29"/>
      <c r="DD11" s="29"/>
      <c r="DE11" s="29"/>
      <c r="DF11" s="29"/>
      <c r="DG11" s="29"/>
      <c r="DH11" s="29"/>
      <c r="DI11" s="29"/>
      <c r="DJ11" s="29"/>
      <c r="DK11" s="29"/>
      <c r="DL11" s="29"/>
      <c r="DM11" s="29"/>
      <c r="DN11" s="29"/>
      <c r="DO11" s="29"/>
      <c r="DP11" s="29"/>
      <c r="DQ11" s="29"/>
      <c r="DR11" s="29"/>
      <c r="DS11" s="29"/>
      <c r="DT11" s="29"/>
      <c r="DU11" s="29"/>
      <c r="DV11" s="29"/>
      <c r="DW11" s="29"/>
      <c r="DX11" s="29"/>
      <c r="DY11" s="29"/>
      <c r="DZ11" s="29"/>
      <c r="EA11" s="29"/>
      <c r="EB11" s="29"/>
      <c r="EC11" s="29"/>
      <c r="ED11" s="29"/>
      <c r="EE11" s="29"/>
      <c r="EF11" s="29"/>
      <c r="EG11" s="29"/>
      <c r="EH11" s="29"/>
      <c r="EI11" s="29"/>
      <c r="EJ11" s="29"/>
      <c r="EK11" s="29"/>
      <c r="EL11" s="29"/>
      <c r="EM11" s="29"/>
      <c r="EN11" s="29"/>
      <c r="EO11" s="29"/>
      <c r="EP11" s="29"/>
      <c r="EQ11" s="29"/>
      <c r="ER11" s="29"/>
      <c r="ES11" s="29"/>
      <c r="ET11" s="29"/>
      <c r="EU11" s="29"/>
      <c r="EV11" s="29"/>
      <c r="EW11" s="29"/>
      <c r="EX11" s="29"/>
      <c r="EY11" s="29"/>
      <c r="EZ11" s="29"/>
      <c r="FA11" s="29"/>
      <c r="FB11" s="29"/>
      <c r="FC11" s="29"/>
      <c r="FD11" s="29"/>
      <c r="FE11" s="29"/>
      <c r="FF11" s="29"/>
      <c r="FG11" s="29"/>
      <c r="FH11" s="29"/>
      <c r="FI11" s="29"/>
      <c r="FJ11" s="29"/>
      <c r="FK11" s="29"/>
      <c r="FL11" s="29"/>
      <c r="FM11" s="29"/>
      <c r="FN11" s="29"/>
      <c r="FO11" s="29"/>
      <c r="FP11" s="29"/>
      <c r="FQ11" s="29"/>
      <c r="FR11" s="29"/>
      <c r="FS11" s="29"/>
      <c r="FT11" s="29"/>
      <c r="FU11" s="29"/>
      <c r="FV11" s="29"/>
      <c r="FW11" s="29"/>
      <c r="FX11" s="29"/>
      <c r="FY11" s="29"/>
      <c r="FZ11" s="29"/>
      <c r="GA11" s="29"/>
      <c r="GB11" s="29"/>
      <c r="GC11" s="29"/>
      <c r="GD11" s="29"/>
      <c r="GE11" s="29"/>
      <c r="GF11" s="29"/>
      <c r="GG11" s="29"/>
      <c r="GH11" s="29"/>
      <c r="GI11" s="29"/>
      <c r="GJ11" s="29"/>
      <c r="GK11" s="29"/>
      <c r="GL11" s="29"/>
      <c r="GM11" s="29"/>
      <c r="GN11" s="29"/>
      <c r="GO11" s="29"/>
      <c r="GP11" s="29"/>
      <c r="GQ11" s="29"/>
      <c r="GR11" s="29"/>
      <c r="GS11" s="29"/>
      <c r="GT11" s="29"/>
      <c r="GU11" s="29"/>
      <c r="GV11" s="29"/>
      <c r="GW11" s="29"/>
      <c r="GX11" s="29"/>
      <c r="GY11" s="29"/>
      <c r="GZ11" s="29"/>
      <c r="HA11" s="29"/>
      <c r="HB11" s="29"/>
      <c r="HC11" s="29"/>
      <c r="HD11" s="29"/>
      <c r="HE11" s="29"/>
      <c r="HF11" s="29"/>
      <c r="HG11" s="29"/>
      <c r="HH11" s="29"/>
      <c r="HI11" s="29"/>
      <c r="HJ11" s="29"/>
      <c r="HK11" s="29"/>
      <c r="HL11" s="29"/>
      <c r="HM11" s="29"/>
      <c r="HN11" s="29"/>
      <c r="HO11" s="29"/>
      <c r="HP11" s="29"/>
      <c r="HQ11" s="29"/>
      <c r="HR11" s="29"/>
      <c r="HS11" s="29"/>
      <c r="HT11" s="29"/>
      <c r="HU11" s="29"/>
      <c r="HV11" s="29"/>
      <c r="HW11" s="29"/>
      <c r="HX11" s="29"/>
      <c r="HY11" s="29"/>
      <c r="HZ11" s="29"/>
      <c r="IA11" s="29"/>
      <c r="IB11" s="29"/>
      <c r="IC11" s="29"/>
      <c r="ID11" s="29"/>
      <c r="IE11" s="29"/>
      <c r="IF11" s="29"/>
      <c r="IG11" s="29"/>
      <c r="IH11" s="29"/>
      <c r="II11" s="29"/>
      <c r="IJ11" s="29"/>
      <c r="IK11" s="29"/>
      <c r="IL11" s="29"/>
      <c r="IM11" s="29"/>
      <c r="IN11" s="29"/>
      <c r="IO11" s="29"/>
      <c r="IP11" s="29"/>
      <c r="IQ11" s="29"/>
      <c r="IR11" s="29"/>
      <c r="IS11" s="29"/>
      <c r="IT11" s="29"/>
    </row>
    <row r="12" spans="1:256" s="28" customFormat="1" ht="14.25" x14ac:dyDescent="0.2">
      <c r="A12" s="20" t="s">
        <v>7</v>
      </c>
      <c r="B12" s="46">
        <v>25</v>
      </c>
      <c r="C12" s="46">
        <v>44</v>
      </c>
      <c r="D12" s="22">
        <f t="shared" si="0"/>
        <v>0.76</v>
      </c>
      <c r="E12" s="47">
        <v>3849770</v>
      </c>
      <c r="F12" s="47">
        <v>3863252</v>
      </c>
      <c r="G12" s="47">
        <v>230986</v>
      </c>
      <c r="H12" s="47">
        <v>231795</v>
      </c>
      <c r="I12" s="22">
        <f t="shared" si="1"/>
        <v>3.5023767674231543E-3</v>
      </c>
      <c r="J12" s="41"/>
      <c r="K12" s="40"/>
      <c r="L12" s="40"/>
      <c r="M12" s="40"/>
      <c r="N12" s="40"/>
      <c r="O12" s="40"/>
      <c r="P12" s="40"/>
      <c r="Q12" s="40"/>
      <c r="R12" s="40"/>
      <c r="S12" s="40"/>
      <c r="T12" s="40"/>
      <c r="U12" s="40"/>
      <c r="V12" s="40"/>
      <c r="W12" s="40"/>
      <c r="X12" s="40"/>
      <c r="Y12" s="40"/>
      <c r="Z12" s="40"/>
      <c r="AA12" s="40"/>
      <c r="AB12" s="40"/>
      <c r="AC12" s="40"/>
      <c r="AD12" s="40"/>
      <c r="AE12" s="40"/>
      <c r="AF12" s="40"/>
      <c r="AG12" s="40"/>
      <c r="AH12" s="40"/>
      <c r="AI12" s="40"/>
      <c r="AJ12" s="40"/>
      <c r="AK12" s="40"/>
      <c r="AL12" s="40"/>
      <c r="AM12" s="40"/>
      <c r="AN12" s="29"/>
      <c r="AO12" s="29"/>
      <c r="AP12" s="29"/>
      <c r="AQ12" s="29"/>
      <c r="AR12" s="29"/>
      <c r="AS12" s="29"/>
      <c r="AT12" s="29"/>
      <c r="AU12" s="29"/>
      <c r="AV12" s="29"/>
      <c r="AW12" s="29"/>
      <c r="AX12" s="29"/>
      <c r="AY12" s="29"/>
      <c r="AZ12" s="29"/>
      <c r="BA12" s="29"/>
      <c r="BB12" s="29"/>
      <c r="BC12" s="29"/>
      <c r="BD12" s="29"/>
      <c r="BE12" s="29"/>
      <c r="BF12" s="29"/>
      <c r="BG12" s="29"/>
      <c r="BH12" s="29"/>
      <c r="BI12" s="29"/>
      <c r="BJ12" s="29"/>
      <c r="BK12" s="29"/>
      <c r="BL12" s="29"/>
      <c r="BM12" s="29"/>
      <c r="BN12" s="29"/>
      <c r="BO12" s="29"/>
      <c r="BP12" s="29"/>
      <c r="BQ12" s="29"/>
      <c r="BR12" s="29"/>
      <c r="BS12" s="29"/>
      <c r="BT12" s="29"/>
      <c r="BU12" s="29"/>
      <c r="BV12" s="29"/>
      <c r="BW12" s="29"/>
      <c r="BX12" s="29"/>
      <c r="BY12" s="29"/>
      <c r="BZ12" s="29"/>
      <c r="CA12" s="29"/>
      <c r="CB12" s="29"/>
      <c r="CC12" s="29"/>
      <c r="CD12" s="29"/>
      <c r="CE12" s="29"/>
      <c r="CF12" s="29"/>
      <c r="CG12" s="29"/>
      <c r="CH12" s="29"/>
      <c r="CI12" s="29"/>
      <c r="CJ12" s="29"/>
      <c r="CK12" s="29"/>
      <c r="CL12" s="29"/>
      <c r="CM12" s="29"/>
      <c r="CN12" s="29"/>
      <c r="CO12" s="29"/>
      <c r="CP12" s="29"/>
      <c r="CQ12" s="29"/>
      <c r="CR12" s="29"/>
      <c r="CS12" s="29"/>
      <c r="CT12" s="29"/>
      <c r="CU12" s="29"/>
      <c r="CV12" s="29"/>
      <c r="CW12" s="29"/>
      <c r="CX12" s="29"/>
      <c r="CY12" s="29"/>
      <c r="CZ12" s="29"/>
      <c r="DA12" s="29"/>
      <c r="DB12" s="29"/>
      <c r="DC12" s="29"/>
      <c r="DD12" s="29"/>
      <c r="DE12" s="29"/>
      <c r="DF12" s="29"/>
      <c r="DG12" s="29"/>
      <c r="DH12" s="29"/>
      <c r="DI12" s="29"/>
      <c r="DJ12" s="29"/>
      <c r="DK12" s="29"/>
      <c r="DL12" s="29"/>
      <c r="DM12" s="29"/>
      <c r="DN12" s="29"/>
      <c r="DO12" s="29"/>
      <c r="DP12" s="29"/>
      <c r="DQ12" s="29"/>
      <c r="DR12" s="29"/>
      <c r="DS12" s="29"/>
      <c r="DT12" s="29"/>
      <c r="DU12" s="29"/>
      <c r="DV12" s="29"/>
      <c r="DW12" s="29"/>
      <c r="DX12" s="29"/>
      <c r="DY12" s="29"/>
      <c r="DZ12" s="29"/>
      <c r="EA12" s="29"/>
      <c r="EB12" s="29"/>
      <c r="EC12" s="29"/>
      <c r="ED12" s="29"/>
      <c r="EE12" s="29"/>
      <c r="EF12" s="29"/>
      <c r="EG12" s="29"/>
      <c r="EH12" s="29"/>
      <c r="EI12" s="29"/>
      <c r="EJ12" s="29"/>
      <c r="EK12" s="29"/>
      <c r="EL12" s="29"/>
      <c r="EM12" s="29"/>
      <c r="EN12" s="29"/>
      <c r="EO12" s="29"/>
      <c r="EP12" s="29"/>
      <c r="EQ12" s="29"/>
      <c r="ER12" s="29"/>
      <c r="ES12" s="29"/>
      <c r="ET12" s="29"/>
      <c r="EU12" s="29"/>
      <c r="EV12" s="29"/>
      <c r="EW12" s="29"/>
      <c r="EX12" s="29"/>
      <c r="EY12" s="29"/>
      <c r="EZ12" s="29"/>
      <c r="FA12" s="29"/>
      <c r="FB12" s="29"/>
      <c r="FC12" s="29"/>
      <c r="FD12" s="29"/>
      <c r="FE12" s="29"/>
      <c r="FF12" s="29"/>
      <c r="FG12" s="29"/>
      <c r="FH12" s="29"/>
      <c r="FI12" s="29"/>
      <c r="FJ12" s="29"/>
      <c r="FK12" s="29"/>
      <c r="FL12" s="29"/>
      <c r="FM12" s="29"/>
      <c r="FN12" s="29"/>
      <c r="FO12" s="29"/>
      <c r="FP12" s="29"/>
      <c r="FQ12" s="29"/>
      <c r="FR12" s="29"/>
      <c r="FS12" s="29"/>
      <c r="FT12" s="29"/>
      <c r="FU12" s="29"/>
      <c r="FV12" s="29"/>
      <c r="FW12" s="29"/>
      <c r="FX12" s="29"/>
      <c r="FY12" s="29"/>
      <c r="FZ12" s="29"/>
      <c r="GA12" s="29"/>
      <c r="GB12" s="29"/>
      <c r="GC12" s="29"/>
      <c r="GD12" s="29"/>
      <c r="GE12" s="29"/>
      <c r="GF12" s="29"/>
      <c r="GG12" s="29"/>
      <c r="GH12" s="29"/>
      <c r="GI12" s="29"/>
      <c r="GJ12" s="29"/>
      <c r="GK12" s="29"/>
      <c r="GL12" s="29"/>
      <c r="GM12" s="29"/>
      <c r="GN12" s="29"/>
      <c r="GO12" s="29"/>
      <c r="GP12" s="29"/>
      <c r="GQ12" s="29"/>
      <c r="GR12" s="29"/>
      <c r="GS12" s="29"/>
      <c r="GT12" s="29"/>
      <c r="GU12" s="29"/>
      <c r="GV12" s="29"/>
      <c r="GW12" s="29"/>
      <c r="GX12" s="29"/>
      <c r="GY12" s="29"/>
      <c r="GZ12" s="29"/>
      <c r="HA12" s="29"/>
      <c r="HB12" s="29"/>
      <c r="HC12" s="29"/>
      <c r="HD12" s="29"/>
      <c r="HE12" s="29"/>
      <c r="HF12" s="29"/>
      <c r="HG12" s="29"/>
      <c r="HH12" s="29"/>
      <c r="HI12" s="29"/>
      <c r="HJ12" s="29"/>
      <c r="HK12" s="29"/>
      <c r="HL12" s="29"/>
      <c r="HM12" s="29"/>
      <c r="HN12" s="29"/>
      <c r="HO12" s="29"/>
      <c r="HP12" s="29"/>
      <c r="HQ12" s="29"/>
      <c r="HR12" s="29"/>
      <c r="HS12" s="29"/>
      <c r="HT12" s="29"/>
      <c r="HU12" s="29"/>
      <c r="HV12" s="29"/>
      <c r="HW12" s="29"/>
      <c r="HX12" s="29"/>
      <c r="HY12" s="29"/>
      <c r="HZ12" s="29"/>
      <c r="IA12" s="29"/>
      <c r="IB12" s="29"/>
      <c r="IC12" s="29"/>
      <c r="ID12" s="29"/>
      <c r="IE12" s="29"/>
      <c r="IF12" s="29"/>
      <c r="IG12" s="29"/>
      <c r="IH12" s="29"/>
      <c r="II12" s="29"/>
      <c r="IJ12" s="29"/>
      <c r="IK12" s="29"/>
      <c r="IL12" s="29"/>
      <c r="IM12" s="29"/>
      <c r="IN12" s="29"/>
      <c r="IO12" s="29"/>
      <c r="IP12" s="29"/>
      <c r="IQ12" s="29"/>
      <c r="IR12" s="29"/>
      <c r="IS12" s="29"/>
      <c r="IT12" s="29"/>
    </row>
    <row r="13" spans="1:256" s="28" customFormat="1" ht="14.25" x14ac:dyDescent="0.2">
      <c r="A13" s="20" t="s">
        <v>3</v>
      </c>
      <c r="B13" s="46">
        <v>26</v>
      </c>
      <c r="C13" s="46">
        <v>34</v>
      </c>
      <c r="D13" s="22">
        <f t="shared" si="0"/>
        <v>0.30769230769230771</v>
      </c>
      <c r="E13" s="47">
        <v>3036735</v>
      </c>
      <c r="F13" s="47">
        <v>1510682</v>
      </c>
      <c r="G13" s="47">
        <v>182204</v>
      </c>
      <c r="H13" s="47">
        <v>90641</v>
      </c>
      <c r="I13" s="22">
        <f t="shared" si="1"/>
        <v>-0.5025301310618866</v>
      </c>
      <c r="J13" s="41"/>
      <c r="K13" s="40"/>
      <c r="L13" s="40"/>
      <c r="M13" s="40"/>
      <c r="N13" s="40"/>
      <c r="O13" s="40"/>
      <c r="P13" s="40"/>
      <c r="Q13" s="40"/>
      <c r="R13" s="40"/>
      <c r="S13" s="40"/>
      <c r="T13" s="40"/>
      <c r="U13" s="40"/>
      <c r="V13" s="40"/>
      <c r="W13" s="40"/>
      <c r="X13" s="40"/>
      <c r="Y13" s="40"/>
      <c r="Z13" s="40"/>
      <c r="AA13" s="40"/>
      <c r="AB13" s="40"/>
      <c r="AC13" s="40"/>
      <c r="AD13" s="40"/>
      <c r="AE13" s="40"/>
      <c r="AF13" s="40"/>
      <c r="AG13" s="40"/>
      <c r="AH13" s="40"/>
      <c r="AI13" s="40"/>
      <c r="AJ13" s="40"/>
      <c r="AK13" s="40"/>
      <c r="AL13" s="40"/>
      <c r="AM13" s="40"/>
      <c r="AN13" s="29"/>
      <c r="AO13" s="29"/>
      <c r="AP13" s="29"/>
      <c r="AQ13" s="29"/>
      <c r="AR13" s="29"/>
      <c r="AS13" s="29"/>
      <c r="AT13" s="29"/>
      <c r="AU13" s="29"/>
      <c r="AV13" s="29"/>
      <c r="AW13" s="29"/>
      <c r="AX13" s="29"/>
      <c r="AY13" s="29"/>
      <c r="AZ13" s="29"/>
      <c r="BA13" s="29"/>
      <c r="BB13" s="29"/>
      <c r="BC13" s="29"/>
      <c r="BD13" s="29"/>
      <c r="BE13" s="29"/>
      <c r="BF13" s="29"/>
      <c r="BG13" s="29"/>
      <c r="BH13" s="29"/>
      <c r="BI13" s="29"/>
      <c r="BJ13" s="29"/>
      <c r="BK13" s="29"/>
      <c r="BL13" s="29"/>
      <c r="BM13" s="29"/>
      <c r="BN13" s="29"/>
      <c r="BO13" s="29"/>
      <c r="BP13" s="29"/>
      <c r="BQ13" s="29"/>
      <c r="BR13" s="29"/>
      <c r="BS13" s="29"/>
      <c r="BT13" s="29"/>
      <c r="BU13" s="29"/>
      <c r="BV13" s="29"/>
      <c r="BW13" s="29"/>
      <c r="BX13" s="29"/>
      <c r="BY13" s="29"/>
      <c r="BZ13" s="29"/>
      <c r="CA13" s="29"/>
      <c r="CB13" s="29"/>
      <c r="CC13" s="29"/>
      <c r="CD13" s="29"/>
      <c r="CE13" s="29"/>
      <c r="CF13" s="29"/>
      <c r="CG13" s="29"/>
      <c r="CH13" s="29"/>
      <c r="CI13" s="29"/>
      <c r="CJ13" s="29"/>
      <c r="CK13" s="29"/>
      <c r="CL13" s="29"/>
      <c r="CM13" s="29"/>
      <c r="CN13" s="29"/>
      <c r="CO13" s="29"/>
      <c r="CP13" s="29"/>
      <c r="CQ13" s="29"/>
      <c r="CR13" s="29"/>
      <c r="CS13" s="29"/>
      <c r="CT13" s="29"/>
      <c r="CU13" s="29"/>
      <c r="CV13" s="29"/>
      <c r="CW13" s="29"/>
      <c r="CX13" s="29"/>
      <c r="CY13" s="29"/>
      <c r="CZ13" s="29"/>
      <c r="DA13" s="29"/>
      <c r="DB13" s="29"/>
      <c r="DC13" s="29"/>
      <c r="DD13" s="29"/>
      <c r="DE13" s="29"/>
      <c r="DF13" s="29"/>
      <c r="DG13" s="29"/>
      <c r="DH13" s="29"/>
      <c r="DI13" s="29"/>
      <c r="DJ13" s="29"/>
      <c r="DK13" s="29"/>
      <c r="DL13" s="29"/>
      <c r="DM13" s="29"/>
      <c r="DN13" s="29"/>
      <c r="DO13" s="29"/>
      <c r="DP13" s="29"/>
      <c r="DQ13" s="29"/>
      <c r="DR13" s="29"/>
      <c r="DS13" s="29"/>
      <c r="DT13" s="29"/>
      <c r="DU13" s="29"/>
      <c r="DV13" s="29"/>
      <c r="DW13" s="29"/>
      <c r="DX13" s="29"/>
      <c r="DY13" s="29"/>
      <c r="DZ13" s="29"/>
      <c r="EA13" s="29"/>
      <c r="EB13" s="29"/>
      <c r="EC13" s="29"/>
      <c r="ED13" s="29"/>
      <c r="EE13" s="29"/>
      <c r="EF13" s="29"/>
      <c r="EG13" s="29"/>
      <c r="EH13" s="29"/>
      <c r="EI13" s="29"/>
      <c r="EJ13" s="29"/>
      <c r="EK13" s="29"/>
      <c r="EL13" s="29"/>
      <c r="EM13" s="29"/>
      <c r="EN13" s="29"/>
      <c r="EO13" s="29"/>
      <c r="EP13" s="29"/>
      <c r="EQ13" s="29"/>
      <c r="ER13" s="29"/>
      <c r="ES13" s="29"/>
      <c r="ET13" s="29"/>
      <c r="EU13" s="29"/>
      <c r="EV13" s="29"/>
      <c r="EW13" s="29"/>
      <c r="EX13" s="29"/>
      <c r="EY13" s="29"/>
      <c r="EZ13" s="29"/>
      <c r="FA13" s="29"/>
      <c r="FB13" s="29"/>
      <c r="FC13" s="29"/>
      <c r="FD13" s="29"/>
      <c r="FE13" s="29"/>
      <c r="FF13" s="29"/>
      <c r="FG13" s="29"/>
      <c r="FH13" s="29"/>
      <c r="FI13" s="29"/>
      <c r="FJ13" s="29"/>
      <c r="FK13" s="29"/>
      <c r="FL13" s="29"/>
      <c r="FM13" s="29"/>
      <c r="FN13" s="29"/>
      <c r="FO13" s="29"/>
      <c r="FP13" s="29"/>
      <c r="FQ13" s="29"/>
      <c r="FR13" s="29"/>
      <c r="FS13" s="29"/>
      <c r="FT13" s="29"/>
      <c r="FU13" s="29"/>
      <c r="FV13" s="29"/>
      <c r="FW13" s="29"/>
      <c r="FX13" s="29"/>
      <c r="FY13" s="29"/>
      <c r="FZ13" s="29"/>
      <c r="GA13" s="29"/>
      <c r="GB13" s="29"/>
      <c r="GC13" s="29"/>
      <c r="GD13" s="29"/>
      <c r="GE13" s="29"/>
      <c r="GF13" s="29"/>
      <c r="GG13" s="29"/>
      <c r="GH13" s="29"/>
      <c r="GI13" s="29"/>
      <c r="GJ13" s="29"/>
      <c r="GK13" s="29"/>
      <c r="GL13" s="29"/>
      <c r="GM13" s="29"/>
      <c r="GN13" s="29"/>
      <c r="GO13" s="29"/>
      <c r="GP13" s="29"/>
      <c r="GQ13" s="29"/>
      <c r="GR13" s="29"/>
      <c r="GS13" s="29"/>
      <c r="GT13" s="29"/>
      <c r="GU13" s="29"/>
      <c r="GV13" s="29"/>
      <c r="GW13" s="29"/>
      <c r="GX13" s="29"/>
      <c r="GY13" s="29"/>
      <c r="GZ13" s="29"/>
      <c r="HA13" s="29"/>
      <c r="HB13" s="29"/>
      <c r="HC13" s="29"/>
      <c r="HD13" s="29"/>
      <c r="HE13" s="29"/>
      <c r="HF13" s="29"/>
      <c r="HG13" s="29"/>
      <c r="HH13" s="29"/>
      <c r="HI13" s="29"/>
      <c r="HJ13" s="29"/>
      <c r="HK13" s="29"/>
      <c r="HL13" s="29"/>
      <c r="HM13" s="29"/>
      <c r="HN13" s="29"/>
      <c r="HO13" s="29"/>
      <c r="HP13" s="29"/>
      <c r="HQ13" s="29"/>
      <c r="HR13" s="29"/>
      <c r="HS13" s="29"/>
      <c r="HT13" s="29"/>
      <c r="HU13" s="29"/>
      <c r="HV13" s="29"/>
      <c r="HW13" s="29"/>
      <c r="HX13" s="29"/>
      <c r="HY13" s="29"/>
      <c r="HZ13" s="29"/>
      <c r="IA13" s="29"/>
      <c r="IB13" s="29"/>
      <c r="IC13" s="29"/>
      <c r="ID13" s="29"/>
      <c r="IE13" s="29"/>
      <c r="IF13" s="29"/>
      <c r="IG13" s="29"/>
      <c r="IH13" s="29"/>
      <c r="II13" s="29"/>
      <c r="IJ13" s="29"/>
      <c r="IK13" s="29"/>
      <c r="IL13" s="29"/>
      <c r="IM13" s="29"/>
      <c r="IN13" s="29"/>
      <c r="IO13" s="29"/>
      <c r="IP13" s="29"/>
      <c r="IQ13" s="29"/>
      <c r="IR13" s="29"/>
      <c r="IS13" s="29"/>
      <c r="IT13" s="29"/>
    </row>
    <row r="14" spans="1:256" s="28" customFormat="1" ht="14.25" x14ac:dyDescent="0.2">
      <c r="A14" s="20" t="s">
        <v>2</v>
      </c>
      <c r="B14" s="46">
        <v>16</v>
      </c>
      <c r="C14" s="46">
        <v>30</v>
      </c>
      <c r="D14" s="22">
        <f t="shared" si="0"/>
        <v>0.875</v>
      </c>
      <c r="E14" s="47">
        <v>91265780</v>
      </c>
      <c r="F14" s="47">
        <v>71987149</v>
      </c>
      <c r="G14" s="47">
        <v>5475947</v>
      </c>
      <c r="H14" s="47">
        <v>4319229</v>
      </c>
      <c r="I14" s="22">
        <f t="shared" si="1"/>
        <v>-0.21123615696061337</v>
      </c>
      <c r="J14" s="41"/>
      <c r="K14" s="40"/>
      <c r="L14" s="40"/>
      <c r="M14" s="40"/>
      <c r="N14" s="40"/>
      <c r="O14" s="40"/>
      <c r="P14" s="40"/>
      <c r="Q14" s="40"/>
      <c r="R14" s="40"/>
      <c r="S14" s="40"/>
      <c r="T14" s="40"/>
      <c r="U14" s="40"/>
      <c r="V14" s="40"/>
      <c r="W14" s="40"/>
      <c r="X14" s="40"/>
      <c r="Y14" s="40"/>
      <c r="Z14" s="40"/>
      <c r="AA14" s="40"/>
      <c r="AB14" s="40"/>
      <c r="AC14" s="40"/>
      <c r="AD14" s="40"/>
      <c r="AE14" s="40"/>
      <c r="AF14" s="40"/>
      <c r="AG14" s="40"/>
      <c r="AH14" s="40"/>
      <c r="AI14" s="40"/>
      <c r="AJ14" s="40"/>
      <c r="AK14" s="40"/>
      <c r="AL14" s="40"/>
      <c r="AM14" s="40"/>
      <c r="AN14" s="29"/>
      <c r="AO14" s="29"/>
      <c r="AP14" s="29"/>
      <c r="AQ14" s="29"/>
      <c r="AR14" s="29"/>
      <c r="AS14" s="29"/>
      <c r="AT14" s="29"/>
      <c r="AU14" s="29"/>
      <c r="AV14" s="29"/>
      <c r="AW14" s="29"/>
      <c r="AX14" s="29"/>
      <c r="AY14" s="29"/>
      <c r="AZ14" s="29"/>
      <c r="BA14" s="29"/>
      <c r="BB14" s="29"/>
      <c r="BC14" s="29"/>
      <c r="BD14" s="29"/>
      <c r="BE14" s="29"/>
      <c r="BF14" s="29"/>
      <c r="BG14" s="29"/>
      <c r="BH14" s="29"/>
      <c r="BI14" s="29"/>
      <c r="BJ14" s="29"/>
      <c r="BK14" s="29"/>
      <c r="BL14" s="29"/>
      <c r="BM14" s="29"/>
      <c r="BN14" s="29"/>
      <c r="BO14" s="29"/>
      <c r="BP14" s="29"/>
      <c r="BQ14" s="29"/>
      <c r="BR14" s="29"/>
      <c r="BS14" s="29"/>
      <c r="BT14" s="29"/>
      <c r="BU14" s="29"/>
      <c r="BV14" s="29"/>
      <c r="BW14" s="29"/>
      <c r="BX14" s="29"/>
      <c r="BY14" s="29"/>
      <c r="BZ14" s="29"/>
      <c r="CA14" s="29"/>
      <c r="CB14" s="29"/>
      <c r="CC14" s="29"/>
      <c r="CD14" s="29"/>
      <c r="CE14" s="29"/>
      <c r="CF14" s="29"/>
      <c r="CG14" s="29"/>
      <c r="CH14" s="29"/>
      <c r="CI14" s="29"/>
      <c r="CJ14" s="29"/>
      <c r="CK14" s="29"/>
      <c r="CL14" s="29"/>
      <c r="CM14" s="29"/>
      <c r="CN14" s="29"/>
      <c r="CO14" s="29"/>
      <c r="CP14" s="29"/>
      <c r="CQ14" s="29"/>
      <c r="CR14" s="29"/>
      <c r="CS14" s="29"/>
      <c r="CT14" s="29"/>
      <c r="CU14" s="29"/>
      <c r="CV14" s="29"/>
      <c r="CW14" s="29"/>
      <c r="CX14" s="29"/>
      <c r="CY14" s="29"/>
      <c r="CZ14" s="29"/>
      <c r="DA14" s="29"/>
      <c r="DB14" s="29"/>
      <c r="DC14" s="29"/>
      <c r="DD14" s="29"/>
      <c r="DE14" s="29"/>
      <c r="DF14" s="29"/>
      <c r="DG14" s="29"/>
      <c r="DH14" s="29"/>
      <c r="DI14" s="29"/>
      <c r="DJ14" s="29"/>
      <c r="DK14" s="29"/>
      <c r="DL14" s="29"/>
      <c r="DM14" s="29"/>
      <c r="DN14" s="29"/>
      <c r="DO14" s="29"/>
      <c r="DP14" s="29"/>
      <c r="DQ14" s="29"/>
      <c r="DR14" s="29"/>
      <c r="DS14" s="29"/>
      <c r="DT14" s="29"/>
      <c r="DU14" s="29"/>
      <c r="DV14" s="29"/>
      <c r="DW14" s="29"/>
      <c r="DX14" s="29"/>
      <c r="DY14" s="29"/>
      <c r="DZ14" s="29"/>
      <c r="EA14" s="29"/>
      <c r="EB14" s="29"/>
      <c r="EC14" s="29"/>
      <c r="ED14" s="29"/>
      <c r="EE14" s="29"/>
      <c r="EF14" s="29"/>
      <c r="EG14" s="29"/>
      <c r="EH14" s="29"/>
      <c r="EI14" s="29"/>
      <c r="EJ14" s="29"/>
      <c r="EK14" s="29"/>
      <c r="EL14" s="29"/>
      <c r="EM14" s="29"/>
      <c r="EN14" s="29"/>
      <c r="EO14" s="29"/>
      <c r="EP14" s="29"/>
      <c r="EQ14" s="29"/>
      <c r="ER14" s="29"/>
      <c r="ES14" s="29"/>
      <c r="ET14" s="29"/>
      <c r="EU14" s="29"/>
      <c r="EV14" s="29"/>
      <c r="EW14" s="29"/>
      <c r="EX14" s="29"/>
      <c r="EY14" s="29"/>
      <c r="EZ14" s="29"/>
      <c r="FA14" s="29"/>
      <c r="FB14" s="29"/>
      <c r="FC14" s="29"/>
      <c r="FD14" s="29"/>
      <c r="FE14" s="29"/>
      <c r="FF14" s="29"/>
      <c r="FG14" s="29"/>
      <c r="FH14" s="29"/>
      <c r="FI14" s="29"/>
      <c r="FJ14" s="29"/>
      <c r="FK14" s="29"/>
      <c r="FL14" s="29"/>
      <c r="FM14" s="29"/>
      <c r="FN14" s="29"/>
      <c r="FO14" s="29"/>
      <c r="FP14" s="29"/>
      <c r="FQ14" s="29"/>
      <c r="FR14" s="29"/>
      <c r="FS14" s="29"/>
      <c r="FT14" s="29"/>
      <c r="FU14" s="29"/>
      <c r="FV14" s="29"/>
      <c r="FW14" s="29"/>
      <c r="FX14" s="29"/>
      <c r="FY14" s="29"/>
      <c r="FZ14" s="29"/>
      <c r="GA14" s="29"/>
      <c r="GB14" s="29"/>
      <c r="GC14" s="29"/>
      <c r="GD14" s="29"/>
      <c r="GE14" s="29"/>
      <c r="GF14" s="29"/>
      <c r="GG14" s="29"/>
      <c r="GH14" s="29"/>
      <c r="GI14" s="29"/>
      <c r="GJ14" s="29"/>
      <c r="GK14" s="29"/>
      <c r="GL14" s="29"/>
      <c r="GM14" s="29"/>
      <c r="GN14" s="29"/>
      <c r="GO14" s="29"/>
      <c r="GP14" s="29"/>
      <c r="GQ14" s="29"/>
      <c r="GR14" s="29"/>
      <c r="GS14" s="29"/>
      <c r="GT14" s="29"/>
      <c r="GU14" s="29"/>
      <c r="GV14" s="29"/>
      <c r="GW14" s="29"/>
      <c r="GX14" s="29"/>
      <c r="GY14" s="29"/>
      <c r="GZ14" s="29"/>
      <c r="HA14" s="29"/>
      <c r="HB14" s="29"/>
      <c r="HC14" s="29"/>
      <c r="HD14" s="29"/>
      <c r="HE14" s="29"/>
      <c r="HF14" s="29"/>
      <c r="HG14" s="29"/>
      <c r="HH14" s="29"/>
      <c r="HI14" s="29"/>
      <c r="HJ14" s="29"/>
      <c r="HK14" s="29"/>
      <c r="HL14" s="29"/>
      <c r="HM14" s="29"/>
      <c r="HN14" s="29"/>
      <c r="HO14" s="29"/>
      <c r="HP14" s="29"/>
      <c r="HQ14" s="29"/>
      <c r="HR14" s="29"/>
      <c r="HS14" s="29"/>
      <c r="HT14" s="29"/>
      <c r="HU14" s="29"/>
      <c r="HV14" s="29"/>
      <c r="HW14" s="29"/>
      <c r="HX14" s="29"/>
      <c r="HY14" s="29"/>
      <c r="HZ14" s="29"/>
      <c r="IA14" s="29"/>
      <c r="IB14" s="29"/>
      <c r="IC14" s="29"/>
      <c r="ID14" s="29"/>
      <c r="IE14" s="29"/>
      <c r="IF14" s="29"/>
      <c r="IG14" s="29"/>
      <c r="IH14" s="29"/>
      <c r="II14" s="29"/>
      <c r="IJ14" s="29"/>
      <c r="IK14" s="29"/>
      <c r="IL14" s="29"/>
      <c r="IM14" s="29"/>
      <c r="IN14" s="29"/>
      <c r="IO14" s="29"/>
      <c r="IP14" s="29"/>
      <c r="IQ14" s="29"/>
      <c r="IR14" s="29"/>
      <c r="IS14" s="29"/>
      <c r="IT14" s="29"/>
    </row>
    <row r="15" spans="1:256" s="28" customFormat="1" ht="14.25" x14ac:dyDescent="0.2">
      <c r="A15" s="20" t="s">
        <v>6</v>
      </c>
      <c r="B15" s="46">
        <v>93</v>
      </c>
      <c r="C15" s="46">
        <v>193</v>
      </c>
      <c r="D15" s="22">
        <f t="shared" si="0"/>
        <v>1.075268817204301</v>
      </c>
      <c r="E15" s="47">
        <v>36105922</v>
      </c>
      <c r="F15" s="47">
        <v>27369768</v>
      </c>
      <c r="G15" s="47">
        <v>2166355</v>
      </c>
      <c r="H15" s="47">
        <v>1642186</v>
      </c>
      <c r="I15" s="22">
        <f t="shared" si="1"/>
        <v>-0.2419589587117531</v>
      </c>
      <c r="J15" s="41"/>
      <c r="K15" s="40"/>
      <c r="L15" s="40"/>
      <c r="M15" s="40"/>
      <c r="N15" s="40"/>
      <c r="O15" s="40"/>
      <c r="P15" s="40"/>
      <c r="Q15" s="40"/>
      <c r="R15" s="40"/>
      <c r="S15" s="40"/>
      <c r="T15" s="40"/>
      <c r="U15" s="40"/>
      <c r="V15" s="40"/>
      <c r="W15" s="40"/>
      <c r="X15" s="40"/>
      <c r="Y15" s="40"/>
      <c r="Z15" s="40"/>
      <c r="AA15" s="40"/>
      <c r="AB15" s="40"/>
      <c r="AC15" s="40"/>
      <c r="AD15" s="40"/>
      <c r="AE15" s="40"/>
      <c r="AF15" s="40"/>
      <c r="AG15" s="40"/>
      <c r="AH15" s="40"/>
      <c r="AI15" s="40"/>
      <c r="AJ15" s="40"/>
      <c r="AK15" s="40"/>
      <c r="AL15" s="40"/>
      <c r="AM15" s="40"/>
      <c r="AN15" s="29"/>
      <c r="AO15" s="29"/>
      <c r="AP15" s="29"/>
      <c r="AQ15" s="29"/>
      <c r="AR15" s="29"/>
      <c r="AS15" s="29"/>
      <c r="AT15" s="29"/>
      <c r="AU15" s="29"/>
      <c r="AV15" s="29"/>
      <c r="AW15" s="29"/>
      <c r="AX15" s="29"/>
      <c r="AY15" s="29"/>
      <c r="AZ15" s="29"/>
      <c r="BA15" s="29"/>
      <c r="BB15" s="29"/>
      <c r="BC15" s="29"/>
      <c r="BD15" s="29"/>
      <c r="BE15" s="29"/>
      <c r="BF15" s="29"/>
      <c r="BG15" s="29"/>
      <c r="BH15" s="29"/>
      <c r="BI15" s="29"/>
      <c r="BJ15" s="29"/>
      <c r="BK15" s="29"/>
      <c r="BL15" s="29"/>
      <c r="BM15" s="29"/>
      <c r="BN15" s="29"/>
      <c r="BO15" s="29"/>
      <c r="BP15" s="29"/>
      <c r="BQ15" s="29"/>
      <c r="BR15" s="29"/>
      <c r="BS15" s="29"/>
      <c r="BT15" s="29"/>
      <c r="BU15" s="29"/>
      <c r="BV15" s="29"/>
      <c r="BW15" s="29"/>
      <c r="BX15" s="29"/>
      <c r="BY15" s="29"/>
      <c r="BZ15" s="29"/>
      <c r="CA15" s="29"/>
      <c r="CB15" s="29"/>
      <c r="CC15" s="29"/>
      <c r="CD15" s="29"/>
      <c r="CE15" s="29"/>
      <c r="CF15" s="29"/>
      <c r="CG15" s="29"/>
      <c r="CH15" s="29"/>
      <c r="CI15" s="29"/>
      <c r="CJ15" s="29"/>
      <c r="CK15" s="29"/>
      <c r="CL15" s="29"/>
      <c r="CM15" s="29"/>
      <c r="CN15" s="29"/>
      <c r="CO15" s="29"/>
      <c r="CP15" s="29"/>
      <c r="CQ15" s="29"/>
      <c r="CR15" s="29"/>
      <c r="CS15" s="29"/>
      <c r="CT15" s="29"/>
      <c r="CU15" s="29"/>
      <c r="CV15" s="29"/>
      <c r="CW15" s="29"/>
      <c r="CX15" s="29"/>
      <c r="CY15" s="29"/>
      <c r="CZ15" s="29"/>
      <c r="DA15" s="29"/>
      <c r="DB15" s="29"/>
      <c r="DC15" s="29"/>
      <c r="DD15" s="29"/>
      <c r="DE15" s="29"/>
      <c r="DF15" s="29"/>
      <c r="DG15" s="29"/>
      <c r="DH15" s="29"/>
      <c r="DI15" s="29"/>
      <c r="DJ15" s="29"/>
      <c r="DK15" s="29"/>
      <c r="DL15" s="29"/>
      <c r="DM15" s="29"/>
      <c r="DN15" s="29"/>
      <c r="DO15" s="29"/>
      <c r="DP15" s="29"/>
      <c r="DQ15" s="29"/>
      <c r="DR15" s="29"/>
      <c r="DS15" s="29"/>
      <c r="DT15" s="29"/>
      <c r="DU15" s="29"/>
      <c r="DV15" s="29"/>
      <c r="DW15" s="29"/>
      <c r="DX15" s="29"/>
      <c r="DY15" s="29"/>
      <c r="DZ15" s="29"/>
      <c r="EA15" s="29"/>
      <c r="EB15" s="29"/>
      <c r="EC15" s="29"/>
      <c r="ED15" s="29"/>
      <c r="EE15" s="29"/>
      <c r="EF15" s="29"/>
      <c r="EG15" s="29"/>
      <c r="EH15" s="29"/>
      <c r="EI15" s="29"/>
      <c r="EJ15" s="29"/>
      <c r="EK15" s="29"/>
      <c r="EL15" s="29"/>
      <c r="EM15" s="29"/>
      <c r="EN15" s="29"/>
      <c r="EO15" s="29"/>
      <c r="EP15" s="29"/>
      <c r="EQ15" s="29"/>
      <c r="ER15" s="29"/>
      <c r="ES15" s="29"/>
      <c r="ET15" s="29"/>
      <c r="EU15" s="29"/>
      <c r="EV15" s="29"/>
      <c r="EW15" s="29"/>
      <c r="EX15" s="29"/>
      <c r="EY15" s="29"/>
      <c r="EZ15" s="29"/>
      <c r="FA15" s="29"/>
      <c r="FB15" s="29"/>
      <c r="FC15" s="29"/>
      <c r="FD15" s="29"/>
      <c r="FE15" s="29"/>
      <c r="FF15" s="29"/>
      <c r="FG15" s="29"/>
      <c r="FH15" s="29"/>
      <c r="FI15" s="29"/>
      <c r="FJ15" s="29"/>
      <c r="FK15" s="29"/>
      <c r="FL15" s="29"/>
      <c r="FM15" s="29"/>
      <c r="FN15" s="29"/>
      <c r="FO15" s="29"/>
      <c r="FP15" s="29"/>
      <c r="FQ15" s="29"/>
      <c r="FR15" s="29"/>
      <c r="FS15" s="29"/>
      <c r="FT15" s="29"/>
      <c r="FU15" s="29"/>
      <c r="FV15" s="29"/>
      <c r="FW15" s="29"/>
      <c r="FX15" s="29"/>
      <c r="FY15" s="29"/>
      <c r="FZ15" s="29"/>
      <c r="GA15" s="29"/>
      <c r="GB15" s="29"/>
      <c r="GC15" s="29"/>
      <c r="GD15" s="29"/>
      <c r="GE15" s="29"/>
      <c r="GF15" s="29"/>
      <c r="GG15" s="29"/>
      <c r="GH15" s="29"/>
      <c r="GI15" s="29"/>
      <c r="GJ15" s="29"/>
      <c r="GK15" s="29"/>
      <c r="GL15" s="29"/>
      <c r="GM15" s="29"/>
      <c r="GN15" s="29"/>
      <c r="GO15" s="29"/>
      <c r="GP15" s="29"/>
      <c r="GQ15" s="29"/>
      <c r="GR15" s="29"/>
      <c r="GS15" s="29"/>
      <c r="GT15" s="29"/>
      <c r="GU15" s="29"/>
      <c r="GV15" s="29"/>
      <c r="GW15" s="29"/>
      <c r="GX15" s="29"/>
      <c r="GY15" s="29"/>
      <c r="GZ15" s="29"/>
      <c r="HA15" s="29"/>
      <c r="HB15" s="29"/>
      <c r="HC15" s="29"/>
      <c r="HD15" s="29"/>
      <c r="HE15" s="29"/>
      <c r="HF15" s="29"/>
      <c r="HG15" s="29"/>
      <c r="HH15" s="29"/>
      <c r="HI15" s="29"/>
      <c r="HJ15" s="29"/>
      <c r="HK15" s="29"/>
      <c r="HL15" s="29"/>
      <c r="HM15" s="29"/>
      <c r="HN15" s="29"/>
      <c r="HO15" s="29"/>
      <c r="HP15" s="29"/>
      <c r="HQ15" s="29"/>
      <c r="HR15" s="29"/>
      <c r="HS15" s="29"/>
      <c r="HT15" s="29"/>
      <c r="HU15" s="29"/>
      <c r="HV15" s="29"/>
      <c r="HW15" s="29"/>
      <c r="HX15" s="29"/>
      <c r="HY15" s="29"/>
      <c r="HZ15" s="29"/>
      <c r="IA15" s="29"/>
      <c r="IB15" s="29"/>
      <c r="IC15" s="29"/>
      <c r="ID15" s="29"/>
      <c r="IE15" s="29"/>
      <c r="IF15" s="29"/>
      <c r="IG15" s="29"/>
      <c r="IH15" s="29"/>
      <c r="II15" s="29"/>
      <c r="IJ15" s="29"/>
      <c r="IK15" s="29"/>
      <c r="IL15" s="29"/>
      <c r="IM15" s="29"/>
      <c r="IN15" s="29"/>
      <c r="IO15" s="29"/>
      <c r="IP15" s="29"/>
      <c r="IQ15" s="29"/>
      <c r="IR15" s="29"/>
      <c r="IS15" s="29"/>
      <c r="IT15" s="29"/>
    </row>
    <row r="16" spans="1:256" s="28" customFormat="1" ht="14.25" x14ac:dyDescent="0.2">
      <c r="A16" s="20" t="s">
        <v>10</v>
      </c>
      <c r="B16" s="46">
        <v>9305</v>
      </c>
      <c r="C16" s="46">
        <v>14932</v>
      </c>
      <c r="D16" s="22">
        <f t="shared" si="0"/>
        <v>0.60472864051585162</v>
      </c>
      <c r="E16" s="47">
        <v>1135858656</v>
      </c>
      <c r="F16" s="47">
        <v>1067472643</v>
      </c>
      <c r="G16" s="47">
        <v>68151520</v>
      </c>
      <c r="H16" s="47">
        <v>64048359</v>
      </c>
      <c r="I16" s="22">
        <f t="shared" si="1"/>
        <v>-6.0206448807011204E-2</v>
      </c>
      <c r="J16" s="41"/>
      <c r="K16" s="40"/>
      <c r="L16" s="40"/>
      <c r="M16" s="40"/>
      <c r="N16" s="40"/>
      <c r="O16" s="40"/>
      <c r="P16" s="40"/>
      <c r="Q16" s="40"/>
      <c r="R16" s="40"/>
      <c r="S16" s="40"/>
      <c r="T16" s="40"/>
      <c r="U16" s="40"/>
      <c r="V16" s="40"/>
      <c r="W16" s="40"/>
      <c r="X16" s="40"/>
      <c r="Y16" s="40"/>
      <c r="Z16" s="40"/>
      <c r="AA16" s="40"/>
      <c r="AB16" s="40"/>
      <c r="AC16" s="40"/>
      <c r="AD16" s="40"/>
      <c r="AE16" s="40"/>
      <c r="AF16" s="40"/>
      <c r="AG16" s="40"/>
      <c r="AH16" s="40"/>
      <c r="AI16" s="40"/>
      <c r="AJ16" s="40"/>
      <c r="AK16" s="40"/>
      <c r="AL16" s="40"/>
      <c r="AM16" s="40"/>
      <c r="AN16" s="29"/>
      <c r="AO16" s="29"/>
      <c r="AP16" s="29"/>
      <c r="AQ16" s="29"/>
      <c r="AR16" s="29"/>
      <c r="AS16" s="29"/>
      <c r="AT16" s="29"/>
      <c r="AU16" s="29"/>
      <c r="AV16" s="29"/>
      <c r="AW16" s="29"/>
      <c r="AX16" s="29"/>
      <c r="AY16" s="29"/>
      <c r="AZ16" s="29"/>
      <c r="BA16" s="29"/>
      <c r="BB16" s="29"/>
      <c r="BC16" s="29"/>
      <c r="BD16" s="29"/>
      <c r="BE16" s="29"/>
      <c r="BF16" s="29"/>
      <c r="BG16" s="29"/>
      <c r="BH16" s="29"/>
      <c r="BI16" s="29"/>
      <c r="BJ16" s="29"/>
      <c r="BK16" s="29"/>
      <c r="BL16" s="29"/>
      <c r="BM16" s="29"/>
      <c r="BN16" s="29"/>
      <c r="BO16" s="29"/>
      <c r="BP16" s="29"/>
      <c r="BQ16" s="29"/>
      <c r="BR16" s="29"/>
      <c r="BS16" s="29"/>
      <c r="BT16" s="29"/>
      <c r="BU16" s="29"/>
      <c r="BV16" s="29"/>
      <c r="BW16" s="29"/>
      <c r="BX16" s="29"/>
      <c r="BY16" s="29"/>
      <c r="BZ16" s="29"/>
      <c r="CA16" s="29"/>
      <c r="CB16" s="29"/>
      <c r="CC16" s="29"/>
      <c r="CD16" s="29"/>
      <c r="CE16" s="29"/>
      <c r="CF16" s="29"/>
      <c r="CG16" s="29"/>
      <c r="CH16" s="29"/>
      <c r="CI16" s="29"/>
      <c r="CJ16" s="29"/>
      <c r="CK16" s="29"/>
      <c r="CL16" s="29"/>
      <c r="CM16" s="29"/>
      <c r="CN16" s="29"/>
      <c r="CO16" s="29"/>
      <c r="CP16" s="29"/>
      <c r="CQ16" s="29"/>
      <c r="CR16" s="29"/>
      <c r="CS16" s="29"/>
      <c r="CT16" s="29"/>
      <c r="CU16" s="29"/>
      <c r="CV16" s="29"/>
      <c r="CW16" s="29"/>
      <c r="CX16" s="29"/>
      <c r="CY16" s="29"/>
      <c r="CZ16" s="29"/>
      <c r="DA16" s="29"/>
      <c r="DB16" s="29"/>
      <c r="DC16" s="29"/>
      <c r="DD16" s="29"/>
      <c r="DE16" s="29"/>
      <c r="DF16" s="29"/>
      <c r="DG16" s="29"/>
      <c r="DH16" s="29"/>
      <c r="DI16" s="29"/>
      <c r="DJ16" s="29"/>
      <c r="DK16" s="29"/>
      <c r="DL16" s="29"/>
      <c r="DM16" s="29"/>
      <c r="DN16" s="29"/>
      <c r="DO16" s="29"/>
      <c r="DP16" s="29"/>
      <c r="DQ16" s="29"/>
      <c r="DR16" s="29"/>
      <c r="DS16" s="29"/>
      <c r="DT16" s="29"/>
      <c r="DU16" s="29"/>
      <c r="DV16" s="29"/>
      <c r="DW16" s="29"/>
      <c r="DX16" s="29"/>
      <c r="DY16" s="29"/>
      <c r="DZ16" s="29"/>
      <c r="EA16" s="29"/>
      <c r="EB16" s="29"/>
      <c r="EC16" s="29"/>
      <c r="ED16" s="29"/>
      <c r="EE16" s="29"/>
      <c r="EF16" s="29"/>
      <c r="EG16" s="29"/>
      <c r="EH16" s="29"/>
      <c r="EI16" s="29"/>
      <c r="EJ16" s="29"/>
      <c r="EK16" s="29"/>
      <c r="EL16" s="29"/>
      <c r="EM16" s="29"/>
      <c r="EN16" s="29"/>
      <c r="EO16" s="29"/>
      <c r="EP16" s="29"/>
      <c r="EQ16" s="29"/>
      <c r="ER16" s="29"/>
      <c r="ES16" s="29"/>
      <c r="ET16" s="29"/>
      <c r="EU16" s="29"/>
      <c r="EV16" s="29"/>
      <c r="EW16" s="29"/>
      <c r="EX16" s="29"/>
      <c r="EY16" s="29"/>
      <c r="EZ16" s="29"/>
      <c r="FA16" s="29"/>
      <c r="FB16" s="29"/>
      <c r="FC16" s="29"/>
      <c r="FD16" s="29"/>
      <c r="FE16" s="29"/>
      <c r="FF16" s="29"/>
      <c r="FG16" s="29"/>
      <c r="FH16" s="29"/>
      <c r="FI16" s="29"/>
      <c r="FJ16" s="29"/>
      <c r="FK16" s="29"/>
      <c r="FL16" s="29"/>
      <c r="FM16" s="29"/>
      <c r="FN16" s="29"/>
      <c r="FO16" s="29"/>
      <c r="FP16" s="29"/>
      <c r="FQ16" s="29"/>
      <c r="FR16" s="29"/>
      <c r="FS16" s="29"/>
      <c r="FT16" s="29"/>
      <c r="FU16" s="29"/>
      <c r="FV16" s="29"/>
      <c r="FW16" s="29"/>
      <c r="FX16" s="29"/>
      <c r="FY16" s="29"/>
      <c r="FZ16" s="29"/>
      <c r="GA16" s="29"/>
      <c r="GB16" s="29"/>
      <c r="GC16" s="29"/>
      <c r="GD16" s="29"/>
      <c r="GE16" s="29"/>
      <c r="GF16" s="29"/>
      <c r="GG16" s="29"/>
      <c r="GH16" s="29"/>
      <c r="GI16" s="29"/>
      <c r="GJ16" s="29"/>
      <c r="GK16" s="29"/>
      <c r="GL16" s="29"/>
      <c r="GM16" s="29"/>
      <c r="GN16" s="29"/>
      <c r="GO16" s="29"/>
      <c r="GP16" s="29"/>
      <c r="GQ16" s="29"/>
      <c r="GR16" s="29"/>
      <c r="GS16" s="29"/>
      <c r="GT16" s="29"/>
      <c r="GU16" s="29"/>
      <c r="GV16" s="29"/>
      <c r="GW16" s="29"/>
      <c r="GX16" s="29"/>
      <c r="GY16" s="29"/>
      <c r="GZ16" s="29"/>
      <c r="HA16" s="29"/>
      <c r="HB16" s="29"/>
      <c r="HC16" s="29"/>
      <c r="HD16" s="29"/>
      <c r="HE16" s="29"/>
      <c r="HF16" s="29"/>
      <c r="HG16" s="29"/>
      <c r="HH16" s="29"/>
      <c r="HI16" s="29"/>
      <c r="HJ16" s="29"/>
      <c r="HK16" s="29"/>
      <c r="HL16" s="29"/>
      <c r="HM16" s="29"/>
      <c r="HN16" s="29"/>
      <c r="HO16" s="29"/>
      <c r="HP16" s="29"/>
      <c r="HQ16" s="29"/>
      <c r="HR16" s="29"/>
      <c r="HS16" s="29"/>
      <c r="HT16" s="29"/>
      <c r="HU16" s="29"/>
      <c r="HV16" s="29"/>
      <c r="HW16" s="29"/>
      <c r="HX16" s="29"/>
      <c r="HY16" s="29"/>
      <c r="HZ16" s="29"/>
      <c r="IA16" s="29"/>
      <c r="IB16" s="29"/>
      <c r="IC16" s="29"/>
      <c r="ID16" s="29"/>
      <c r="IE16" s="29"/>
      <c r="IF16" s="29"/>
      <c r="IG16" s="29"/>
      <c r="IH16" s="29"/>
      <c r="II16" s="29"/>
      <c r="IJ16" s="29"/>
      <c r="IK16" s="29"/>
      <c r="IL16" s="29"/>
      <c r="IM16" s="29"/>
      <c r="IN16" s="29"/>
      <c r="IO16" s="29"/>
      <c r="IP16" s="29"/>
      <c r="IQ16" s="29"/>
      <c r="IR16" s="29"/>
      <c r="IS16" s="29"/>
      <c r="IT16" s="29"/>
    </row>
    <row r="17" spans="1:254" s="28" customFormat="1" ht="14.25" x14ac:dyDescent="0.2">
      <c r="A17" s="20" t="s">
        <v>4</v>
      </c>
      <c r="B17" s="46">
        <v>53</v>
      </c>
      <c r="C17" s="46">
        <v>97</v>
      </c>
      <c r="D17" s="22">
        <f t="shared" si="0"/>
        <v>0.83018867924528306</v>
      </c>
      <c r="E17" s="47">
        <v>8163344</v>
      </c>
      <c r="F17" s="47">
        <v>13810697</v>
      </c>
      <c r="G17" s="47">
        <v>489801</v>
      </c>
      <c r="H17" s="47">
        <v>828642</v>
      </c>
      <c r="I17" s="22">
        <f t="shared" si="1"/>
        <v>0.69179319764557445</v>
      </c>
      <c r="J17" s="41"/>
      <c r="K17" s="40"/>
      <c r="L17" s="40"/>
      <c r="M17" s="40"/>
      <c r="N17" s="40"/>
      <c r="O17" s="40"/>
      <c r="P17" s="40"/>
      <c r="Q17" s="40"/>
      <c r="R17" s="40"/>
      <c r="S17" s="40"/>
      <c r="T17" s="40"/>
      <c r="U17" s="40"/>
      <c r="V17" s="40"/>
      <c r="W17" s="40"/>
      <c r="X17" s="40"/>
      <c r="Y17" s="40"/>
      <c r="Z17" s="40"/>
      <c r="AA17" s="40"/>
      <c r="AB17" s="40"/>
      <c r="AC17" s="40"/>
      <c r="AD17" s="40"/>
      <c r="AE17" s="40"/>
      <c r="AF17" s="40"/>
      <c r="AG17" s="40"/>
      <c r="AH17" s="40"/>
      <c r="AI17" s="40"/>
      <c r="AJ17" s="40"/>
      <c r="AK17" s="40"/>
      <c r="AL17" s="40"/>
      <c r="AM17" s="40"/>
      <c r="AN17" s="29"/>
      <c r="AO17" s="29"/>
      <c r="AP17" s="29"/>
      <c r="AQ17" s="29"/>
      <c r="AR17" s="29"/>
      <c r="AS17" s="29"/>
      <c r="AT17" s="29"/>
      <c r="AU17" s="29"/>
      <c r="AV17" s="29"/>
      <c r="AW17" s="29"/>
      <c r="AX17" s="29"/>
      <c r="AY17" s="29"/>
      <c r="AZ17" s="29"/>
      <c r="BA17" s="29"/>
      <c r="BB17" s="29"/>
      <c r="BC17" s="29"/>
      <c r="BD17" s="29"/>
      <c r="BE17" s="29"/>
      <c r="BF17" s="29"/>
      <c r="BG17" s="29"/>
      <c r="BH17" s="29"/>
      <c r="BI17" s="29"/>
      <c r="BJ17" s="29"/>
      <c r="BK17" s="29"/>
      <c r="BL17" s="29"/>
      <c r="BM17" s="29"/>
      <c r="BN17" s="29"/>
      <c r="BO17" s="29"/>
      <c r="BP17" s="29"/>
      <c r="BQ17" s="29"/>
      <c r="BR17" s="29"/>
      <c r="BS17" s="29"/>
      <c r="BT17" s="29"/>
      <c r="BU17" s="29"/>
      <c r="BV17" s="29"/>
      <c r="BW17" s="29"/>
      <c r="BX17" s="29"/>
      <c r="BY17" s="29"/>
      <c r="BZ17" s="29"/>
      <c r="CA17" s="29"/>
      <c r="CB17" s="29"/>
      <c r="CC17" s="29"/>
      <c r="CD17" s="29"/>
      <c r="CE17" s="29"/>
      <c r="CF17" s="29"/>
      <c r="CG17" s="29"/>
      <c r="CH17" s="29"/>
      <c r="CI17" s="29"/>
      <c r="CJ17" s="29"/>
      <c r="CK17" s="29"/>
      <c r="CL17" s="29"/>
      <c r="CM17" s="29"/>
      <c r="CN17" s="29"/>
      <c r="CO17" s="29"/>
      <c r="CP17" s="29"/>
      <c r="CQ17" s="29"/>
      <c r="CR17" s="29"/>
      <c r="CS17" s="29"/>
      <c r="CT17" s="29"/>
      <c r="CU17" s="29"/>
      <c r="CV17" s="29"/>
      <c r="CW17" s="29"/>
      <c r="CX17" s="29"/>
      <c r="CY17" s="29"/>
      <c r="CZ17" s="29"/>
      <c r="DA17" s="29"/>
      <c r="DB17" s="29"/>
      <c r="DC17" s="29"/>
      <c r="DD17" s="29"/>
      <c r="DE17" s="29"/>
      <c r="DF17" s="29"/>
      <c r="DG17" s="29"/>
      <c r="DH17" s="29"/>
      <c r="DI17" s="29"/>
      <c r="DJ17" s="29"/>
      <c r="DK17" s="29"/>
      <c r="DL17" s="29"/>
      <c r="DM17" s="29"/>
      <c r="DN17" s="29"/>
      <c r="DO17" s="29"/>
      <c r="DP17" s="29"/>
      <c r="DQ17" s="29"/>
      <c r="DR17" s="29"/>
      <c r="DS17" s="29"/>
      <c r="DT17" s="29"/>
      <c r="DU17" s="29"/>
      <c r="DV17" s="29"/>
      <c r="DW17" s="29"/>
      <c r="DX17" s="29"/>
      <c r="DY17" s="29"/>
      <c r="DZ17" s="29"/>
      <c r="EA17" s="29"/>
      <c r="EB17" s="29"/>
      <c r="EC17" s="29"/>
      <c r="ED17" s="29"/>
      <c r="EE17" s="29"/>
      <c r="EF17" s="29"/>
      <c r="EG17" s="29"/>
      <c r="EH17" s="29"/>
      <c r="EI17" s="29"/>
      <c r="EJ17" s="29"/>
      <c r="EK17" s="29"/>
      <c r="EL17" s="29"/>
      <c r="EM17" s="29"/>
      <c r="EN17" s="29"/>
      <c r="EO17" s="29"/>
      <c r="EP17" s="29"/>
      <c r="EQ17" s="29"/>
      <c r="ER17" s="29"/>
      <c r="ES17" s="29"/>
      <c r="ET17" s="29"/>
      <c r="EU17" s="29"/>
      <c r="EV17" s="29"/>
      <c r="EW17" s="29"/>
      <c r="EX17" s="29"/>
      <c r="EY17" s="29"/>
      <c r="EZ17" s="29"/>
      <c r="FA17" s="29"/>
      <c r="FB17" s="29"/>
      <c r="FC17" s="29"/>
      <c r="FD17" s="29"/>
      <c r="FE17" s="29"/>
      <c r="FF17" s="29"/>
      <c r="FG17" s="29"/>
      <c r="FH17" s="29"/>
      <c r="FI17" s="29"/>
      <c r="FJ17" s="29"/>
      <c r="FK17" s="29"/>
      <c r="FL17" s="29"/>
      <c r="FM17" s="29"/>
      <c r="FN17" s="29"/>
      <c r="FO17" s="29"/>
      <c r="FP17" s="29"/>
      <c r="FQ17" s="29"/>
      <c r="FR17" s="29"/>
      <c r="FS17" s="29"/>
      <c r="FT17" s="29"/>
      <c r="FU17" s="29"/>
      <c r="FV17" s="29"/>
      <c r="FW17" s="29"/>
      <c r="FX17" s="29"/>
      <c r="FY17" s="29"/>
      <c r="FZ17" s="29"/>
      <c r="GA17" s="29"/>
      <c r="GB17" s="29"/>
      <c r="GC17" s="29"/>
      <c r="GD17" s="29"/>
      <c r="GE17" s="29"/>
      <c r="GF17" s="29"/>
      <c r="GG17" s="29"/>
      <c r="GH17" s="29"/>
      <c r="GI17" s="29"/>
      <c r="GJ17" s="29"/>
      <c r="GK17" s="29"/>
      <c r="GL17" s="29"/>
      <c r="GM17" s="29"/>
      <c r="GN17" s="29"/>
      <c r="GO17" s="29"/>
      <c r="GP17" s="29"/>
      <c r="GQ17" s="29"/>
      <c r="GR17" s="29"/>
      <c r="GS17" s="29"/>
      <c r="GT17" s="29"/>
      <c r="GU17" s="29"/>
      <c r="GV17" s="29"/>
      <c r="GW17" s="29"/>
      <c r="GX17" s="29"/>
      <c r="GY17" s="29"/>
      <c r="GZ17" s="29"/>
      <c r="HA17" s="29"/>
      <c r="HB17" s="29"/>
      <c r="HC17" s="29"/>
      <c r="HD17" s="29"/>
      <c r="HE17" s="29"/>
      <c r="HF17" s="29"/>
      <c r="HG17" s="29"/>
      <c r="HH17" s="29"/>
      <c r="HI17" s="29"/>
      <c r="HJ17" s="29"/>
      <c r="HK17" s="29"/>
      <c r="HL17" s="29"/>
      <c r="HM17" s="29"/>
      <c r="HN17" s="29"/>
      <c r="HO17" s="29"/>
      <c r="HP17" s="29"/>
      <c r="HQ17" s="29"/>
      <c r="HR17" s="29"/>
      <c r="HS17" s="29"/>
      <c r="HT17" s="29"/>
      <c r="HU17" s="29"/>
      <c r="HV17" s="29"/>
      <c r="HW17" s="29"/>
      <c r="HX17" s="29"/>
      <c r="HY17" s="29"/>
      <c r="HZ17" s="29"/>
      <c r="IA17" s="29"/>
      <c r="IB17" s="29"/>
      <c r="IC17" s="29"/>
      <c r="ID17" s="29"/>
      <c r="IE17" s="29"/>
      <c r="IF17" s="29"/>
      <c r="IG17" s="29"/>
      <c r="IH17" s="29"/>
      <c r="II17" s="29"/>
      <c r="IJ17" s="29"/>
      <c r="IK17" s="29"/>
      <c r="IL17" s="29"/>
      <c r="IM17" s="29"/>
      <c r="IN17" s="29"/>
      <c r="IO17" s="29"/>
      <c r="IP17" s="29"/>
      <c r="IQ17" s="29"/>
      <c r="IR17" s="29"/>
      <c r="IS17" s="29"/>
      <c r="IT17" s="29"/>
    </row>
    <row r="18" spans="1:254" s="28" customFormat="1" ht="14.25" x14ac:dyDescent="0.2">
      <c r="A18" s="20" t="s">
        <v>9</v>
      </c>
      <c r="B18" s="46">
        <v>1642</v>
      </c>
      <c r="C18" s="46">
        <v>2862</v>
      </c>
      <c r="D18" s="22">
        <f t="shared" si="0"/>
        <v>0.74299634591961028</v>
      </c>
      <c r="E18" s="47">
        <v>243829726</v>
      </c>
      <c r="F18" s="47">
        <v>248656040</v>
      </c>
      <c r="G18" s="47">
        <v>14629784</v>
      </c>
      <c r="H18" s="47">
        <v>14919363</v>
      </c>
      <c r="I18" s="22">
        <f t="shared" si="1"/>
        <v>1.9793798732776979E-2</v>
      </c>
      <c r="J18" s="41"/>
      <c r="K18" s="40"/>
      <c r="L18" s="40"/>
      <c r="M18" s="40"/>
      <c r="N18" s="40"/>
      <c r="O18" s="40"/>
      <c r="P18" s="40"/>
      <c r="Q18" s="40"/>
      <c r="R18" s="40"/>
      <c r="S18" s="40"/>
      <c r="T18" s="40"/>
      <c r="U18" s="40"/>
      <c r="V18" s="40"/>
      <c r="W18" s="40"/>
      <c r="X18" s="40"/>
      <c r="Y18" s="40"/>
      <c r="Z18" s="40"/>
      <c r="AA18" s="40"/>
      <c r="AB18" s="40"/>
      <c r="AC18" s="40"/>
      <c r="AD18" s="40"/>
      <c r="AE18" s="40"/>
      <c r="AF18" s="40"/>
      <c r="AG18" s="40"/>
      <c r="AH18" s="40"/>
      <c r="AI18" s="40"/>
      <c r="AJ18" s="40"/>
      <c r="AK18" s="40"/>
      <c r="AL18" s="40"/>
      <c r="AM18" s="40"/>
      <c r="AN18" s="29"/>
      <c r="AO18" s="29"/>
      <c r="AP18" s="29"/>
      <c r="AQ18" s="29"/>
      <c r="AR18" s="29"/>
      <c r="AS18" s="29"/>
      <c r="AT18" s="29"/>
      <c r="AU18" s="29"/>
      <c r="AV18" s="29"/>
      <c r="AW18" s="29"/>
      <c r="AX18" s="29"/>
      <c r="AY18" s="29"/>
      <c r="AZ18" s="29"/>
      <c r="BA18" s="29"/>
      <c r="BB18" s="29"/>
      <c r="BC18" s="29"/>
      <c r="BD18" s="29"/>
      <c r="BE18" s="29"/>
      <c r="BF18" s="29"/>
      <c r="BG18" s="29"/>
      <c r="BH18" s="29"/>
      <c r="BI18" s="29"/>
      <c r="BJ18" s="29"/>
      <c r="BK18" s="29"/>
      <c r="BL18" s="29"/>
      <c r="BM18" s="29"/>
      <c r="BN18" s="29"/>
      <c r="BO18" s="29"/>
      <c r="BP18" s="29"/>
      <c r="BQ18" s="29"/>
      <c r="BR18" s="29"/>
      <c r="BS18" s="29"/>
      <c r="BT18" s="29"/>
      <c r="BU18" s="29"/>
      <c r="BV18" s="29"/>
      <c r="BW18" s="29"/>
      <c r="BX18" s="29"/>
      <c r="BY18" s="29"/>
      <c r="BZ18" s="29"/>
      <c r="CA18" s="29"/>
      <c r="CB18" s="29"/>
      <c r="CC18" s="29"/>
      <c r="CD18" s="29"/>
      <c r="CE18" s="29"/>
      <c r="CF18" s="29"/>
      <c r="CG18" s="29"/>
      <c r="CH18" s="29"/>
      <c r="CI18" s="29"/>
      <c r="CJ18" s="29"/>
      <c r="CK18" s="29"/>
      <c r="CL18" s="29"/>
      <c r="CM18" s="29"/>
      <c r="CN18" s="29"/>
      <c r="CO18" s="29"/>
      <c r="CP18" s="29"/>
      <c r="CQ18" s="29"/>
      <c r="CR18" s="29"/>
      <c r="CS18" s="29"/>
      <c r="CT18" s="29"/>
      <c r="CU18" s="29"/>
      <c r="CV18" s="29"/>
      <c r="CW18" s="29"/>
      <c r="CX18" s="29"/>
      <c r="CY18" s="29"/>
      <c r="CZ18" s="29"/>
      <c r="DA18" s="29"/>
      <c r="DB18" s="29"/>
      <c r="DC18" s="29"/>
      <c r="DD18" s="29"/>
      <c r="DE18" s="29"/>
      <c r="DF18" s="29"/>
      <c r="DG18" s="29"/>
      <c r="DH18" s="29"/>
      <c r="DI18" s="29"/>
      <c r="DJ18" s="29"/>
      <c r="DK18" s="29"/>
      <c r="DL18" s="29"/>
      <c r="DM18" s="29"/>
      <c r="DN18" s="29"/>
      <c r="DO18" s="29"/>
      <c r="DP18" s="29"/>
      <c r="DQ18" s="29"/>
      <c r="DR18" s="29"/>
      <c r="DS18" s="29"/>
      <c r="DT18" s="29"/>
      <c r="DU18" s="29"/>
      <c r="DV18" s="29"/>
      <c r="DW18" s="29"/>
      <c r="DX18" s="29"/>
      <c r="DY18" s="29"/>
      <c r="DZ18" s="29"/>
      <c r="EA18" s="29"/>
      <c r="EB18" s="29"/>
      <c r="EC18" s="29"/>
      <c r="ED18" s="29"/>
      <c r="EE18" s="29"/>
      <c r="EF18" s="29"/>
      <c r="EG18" s="29"/>
      <c r="EH18" s="29"/>
      <c r="EI18" s="29"/>
      <c r="EJ18" s="29"/>
      <c r="EK18" s="29"/>
      <c r="EL18" s="29"/>
      <c r="EM18" s="29"/>
      <c r="EN18" s="29"/>
      <c r="EO18" s="29"/>
      <c r="EP18" s="29"/>
      <c r="EQ18" s="29"/>
      <c r="ER18" s="29"/>
      <c r="ES18" s="29"/>
      <c r="ET18" s="29"/>
      <c r="EU18" s="29"/>
      <c r="EV18" s="29"/>
      <c r="EW18" s="29"/>
      <c r="EX18" s="29"/>
      <c r="EY18" s="29"/>
      <c r="EZ18" s="29"/>
      <c r="FA18" s="29"/>
      <c r="FB18" s="29"/>
      <c r="FC18" s="29"/>
      <c r="FD18" s="29"/>
      <c r="FE18" s="29"/>
      <c r="FF18" s="29"/>
      <c r="FG18" s="29"/>
      <c r="FH18" s="29"/>
      <c r="FI18" s="29"/>
      <c r="FJ18" s="29"/>
      <c r="FK18" s="29"/>
      <c r="FL18" s="29"/>
      <c r="FM18" s="29"/>
      <c r="FN18" s="29"/>
      <c r="FO18" s="29"/>
      <c r="FP18" s="29"/>
      <c r="FQ18" s="29"/>
      <c r="FR18" s="29"/>
      <c r="FS18" s="29"/>
      <c r="FT18" s="29"/>
      <c r="FU18" s="29"/>
      <c r="FV18" s="29"/>
      <c r="FW18" s="29"/>
      <c r="FX18" s="29"/>
      <c r="FY18" s="29"/>
      <c r="FZ18" s="29"/>
      <c r="GA18" s="29"/>
      <c r="GB18" s="29"/>
      <c r="GC18" s="29"/>
      <c r="GD18" s="29"/>
      <c r="GE18" s="29"/>
      <c r="GF18" s="29"/>
      <c r="GG18" s="29"/>
      <c r="GH18" s="29"/>
      <c r="GI18" s="29"/>
      <c r="GJ18" s="29"/>
      <c r="GK18" s="29"/>
      <c r="GL18" s="29"/>
      <c r="GM18" s="29"/>
      <c r="GN18" s="29"/>
      <c r="GO18" s="29"/>
      <c r="GP18" s="29"/>
      <c r="GQ18" s="29"/>
      <c r="GR18" s="29"/>
      <c r="GS18" s="29"/>
      <c r="GT18" s="29"/>
      <c r="GU18" s="29"/>
      <c r="GV18" s="29"/>
      <c r="GW18" s="29"/>
      <c r="GX18" s="29"/>
      <c r="GY18" s="29"/>
      <c r="GZ18" s="29"/>
      <c r="HA18" s="29"/>
      <c r="HB18" s="29"/>
      <c r="HC18" s="29"/>
      <c r="HD18" s="29"/>
      <c r="HE18" s="29"/>
      <c r="HF18" s="29"/>
      <c r="HG18" s="29"/>
      <c r="HH18" s="29"/>
      <c r="HI18" s="29"/>
      <c r="HJ18" s="29"/>
      <c r="HK18" s="29"/>
      <c r="HL18" s="29"/>
      <c r="HM18" s="29"/>
      <c r="HN18" s="29"/>
      <c r="HO18" s="29"/>
      <c r="HP18" s="29"/>
      <c r="HQ18" s="29"/>
      <c r="HR18" s="29"/>
      <c r="HS18" s="29"/>
      <c r="HT18" s="29"/>
      <c r="HU18" s="29"/>
      <c r="HV18" s="29"/>
      <c r="HW18" s="29"/>
      <c r="HX18" s="29"/>
      <c r="HY18" s="29"/>
      <c r="HZ18" s="29"/>
      <c r="IA18" s="29"/>
      <c r="IB18" s="29"/>
      <c r="IC18" s="29"/>
      <c r="ID18" s="29"/>
      <c r="IE18" s="29"/>
      <c r="IF18" s="29"/>
      <c r="IG18" s="29"/>
      <c r="IH18" s="29"/>
      <c r="II18" s="29"/>
      <c r="IJ18" s="29"/>
      <c r="IK18" s="29"/>
      <c r="IL18" s="29"/>
      <c r="IM18" s="29"/>
      <c r="IN18" s="29"/>
      <c r="IO18" s="29"/>
      <c r="IP18" s="29"/>
      <c r="IQ18" s="29"/>
      <c r="IR18" s="29"/>
      <c r="IS18" s="29"/>
      <c r="IT18" s="29"/>
    </row>
    <row r="19" spans="1:254" s="28" customFormat="1" ht="14.25" x14ac:dyDescent="0.2">
      <c r="A19" s="20" t="s">
        <v>8</v>
      </c>
      <c r="B19" s="46">
        <v>676</v>
      </c>
      <c r="C19" s="46">
        <v>1251</v>
      </c>
      <c r="D19" s="22">
        <f t="shared" si="0"/>
        <v>0.85059171597633143</v>
      </c>
      <c r="E19" s="47">
        <v>859289604</v>
      </c>
      <c r="F19" s="47">
        <v>908073341</v>
      </c>
      <c r="G19" s="47">
        <v>51557376</v>
      </c>
      <c r="H19" s="47">
        <v>54484401</v>
      </c>
      <c r="I19" s="22">
        <f t="shared" si="1"/>
        <v>5.6772187164839449E-2</v>
      </c>
      <c r="J19" s="41"/>
      <c r="K19" s="40"/>
      <c r="L19" s="40"/>
      <c r="M19" s="40"/>
      <c r="N19" s="40"/>
      <c r="O19" s="40"/>
      <c r="P19" s="40"/>
      <c r="Q19" s="40"/>
      <c r="R19" s="40"/>
      <c r="S19" s="40"/>
      <c r="T19" s="40"/>
      <c r="U19" s="40"/>
      <c r="V19" s="40"/>
      <c r="W19" s="40"/>
      <c r="X19" s="40"/>
      <c r="Y19" s="40"/>
      <c r="Z19" s="40"/>
      <c r="AA19" s="40"/>
      <c r="AB19" s="40"/>
      <c r="AC19" s="40"/>
      <c r="AD19" s="40"/>
      <c r="AE19" s="40"/>
      <c r="AF19" s="40"/>
      <c r="AG19" s="40"/>
      <c r="AH19" s="40"/>
      <c r="AI19" s="40"/>
      <c r="AJ19" s="40"/>
      <c r="AK19" s="40"/>
      <c r="AL19" s="40"/>
      <c r="AM19" s="40"/>
      <c r="AN19" s="29"/>
      <c r="AO19" s="29"/>
      <c r="AP19" s="29"/>
      <c r="AQ19" s="29"/>
      <c r="AR19" s="29"/>
      <c r="AS19" s="29"/>
      <c r="AT19" s="29"/>
      <c r="AU19" s="29"/>
      <c r="AV19" s="29"/>
      <c r="AW19" s="29"/>
      <c r="AX19" s="29"/>
      <c r="AY19" s="29"/>
      <c r="AZ19" s="29"/>
      <c r="BA19" s="29"/>
      <c r="BB19" s="29"/>
      <c r="BC19" s="29"/>
      <c r="BD19" s="29"/>
      <c r="BE19" s="29"/>
      <c r="BF19" s="29"/>
      <c r="BG19" s="29"/>
      <c r="BH19" s="29"/>
      <c r="BI19" s="29"/>
      <c r="BJ19" s="29"/>
      <c r="BK19" s="29"/>
      <c r="BL19" s="29"/>
      <c r="BM19" s="29"/>
      <c r="BN19" s="29"/>
      <c r="BO19" s="29"/>
      <c r="BP19" s="29"/>
      <c r="BQ19" s="29"/>
      <c r="BR19" s="29"/>
      <c r="BS19" s="29"/>
      <c r="BT19" s="29"/>
      <c r="BU19" s="29"/>
      <c r="BV19" s="29"/>
      <c r="BW19" s="29"/>
      <c r="BX19" s="29"/>
      <c r="BY19" s="29"/>
      <c r="BZ19" s="29"/>
      <c r="CA19" s="29"/>
      <c r="CB19" s="29"/>
      <c r="CC19" s="29"/>
      <c r="CD19" s="29"/>
      <c r="CE19" s="29"/>
      <c r="CF19" s="29"/>
      <c r="CG19" s="29"/>
      <c r="CH19" s="29"/>
      <c r="CI19" s="29"/>
      <c r="CJ19" s="29"/>
      <c r="CK19" s="29"/>
      <c r="CL19" s="29"/>
      <c r="CM19" s="29"/>
      <c r="CN19" s="29"/>
      <c r="CO19" s="29"/>
      <c r="CP19" s="29"/>
      <c r="CQ19" s="29"/>
      <c r="CR19" s="29"/>
      <c r="CS19" s="29"/>
      <c r="CT19" s="29"/>
      <c r="CU19" s="29"/>
      <c r="CV19" s="29"/>
      <c r="CW19" s="29"/>
      <c r="CX19" s="29"/>
      <c r="CY19" s="29"/>
      <c r="CZ19" s="29"/>
      <c r="DA19" s="29"/>
      <c r="DB19" s="29"/>
      <c r="DC19" s="29"/>
      <c r="DD19" s="29"/>
      <c r="DE19" s="29"/>
      <c r="DF19" s="29"/>
      <c r="DG19" s="29"/>
      <c r="DH19" s="29"/>
      <c r="DI19" s="29"/>
      <c r="DJ19" s="29"/>
      <c r="DK19" s="29"/>
      <c r="DL19" s="29"/>
      <c r="DM19" s="29"/>
      <c r="DN19" s="29"/>
      <c r="DO19" s="29"/>
      <c r="DP19" s="29"/>
      <c r="DQ19" s="29"/>
      <c r="DR19" s="29"/>
      <c r="DS19" s="29"/>
      <c r="DT19" s="29"/>
      <c r="DU19" s="29"/>
      <c r="DV19" s="29"/>
      <c r="DW19" s="29"/>
      <c r="DX19" s="29"/>
      <c r="DY19" s="29"/>
      <c r="DZ19" s="29"/>
      <c r="EA19" s="29"/>
      <c r="EB19" s="29"/>
      <c r="EC19" s="29"/>
      <c r="ED19" s="29"/>
      <c r="EE19" s="29"/>
      <c r="EF19" s="29"/>
      <c r="EG19" s="29"/>
      <c r="EH19" s="29"/>
      <c r="EI19" s="29"/>
      <c r="EJ19" s="29"/>
      <c r="EK19" s="29"/>
      <c r="EL19" s="29"/>
      <c r="EM19" s="29"/>
      <c r="EN19" s="29"/>
      <c r="EO19" s="29"/>
      <c r="EP19" s="29"/>
      <c r="EQ19" s="29"/>
      <c r="ER19" s="29"/>
      <c r="ES19" s="29"/>
      <c r="ET19" s="29"/>
      <c r="EU19" s="29"/>
      <c r="EV19" s="29"/>
      <c r="EW19" s="29"/>
      <c r="EX19" s="29"/>
      <c r="EY19" s="29"/>
      <c r="EZ19" s="29"/>
      <c r="FA19" s="29"/>
      <c r="FB19" s="29"/>
      <c r="FC19" s="29"/>
      <c r="FD19" s="29"/>
      <c r="FE19" s="29"/>
      <c r="FF19" s="29"/>
      <c r="FG19" s="29"/>
      <c r="FH19" s="29"/>
      <c r="FI19" s="29"/>
      <c r="FJ19" s="29"/>
      <c r="FK19" s="29"/>
      <c r="FL19" s="29"/>
      <c r="FM19" s="29"/>
      <c r="FN19" s="29"/>
      <c r="FO19" s="29"/>
      <c r="FP19" s="29"/>
      <c r="FQ19" s="29"/>
      <c r="FR19" s="29"/>
      <c r="FS19" s="29"/>
      <c r="FT19" s="29"/>
      <c r="FU19" s="29"/>
      <c r="FV19" s="29"/>
      <c r="FW19" s="29"/>
      <c r="FX19" s="29"/>
      <c r="FY19" s="29"/>
      <c r="FZ19" s="29"/>
      <c r="GA19" s="29"/>
      <c r="GB19" s="29"/>
      <c r="GC19" s="29"/>
      <c r="GD19" s="29"/>
      <c r="GE19" s="29"/>
      <c r="GF19" s="29"/>
      <c r="GG19" s="29"/>
      <c r="GH19" s="29"/>
      <c r="GI19" s="29"/>
      <c r="GJ19" s="29"/>
      <c r="GK19" s="29"/>
      <c r="GL19" s="29"/>
      <c r="GM19" s="29"/>
      <c r="GN19" s="29"/>
      <c r="GO19" s="29"/>
      <c r="GP19" s="29"/>
      <c r="GQ19" s="29"/>
      <c r="GR19" s="29"/>
      <c r="GS19" s="29"/>
      <c r="GT19" s="29"/>
      <c r="GU19" s="29"/>
      <c r="GV19" s="29"/>
      <c r="GW19" s="29"/>
      <c r="GX19" s="29"/>
      <c r="GY19" s="29"/>
      <c r="GZ19" s="29"/>
      <c r="HA19" s="29"/>
      <c r="HB19" s="29"/>
      <c r="HC19" s="29"/>
      <c r="HD19" s="29"/>
      <c r="HE19" s="29"/>
      <c r="HF19" s="29"/>
      <c r="HG19" s="29"/>
      <c r="HH19" s="29"/>
      <c r="HI19" s="29"/>
      <c r="HJ19" s="29"/>
      <c r="HK19" s="29"/>
      <c r="HL19" s="29"/>
      <c r="HM19" s="29"/>
      <c r="HN19" s="29"/>
      <c r="HO19" s="29"/>
      <c r="HP19" s="29"/>
      <c r="HQ19" s="29"/>
      <c r="HR19" s="29"/>
      <c r="HS19" s="29"/>
      <c r="HT19" s="29"/>
      <c r="HU19" s="29"/>
      <c r="HV19" s="29"/>
      <c r="HW19" s="29"/>
      <c r="HX19" s="29"/>
      <c r="HY19" s="29"/>
      <c r="HZ19" s="29"/>
      <c r="IA19" s="29"/>
      <c r="IB19" s="29"/>
      <c r="IC19" s="29"/>
      <c r="ID19" s="29"/>
      <c r="IE19" s="29"/>
      <c r="IF19" s="29"/>
      <c r="IG19" s="29"/>
      <c r="IH19" s="29"/>
      <c r="II19" s="29"/>
      <c r="IJ19" s="29"/>
      <c r="IK19" s="29"/>
      <c r="IL19" s="29"/>
      <c r="IM19" s="29"/>
      <c r="IN19" s="29"/>
      <c r="IO19" s="29"/>
      <c r="IP19" s="29"/>
      <c r="IQ19" s="29"/>
      <c r="IR19" s="29"/>
      <c r="IS19" s="29"/>
      <c r="IT19" s="29"/>
    </row>
    <row r="20" spans="1:254" s="28" customFormat="1" ht="14.25" x14ac:dyDescent="0.2">
      <c r="A20" s="20" t="s">
        <v>24</v>
      </c>
      <c r="B20" s="46">
        <v>119</v>
      </c>
      <c r="C20" s="46">
        <v>203</v>
      </c>
      <c r="D20" s="22">
        <f t="shared" si="0"/>
        <v>0.70588235294117641</v>
      </c>
      <c r="E20" s="47">
        <v>178187270</v>
      </c>
      <c r="F20" s="47">
        <v>111586783</v>
      </c>
      <c r="G20" s="47">
        <v>10691236</v>
      </c>
      <c r="H20" s="47">
        <v>6695207</v>
      </c>
      <c r="I20" s="22">
        <f t="shared" si="1"/>
        <v>-0.37376679366164955</v>
      </c>
      <c r="J20" s="41"/>
      <c r="K20" s="40"/>
      <c r="L20" s="40"/>
      <c r="M20" s="40"/>
      <c r="N20" s="40"/>
      <c r="O20" s="40"/>
      <c r="P20" s="40"/>
      <c r="Q20" s="40"/>
      <c r="R20" s="40"/>
      <c r="S20" s="40"/>
      <c r="T20" s="40"/>
      <c r="U20" s="40"/>
      <c r="V20" s="40"/>
      <c r="W20" s="40"/>
      <c r="X20" s="40"/>
      <c r="Y20" s="40"/>
      <c r="Z20" s="40"/>
      <c r="AA20" s="40"/>
      <c r="AB20" s="40"/>
      <c r="AC20" s="40"/>
      <c r="AD20" s="40"/>
      <c r="AE20" s="40"/>
      <c r="AF20" s="40"/>
      <c r="AG20" s="40"/>
      <c r="AH20" s="40"/>
      <c r="AI20" s="40"/>
      <c r="AJ20" s="40"/>
      <c r="AK20" s="40"/>
      <c r="AL20" s="40"/>
      <c r="AM20" s="40"/>
      <c r="AN20" s="29"/>
      <c r="AO20" s="29"/>
      <c r="AP20" s="29"/>
      <c r="AQ20" s="29"/>
      <c r="AR20" s="29"/>
      <c r="AS20" s="29"/>
      <c r="AT20" s="29"/>
      <c r="AU20" s="29"/>
      <c r="AV20" s="29"/>
      <c r="AW20" s="29"/>
      <c r="AX20" s="29"/>
      <c r="AY20" s="29"/>
      <c r="AZ20" s="29"/>
      <c r="BA20" s="29"/>
      <c r="BB20" s="29"/>
      <c r="BC20" s="29"/>
      <c r="BD20" s="29"/>
      <c r="BE20" s="29"/>
      <c r="BF20" s="29"/>
      <c r="BG20" s="29"/>
      <c r="BH20" s="29"/>
      <c r="BI20" s="29"/>
      <c r="BJ20" s="29"/>
      <c r="BK20" s="29"/>
      <c r="BL20" s="29"/>
      <c r="BM20" s="29"/>
      <c r="BN20" s="29"/>
      <c r="BO20" s="29"/>
      <c r="BP20" s="29"/>
      <c r="BQ20" s="29"/>
      <c r="BR20" s="29"/>
      <c r="BS20" s="29"/>
      <c r="BT20" s="29"/>
      <c r="BU20" s="29"/>
      <c r="BV20" s="29"/>
      <c r="BW20" s="29"/>
      <c r="BX20" s="29"/>
      <c r="BY20" s="29"/>
      <c r="BZ20" s="29"/>
      <c r="CA20" s="29"/>
      <c r="CB20" s="29"/>
      <c r="CC20" s="29"/>
      <c r="CD20" s="29"/>
      <c r="CE20" s="29"/>
      <c r="CF20" s="29"/>
      <c r="CG20" s="29"/>
      <c r="CH20" s="29"/>
      <c r="CI20" s="29"/>
      <c r="CJ20" s="29"/>
      <c r="CK20" s="29"/>
      <c r="CL20" s="29"/>
      <c r="CM20" s="29"/>
      <c r="CN20" s="29"/>
      <c r="CO20" s="29"/>
      <c r="CP20" s="29"/>
      <c r="CQ20" s="29"/>
      <c r="CR20" s="29"/>
      <c r="CS20" s="29"/>
      <c r="CT20" s="29"/>
      <c r="CU20" s="29"/>
      <c r="CV20" s="29"/>
      <c r="CW20" s="29"/>
      <c r="CX20" s="29"/>
      <c r="CY20" s="29"/>
      <c r="CZ20" s="29"/>
      <c r="DA20" s="29"/>
      <c r="DB20" s="29"/>
      <c r="DC20" s="29"/>
      <c r="DD20" s="29"/>
      <c r="DE20" s="29"/>
      <c r="DF20" s="29"/>
      <c r="DG20" s="29"/>
      <c r="DH20" s="29"/>
      <c r="DI20" s="29"/>
      <c r="DJ20" s="29"/>
      <c r="DK20" s="29"/>
      <c r="DL20" s="29"/>
      <c r="DM20" s="29"/>
      <c r="DN20" s="29"/>
      <c r="DO20" s="29"/>
      <c r="DP20" s="29"/>
      <c r="DQ20" s="29"/>
      <c r="DR20" s="29"/>
      <c r="DS20" s="29"/>
      <c r="DT20" s="29"/>
      <c r="DU20" s="29"/>
      <c r="DV20" s="29"/>
      <c r="DW20" s="29"/>
      <c r="DX20" s="29"/>
      <c r="DY20" s="29"/>
      <c r="DZ20" s="29"/>
      <c r="EA20" s="29"/>
      <c r="EB20" s="29"/>
      <c r="EC20" s="29"/>
      <c r="ED20" s="29"/>
      <c r="EE20" s="29"/>
      <c r="EF20" s="29"/>
      <c r="EG20" s="29"/>
      <c r="EH20" s="29"/>
      <c r="EI20" s="29"/>
      <c r="EJ20" s="29"/>
      <c r="EK20" s="29"/>
      <c r="EL20" s="29"/>
      <c r="EM20" s="29"/>
      <c r="EN20" s="29"/>
      <c r="EO20" s="29"/>
      <c r="EP20" s="29"/>
      <c r="EQ20" s="29"/>
      <c r="ER20" s="29"/>
      <c r="ES20" s="29"/>
      <c r="ET20" s="29"/>
      <c r="EU20" s="29"/>
      <c r="EV20" s="29"/>
      <c r="EW20" s="29"/>
      <c r="EX20" s="29"/>
      <c r="EY20" s="29"/>
      <c r="EZ20" s="29"/>
      <c r="FA20" s="29"/>
      <c r="FB20" s="29"/>
      <c r="FC20" s="29"/>
      <c r="FD20" s="29"/>
      <c r="FE20" s="29"/>
      <c r="FF20" s="29"/>
      <c r="FG20" s="29"/>
      <c r="FH20" s="29"/>
      <c r="FI20" s="29"/>
      <c r="FJ20" s="29"/>
      <c r="FK20" s="29"/>
      <c r="FL20" s="29"/>
      <c r="FM20" s="29"/>
      <c r="FN20" s="29"/>
      <c r="FO20" s="29"/>
      <c r="FP20" s="29"/>
      <c r="FQ20" s="29"/>
      <c r="FR20" s="29"/>
      <c r="FS20" s="29"/>
      <c r="FT20" s="29"/>
      <c r="FU20" s="29"/>
      <c r="FV20" s="29"/>
      <c r="FW20" s="29"/>
      <c r="FX20" s="29"/>
      <c r="FY20" s="29"/>
      <c r="FZ20" s="29"/>
      <c r="GA20" s="29"/>
      <c r="GB20" s="29"/>
      <c r="GC20" s="29"/>
      <c r="GD20" s="29"/>
      <c r="GE20" s="29"/>
      <c r="GF20" s="29"/>
      <c r="GG20" s="29"/>
      <c r="GH20" s="29"/>
      <c r="GI20" s="29"/>
      <c r="GJ20" s="29"/>
      <c r="GK20" s="29"/>
      <c r="GL20" s="29"/>
      <c r="GM20" s="29"/>
      <c r="GN20" s="29"/>
      <c r="GO20" s="29"/>
      <c r="GP20" s="29"/>
      <c r="GQ20" s="29"/>
      <c r="GR20" s="29"/>
      <c r="GS20" s="29"/>
      <c r="GT20" s="29"/>
      <c r="GU20" s="29"/>
      <c r="GV20" s="29"/>
      <c r="GW20" s="29"/>
      <c r="GX20" s="29"/>
      <c r="GY20" s="29"/>
      <c r="GZ20" s="29"/>
      <c r="HA20" s="29"/>
      <c r="HB20" s="29"/>
      <c r="HC20" s="29"/>
      <c r="HD20" s="29"/>
      <c r="HE20" s="29"/>
      <c r="HF20" s="29"/>
      <c r="HG20" s="29"/>
      <c r="HH20" s="29"/>
      <c r="HI20" s="29"/>
      <c r="HJ20" s="29"/>
      <c r="HK20" s="29"/>
      <c r="HL20" s="29"/>
      <c r="HM20" s="29"/>
      <c r="HN20" s="29"/>
      <c r="HO20" s="29"/>
      <c r="HP20" s="29"/>
      <c r="HQ20" s="29"/>
      <c r="HR20" s="29"/>
      <c r="HS20" s="29"/>
      <c r="HT20" s="29"/>
      <c r="HU20" s="29"/>
      <c r="HV20" s="29"/>
      <c r="HW20" s="29"/>
      <c r="HX20" s="29"/>
      <c r="HY20" s="29"/>
      <c r="HZ20" s="29"/>
      <c r="IA20" s="29"/>
      <c r="IB20" s="29"/>
      <c r="IC20" s="29"/>
      <c r="ID20" s="29"/>
      <c r="IE20" s="29"/>
      <c r="IF20" s="29"/>
      <c r="IG20" s="29"/>
      <c r="IH20" s="29"/>
      <c r="II20" s="29"/>
      <c r="IJ20" s="29"/>
      <c r="IK20" s="29"/>
      <c r="IL20" s="29"/>
      <c r="IM20" s="29"/>
      <c r="IN20" s="29"/>
      <c r="IO20" s="29"/>
      <c r="IP20" s="29"/>
      <c r="IQ20" s="29"/>
      <c r="IR20" s="29"/>
      <c r="IS20" s="29"/>
      <c r="IT20" s="29"/>
    </row>
    <row r="21" spans="1:254" s="28" customFormat="1" ht="14.25" x14ac:dyDescent="0.2">
      <c r="A21" s="20" t="s">
        <v>25</v>
      </c>
      <c r="B21" s="38">
        <v>937</v>
      </c>
      <c r="C21" s="38">
        <v>1724</v>
      </c>
      <c r="D21" s="36">
        <f t="shared" si="0"/>
        <v>0.83991462113127002</v>
      </c>
      <c r="E21" s="45">
        <v>216428608</v>
      </c>
      <c r="F21" s="45">
        <v>192911419</v>
      </c>
      <c r="G21" s="45">
        <v>12985717</v>
      </c>
      <c r="H21" s="45">
        <v>11574685</v>
      </c>
      <c r="I21" s="36">
        <f t="shared" si="1"/>
        <v>-0.10866030732072784</v>
      </c>
      <c r="J21" s="41"/>
      <c r="K21" s="40"/>
      <c r="L21" s="40"/>
      <c r="M21" s="40"/>
      <c r="N21" s="40"/>
      <c r="O21" s="40"/>
      <c r="P21" s="40"/>
      <c r="Q21" s="40"/>
      <c r="R21" s="40"/>
      <c r="S21" s="40"/>
      <c r="T21" s="40"/>
      <c r="U21" s="40"/>
      <c r="V21" s="40"/>
      <c r="W21" s="40"/>
      <c r="X21" s="40"/>
      <c r="Y21" s="40"/>
      <c r="Z21" s="40"/>
      <c r="AA21" s="40"/>
      <c r="AB21" s="40"/>
      <c r="AC21" s="40"/>
      <c r="AD21" s="40"/>
      <c r="AE21" s="40"/>
      <c r="AF21" s="40"/>
      <c r="AG21" s="40"/>
      <c r="AH21" s="40"/>
      <c r="AI21" s="40"/>
      <c r="AJ21" s="40"/>
      <c r="AK21" s="40"/>
      <c r="AL21" s="40"/>
      <c r="AM21" s="40"/>
      <c r="AN21" s="29"/>
      <c r="AO21" s="29"/>
      <c r="AP21" s="29"/>
      <c r="AQ21" s="29"/>
      <c r="AR21" s="29"/>
      <c r="AS21" s="29"/>
      <c r="AT21" s="29"/>
      <c r="AU21" s="29"/>
      <c r="AV21" s="29"/>
      <c r="AW21" s="29"/>
      <c r="AX21" s="29"/>
      <c r="AY21" s="29"/>
      <c r="AZ21" s="29"/>
      <c r="BA21" s="29"/>
      <c r="BB21" s="29"/>
      <c r="BC21" s="29"/>
      <c r="BD21" s="29"/>
      <c r="BE21" s="29"/>
      <c r="BF21" s="29"/>
      <c r="BG21" s="29"/>
      <c r="BH21" s="29"/>
      <c r="BI21" s="29"/>
      <c r="BJ21" s="29"/>
      <c r="BK21" s="29"/>
      <c r="BL21" s="29"/>
      <c r="BM21" s="29"/>
      <c r="BN21" s="29"/>
      <c r="BO21" s="29"/>
      <c r="BP21" s="29"/>
      <c r="BQ21" s="29"/>
      <c r="BR21" s="29"/>
      <c r="BS21" s="29"/>
      <c r="BT21" s="29"/>
      <c r="BU21" s="29"/>
      <c r="BV21" s="29"/>
      <c r="BW21" s="29"/>
      <c r="BX21" s="29"/>
      <c r="BY21" s="29"/>
      <c r="BZ21" s="29"/>
      <c r="CA21" s="29"/>
      <c r="CB21" s="29"/>
      <c r="CC21" s="29"/>
      <c r="CD21" s="29"/>
      <c r="CE21" s="29"/>
      <c r="CF21" s="29"/>
      <c r="CG21" s="29"/>
      <c r="CH21" s="29"/>
      <c r="CI21" s="29"/>
      <c r="CJ21" s="29"/>
      <c r="CK21" s="29"/>
      <c r="CL21" s="29"/>
      <c r="CM21" s="29"/>
      <c r="CN21" s="29"/>
      <c r="CO21" s="29"/>
      <c r="CP21" s="29"/>
      <c r="CQ21" s="29"/>
      <c r="CR21" s="29"/>
      <c r="CS21" s="29"/>
      <c r="CT21" s="29"/>
      <c r="CU21" s="29"/>
      <c r="CV21" s="29"/>
      <c r="CW21" s="29"/>
      <c r="CX21" s="29"/>
      <c r="CY21" s="29"/>
      <c r="CZ21" s="29"/>
      <c r="DA21" s="29"/>
      <c r="DB21" s="29"/>
      <c r="DC21" s="29"/>
      <c r="DD21" s="29"/>
      <c r="DE21" s="29"/>
      <c r="DF21" s="29"/>
      <c r="DG21" s="29"/>
      <c r="DH21" s="29"/>
      <c r="DI21" s="29"/>
      <c r="DJ21" s="29"/>
      <c r="DK21" s="29"/>
      <c r="DL21" s="29"/>
      <c r="DM21" s="29"/>
      <c r="DN21" s="29"/>
      <c r="DO21" s="29"/>
      <c r="DP21" s="29"/>
      <c r="DQ21" s="29"/>
      <c r="DR21" s="29"/>
      <c r="DS21" s="29"/>
      <c r="DT21" s="29"/>
      <c r="DU21" s="29"/>
      <c r="DV21" s="29"/>
      <c r="DW21" s="29"/>
      <c r="DX21" s="29"/>
      <c r="DY21" s="29"/>
      <c r="DZ21" s="29"/>
      <c r="EA21" s="29"/>
      <c r="EB21" s="29"/>
      <c r="EC21" s="29"/>
      <c r="ED21" s="29"/>
      <c r="EE21" s="29"/>
      <c r="EF21" s="29"/>
      <c r="EG21" s="29"/>
      <c r="EH21" s="29"/>
      <c r="EI21" s="29"/>
      <c r="EJ21" s="29"/>
      <c r="EK21" s="29"/>
      <c r="EL21" s="29"/>
      <c r="EM21" s="29"/>
      <c r="EN21" s="29"/>
      <c r="EO21" s="29"/>
      <c r="EP21" s="29"/>
      <c r="EQ21" s="29"/>
      <c r="ER21" s="29"/>
      <c r="ES21" s="29"/>
      <c r="ET21" s="29"/>
      <c r="EU21" s="29"/>
      <c r="EV21" s="29"/>
      <c r="EW21" s="29"/>
      <c r="EX21" s="29"/>
      <c r="EY21" s="29"/>
      <c r="EZ21" s="29"/>
      <c r="FA21" s="29"/>
      <c r="FB21" s="29"/>
      <c r="FC21" s="29"/>
      <c r="FD21" s="29"/>
      <c r="FE21" s="29"/>
      <c r="FF21" s="29"/>
      <c r="FG21" s="29"/>
      <c r="FH21" s="29"/>
      <c r="FI21" s="29"/>
      <c r="FJ21" s="29"/>
      <c r="FK21" s="29"/>
      <c r="FL21" s="29"/>
      <c r="FM21" s="29"/>
      <c r="FN21" s="29"/>
      <c r="FO21" s="29"/>
      <c r="FP21" s="29"/>
      <c r="FQ21" s="29"/>
      <c r="FR21" s="29"/>
      <c r="FS21" s="29"/>
      <c r="FT21" s="29"/>
      <c r="FU21" s="29"/>
      <c r="FV21" s="29"/>
      <c r="FW21" s="29"/>
      <c r="FX21" s="29"/>
      <c r="FY21" s="29"/>
      <c r="FZ21" s="29"/>
      <c r="GA21" s="29"/>
      <c r="GB21" s="29"/>
      <c r="GC21" s="29"/>
      <c r="GD21" s="29"/>
      <c r="GE21" s="29"/>
      <c r="GF21" s="29"/>
      <c r="GG21" s="29"/>
      <c r="GH21" s="29"/>
      <c r="GI21" s="29"/>
      <c r="GJ21" s="29"/>
      <c r="GK21" s="29"/>
      <c r="GL21" s="29"/>
      <c r="GM21" s="29"/>
      <c r="GN21" s="29"/>
      <c r="GO21" s="29"/>
      <c r="GP21" s="29"/>
      <c r="GQ21" s="29"/>
      <c r="GR21" s="29"/>
      <c r="GS21" s="29"/>
      <c r="GT21" s="29"/>
      <c r="GU21" s="29"/>
      <c r="GV21" s="29"/>
      <c r="GW21" s="29"/>
      <c r="GX21" s="29"/>
      <c r="GY21" s="29"/>
      <c r="GZ21" s="29"/>
      <c r="HA21" s="29"/>
      <c r="HB21" s="29"/>
      <c r="HC21" s="29"/>
      <c r="HD21" s="29"/>
      <c r="HE21" s="29"/>
      <c r="HF21" s="29"/>
      <c r="HG21" s="29"/>
      <c r="HH21" s="29"/>
      <c r="HI21" s="29"/>
      <c r="HJ21" s="29"/>
      <c r="HK21" s="29"/>
      <c r="HL21" s="29"/>
      <c r="HM21" s="29"/>
      <c r="HN21" s="29"/>
      <c r="HO21" s="29"/>
      <c r="HP21" s="29"/>
      <c r="HQ21" s="29"/>
      <c r="HR21" s="29"/>
      <c r="HS21" s="29"/>
      <c r="HT21" s="29"/>
      <c r="HU21" s="29"/>
      <c r="HV21" s="29"/>
      <c r="HW21" s="29"/>
      <c r="HX21" s="29"/>
      <c r="HY21" s="29"/>
      <c r="HZ21" s="29"/>
      <c r="IA21" s="29"/>
      <c r="IB21" s="29"/>
      <c r="IC21" s="29"/>
      <c r="ID21" s="29"/>
      <c r="IE21" s="29"/>
      <c r="IF21" s="29"/>
      <c r="IG21" s="29"/>
      <c r="IH21" s="29"/>
      <c r="II21" s="29"/>
      <c r="IJ21" s="29"/>
      <c r="IK21" s="29"/>
      <c r="IL21" s="29"/>
      <c r="IM21" s="29"/>
      <c r="IN21" s="29"/>
      <c r="IO21" s="29"/>
      <c r="IP21" s="29"/>
      <c r="IQ21" s="29"/>
      <c r="IR21" s="29"/>
      <c r="IS21" s="29"/>
      <c r="IT21" s="29"/>
    </row>
    <row r="22" spans="1:254" s="28" customFormat="1" ht="14.25" x14ac:dyDescent="0.2">
      <c r="A22" s="20"/>
      <c r="B22" s="21"/>
      <c r="C22" s="21"/>
      <c r="D22" s="22"/>
      <c r="E22" s="23"/>
      <c r="F22" s="23"/>
      <c r="G22" s="23"/>
      <c r="H22" s="23"/>
      <c r="I22" s="24"/>
      <c r="J22" s="40"/>
      <c r="K22" s="40"/>
      <c r="L22" s="40"/>
      <c r="M22" s="40"/>
      <c r="N22" s="40"/>
      <c r="O22" s="40"/>
      <c r="P22" s="40"/>
      <c r="Q22" s="40"/>
      <c r="R22" s="40"/>
      <c r="S22" s="40"/>
      <c r="T22" s="40"/>
      <c r="U22" s="40"/>
      <c r="V22" s="40"/>
      <c r="W22" s="40"/>
      <c r="X22" s="40"/>
      <c r="Y22" s="40"/>
      <c r="Z22" s="40"/>
      <c r="AA22" s="40"/>
      <c r="AB22" s="40"/>
      <c r="AC22" s="40"/>
      <c r="AD22" s="40"/>
      <c r="AE22" s="40"/>
      <c r="AF22" s="40"/>
      <c r="AG22" s="40"/>
      <c r="AH22" s="40"/>
      <c r="AI22" s="40"/>
      <c r="AJ22" s="40"/>
      <c r="AK22" s="40"/>
      <c r="AL22" s="40"/>
      <c r="AM22" s="40"/>
      <c r="AN22" s="29"/>
      <c r="AO22" s="29"/>
      <c r="AP22" s="29"/>
      <c r="AQ22" s="29"/>
      <c r="AR22" s="29"/>
      <c r="AS22" s="29"/>
      <c r="AT22" s="29"/>
      <c r="AU22" s="29"/>
      <c r="AV22" s="29"/>
      <c r="AW22" s="29"/>
      <c r="AX22" s="29"/>
      <c r="AY22" s="29"/>
      <c r="AZ22" s="29"/>
      <c r="BA22" s="29"/>
      <c r="BB22" s="29"/>
      <c r="BC22" s="29"/>
      <c r="BD22" s="29"/>
      <c r="BE22" s="29"/>
      <c r="BF22" s="29"/>
      <c r="BG22" s="29"/>
      <c r="BH22" s="29"/>
      <c r="BI22" s="29"/>
      <c r="BJ22" s="29"/>
      <c r="BK22" s="29"/>
      <c r="BL22" s="29"/>
      <c r="BM22" s="29"/>
      <c r="BN22" s="29"/>
      <c r="BO22" s="29"/>
      <c r="BP22" s="29"/>
      <c r="BQ22" s="29"/>
      <c r="BR22" s="29"/>
      <c r="BS22" s="29"/>
      <c r="BT22" s="29"/>
      <c r="BU22" s="29"/>
      <c r="BV22" s="29"/>
      <c r="BW22" s="29"/>
      <c r="BX22" s="29"/>
      <c r="BY22" s="29"/>
      <c r="BZ22" s="29"/>
      <c r="CA22" s="29"/>
      <c r="CB22" s="29"/>
      <c r="CC22" s="29"/>
      <c r="CD22" s="29"/>
      <c r="CE22" s="29"/>
      <c r="CF22" s="29"/>
      <c r="CG22" s="29"/>
      <c r="CH22" s="29"/>
      <c r="CI22" s="29"/>
      <c r="CJ22" s="29"/>
      <c r="CK22" s="29"/>
      <c r="CL22" s="29"/>
      <c r="CM22" s="29"/>
      <c r="CN22" s="29"/>
      <c r="CO22" s="29"/>
      <c r="CP22" s="29"/>
      <c r="CQ22" s="29"/>
      <c r="CR22" s="29"/>
      <c r="CS22" s="29"/>
      <c r="CT22" s="29"/>
      <c r="CU22" s="29"/>
      <c r="CV22" s="29"/>
      <c r="CW22" s="29"/>
      <c r="CX22" s="29"/>
      <c r="CY22" s="29"/>
      <c r="CZ22" s="29"/>
      <c r="DA22" s="29"/>
      <c r="DB22" s="29"/>
      <c r="DC22" s="29"/>
      <c r="DD22" s="29"/>
      <c r="DE22" s="29"/>
      <c r="DF22" s="29"/>
      <c r="DG22" s="29"/>
      <c r="DH22" s="29"/>
      <c r="DI22" s="29"/>
      <c r="DJ22" s="29"/>
      <c r="DK22" s="29"/>
      <c r="DL22" s="29"/>
      <c r="DM22" s="29"/>
      <c r="DN22" s="29"/>
      <c r="DO22" s="29"/>
      <c r="DP22" s="29"/>
      <c r="DQ22" s="29"/>
      <c r="DR22" s="29"/>
      <c r="DS22" s="29"/>
      <c r="DT22" s="29"/>
      <c r="DU22" s="29"/>
      <c r="DV22" s="29"/>
      <c r="DW22" s="29"/>
      <c r="DX22" s="29"/>
      <c r="DY22" s="29"/>
      <c r="DZ22" s="29"/>
      <c r="EA22" s="29"/>
      <c r="EB22" s="29"/>
      <c r="EC22" s="29"/>
      <c r="ED22" s="29"/>
      <c r="EE22" s="29"/>
      <c r="EF22" s="29"/>
      <c r="EG22" s="29"/>
      <c r="EH22" s="29"/>
      <c r="EI22" s="29"/>
      <c r="EJ22" s="29"/>
      <c r="EK22" s="29"/>
      <c r="EL22" s="29"/>
      <c r="EM22" s="29"/>
      <c r="EN22" s="29"/>
      <c r="EO22" s="29"/>
      <c r="EP22" s="29"/>
      <c r="EQ22" s="29"/>
      <c r="ER22" s="29"/>
      <c r="ES22" s="29"/>
      <c r="ET22" s="29"/>
      <c r="EU22" s="29"/>
      <c r="EV22" s="29"/>
      <c r="EW22" s="29"/>
      <c r="EX22" s="29"/>
      <c r="EY22" s="29"/>
      <c r="EZ22" s="29"/>
      <c r="FA22" s="29"/>
      <c r="FB22" s="29"/>
      <c r="FC22" s="29"/>
      <c r="FD22" s="29"/>
      <c r="FE22" s="29"/>
      <c r="FF22" s="29"/>
      <c r="FG22" s="29"/>
      <c r="FH22" s="29"/>
      <c r="FI22" s="29"/>
      <c r="FJ22" s="29"/>
      <c r="FK22" s="29"/>
      <c r="FL22" s="29"/>
      <c r="FM22" s="29"/>
      <c r="FN22" s="29"/>
      <c r="FO22" s="29"/>
      <c r="FP22" s="29"/>
      <c r="FQ22" s="29"/>
      <c r="FR22" s="29"/>
      <c r="FS22" s="29"/>
      <c r="FT22" s="29"/>
      <c r="FU22" s="29"/>
      <c r="FV22" s="29"/>
      <c r="FW22" s="29"/>
      <c r="FX22" s="29"/>
      <c r="FY22" s="29"/>
      <c r="FZ22" s="29"/>
      <c r="GA22" s="29"/>
      <c r="GB22" s="29"/>
      <c r="GC22" s="29"/>
      <c r="GD22" s="29"/>
      <c r="GE22" s="29"/>
      <c r="GF22" s="29"/>
      <c r="GG22" s="29"/>
      <c r="GH22" s="29"/>
      <c r="GI22" s="29"/>
      <c r="GJ22" s="29"/>
      <c r="GK22" s="29"/>
      <c r="GL22" s="29"/>
      <c r="GM22" s="29"/>
      <c r="GN22" s="29"/>
      <c r="GO22" s="29"/>
      <c r="GP22" s="29"/>
      <c r="GQ22" s="29"/>
      <c r="GR22" s="29"/>
      <c r="GS22" s="29"/>
      <c r="GT22" s="29"/>
      <c r="GU22" s="29"/>
      <c r="GV22" s="29"/>
      <c r="GW22" s="29"/>
      <c r="GX22" s="29"/>
      <c r="GY22" s="29"/>
      <c r="GZ22" s="29"/>
      <c r="HA22" s="29"/>
      <c r="HB22" s="29"/>
      <c r="HC22" s="29"/>
      <c r="HD22" s="29"/>
      <c r="HE22" s="29"/>
      <c r="HF22" s="29"/>
      <c r="HG22" s="29"/>
      <c r="HH22" s="29"/>
      <c r="HI22" s="29"/>
      <c r="HJ22" s="29"/>
      <c r="HK22" s="29"/>
      <c r="HL22" s="29"/>
      <c r="HM22" s="29"/>
      <c r="HN22" s="29"/>
      <c r="HO22" s="29"/>
      <c r="HP22" s="29"/>
      <c r="HQ22" s="29"/>
      <c r="HR22" s="29"/>
      <c r="HS22" s="29"/>
      <c r="HT22" s="29"/>
      <c r="HU22" s="29"/>
      <c r="HV22" s="29"/>
      <c r="HW22" s="29"/>
      <c r="HX22" s="29"/>
      <c r="HY22" s="29"/>
      <c r="HZ22" s="29"/>
      <c r="IA22" s="29"/>
      <c r="IB22" s="29"/>
      <c r="IC22" s="29"/>
      <c r="ID22" s="29"/>
      <c r="IE22" s="29"/>
      <c r="IF22" s="29"/>
      <c r="IG22" s="29"/>
      <c r="IH22" s="29"/>
      <c r="II22" s="29"/>
      <c r="IJ22" s="29"/>
      <c r="IK22" s="29"/>
      <c r="IL22" s="29"/>
      <c r="IM22" s="29"/>
      <c r="IN22" s="29"/>
      <c r="IO22" s="29"/>
      <c r="IP22" s="29"/>
      <c r="IQ22" s="29"/>
      <c r="IR22" s="29"/>
      <c r="IS22" s="29"/>
      <c r="IT22" s="29"/>
    </row>
    <row r="23" spans="1:254" s="28" customFormat="1" ht="14.25" x14ac:dyDescent="0.2">
      <c r="A23" s="20" t="s">
        <v>21</v>
      </c>
      <c r="B23" s="21">
        <f>SUM(B10:B21)</f>
        <v>13039</v>
      </c>
      <c r="C23" s="21">
        <f>SUM(C10:C21)</f>
        <v>21657</v>
      </c>
      <c r="D23" s="22">
        <f t="shared" si="0"/>
        <v>0.66094025615461316</v>
      </c>
      <c r="E23" s="47">
        <f>SUM(E10:E21)</f>
        <v>2843774992</v>
      </c>
      <c r="F23" s="47">
        <f>SUM(F10:F21)</f>
        <v>2667494043</v>
      </c>
      <c r="G23" s="47">
        <f>SUM(G10:G21)</f>
        <v>170626501</v>
      </c>
      <c r="H23" s="47">
        <f>SUM(H10:H21)</f>
        <v>160049644</v>
      </c>
      <c r="I23" s="22">
        <f t="shared" si="1"/>
        <v>-6.1988360178586777E-2</v>
      </c>
      <c r="J23" s="40"/>
      <c r="K23" s="40"/>
      <c r="L23" s="40"/>
      <c r="M23" s="40"/>
      <c r="N23" s="40"/>
      <c r="O23" s="40"/>
      <c r="P23" s="40"/>
      <c r="Q23" s="40"/>
      <c r="R23" s="40"/>
      <c r="S23" s="40"/>
      <c r="T23" s="40"/>
      <c r="U23" s="40"/>
      <c r="V23" s="40"/>
      <c r="W23" s="40"/>
      <c r="X23" s="40"/>
      <c r="Y23" s="40"/>
      <c r="Z23" s="40"/>
      <c r="AA23" s="40"/>
      <c r="AB23" s="40"/>
      <c r="AC23" s="40"/>
      <c r="AD23" s="40"/>
      <c r="AE23" s="40"/>
      <c r="AF23" s="40"/>
      <c r="AG23" s="40"/>
      <c r="AH23" s="40"/>
      <c r="AI23" s="40"/>
      <c r="AJ23" s="40"/>
      <c r="AK23" s="40"/>
      <c r="AL23" s="40"/>
      <c r="AM23" s="40"/>
      <c r="AN23" s="29"/>
      <c r="AO23" s="29"/>
      <c r="AP23" s="29"/>
      <c r="AQ23" s="29"/>
      <c r="AR23" s="29"/>
      <c r="AS23" s="29"/>
      <c r="AT23" s="29"/>
      <c r="AU23" s="29"/>
      <c r="AV23" s="29"/>
      <c r="AW23" s="29"/>
      <c r="AX23" s="29"/>
      <c r="AY23" s="29"/>
      <c r="AZ23" s="29"/>
      <c r="BA23" s="29"/>
      <c r="BB23" s="29"/>
      <c r="BC23" s="29"/>
      <c r="BD23" s="29"/>
      <c r="BE23" s="29"/>
      <c r="BF23" s="29"/>
      <c r="BG23" s="29"/>
      <c r="BH23" s="29"/>
      <c r="BI23" s="29"/>
      <c r="BJ23" s="29"/>
      <c r="BK23" s="29"/>
      <c r="BL23" s="29"/>
      <c r="BM23" s="29"/>
      <c r="BN23" s="29"/>
      <c r="BO23" s="29"/>
      <c r="BP23" s="29"/>
      <c r="BQ23" s="29"/>
      <c r="BR23" s="29"/>
      <c r="BS23" s="29"/>
      <c r="BT23" s="29"/>
      <c r="BU23" s="29"/>
      <c r="BV23" s="29"/>
      <c r="BW23" s="29"/>
      <c r="BX23" s="29"/>
      <c r="BY23" s="29"/>
      <c r="BZ23" s="29"/>
      <c r="CA23" s="29"/>
      <c r="CB23" s="29"/>
      <c r="CC23" s="29"/>
      <c r="CD23" s="29"/>
      <c r="CE23" s="29"/>
      <c r="CF23" s="29"/>
      <c r="CG23" s="29"/>
      <c r="CH23" s="29"/>
      <c r="CI23" s="29"/>
      <c r="CJ23" s="29"/>
      <c r="CK23" s="29"/>
      <c r="CL23" s="29"/>
      <c r="CM23" s="29"/>
      <c r="CN23" s="29"/>
      <c r="CO23" s="29"/>
      <c r="CP23" s="29"/>
      <c r="CQ23" s="29"/>
      <c r="CR23" s="29"/>
      <c r="CS23" s="29"/>
      <c r="CT23" s="29"/>
      <c r="CU23" s="29"/>
      <c r="CV23" s="29"/>
      <c r="CW23" s="29"/>
      <c r="CX23" s="29"/>
      <c r="CY23" s="29"/>
      <c r="CZ23" s="29"/>
      <c r="DA23" s="29"/>
      <c r="DB23" s="29"/>
      <c r="DC23" s="29"/>
      <c r="DD23" s="29"/>
      <c r="DE23" s="29"/>
      <c r="DF23" s="29"/>
      <c r="DG23" s="29"/>
      <c r="DH23" s="29"/>
      <c r="DI23" s="29"/>
      <c r="DJ23" s="29"/>
      <c r="DK23" s="29"/>
      <c r="DL23" s="29"/>
      <c r="DM23" s="29"/>
      <c r="DN23" s="29"/>
      <c r="DO23" s="29"/>
      <c r="DP23" s="29"/>
      <c r="DQ23" s="29"/>
      <c r="DR23" s="29"/>
      <c r="DS23" s="29"/>
      <c r="DT23" s="29"/>
      <c r="DU23" s="29"/>
      <c r="DV23" s="29"/>
      <c r="DW23" s="29"/>
      <c r="DX23" s="29"/>
      <c r="DY23" s="29"/>
      <c r="DZ23" s="29"/>
      <c r="EA23" s="29"/>
      <c r="EB23" s="29"/>
      <c r="EC23" s="29"/>
      <c r="ED23" s="29"/>
      <c r="EE23" s="29"/>
      <c r="EF23" s="29"/>
      <c r="EG23" s="29"/>
      <c r="EH23" s="29"/>
      <c r="EI23" s="29"/>
      <c r="EJ23" s="29"/>
      <c r="EK23" s="29"/>
      <c r="EL23" s="29"/>
      <c r="EM23" s="29"/>
      <c r="EN23" s="29"/>
      <c r="EO23" s="29"/>
      <c r="EP23" s="29"/>
      <c r="EQ23" s="29"/>
      <c r="ER23" s="29"/>
      <c r="ES23" s="29"/>
      <c r="ET23" s="29"/>
      <c r="EU23" s="29"/>
      <c r="EV23" s="29"/>
      <c r="EW23" s="29"/>
      <c r="EX23" s="29"/>
      <c r="EY23" s="29"/>
      <c r="EZ23" s="29"/>
      <c r="FA23" s="29"/>
      <c r="FB23" s="29"/>
      <c r="FC23" s="29"/>
      <c r="FD23" s="29"/>
      <c r="FE23" s="29"/>
      <c r="FF23" s="29"/>
      <c r="FG23" s="29"/>
      <c r="FH23" s="29"/>
      <c r="FI23" s="29"/>
      <c r="FJ23" s="29"/>
      <c r="FK23" s="29"/>
      <c r="FL23" s="29"/>
      <c r="FM23" s="29"/>
      <c r="FN23" s="29"/>
      <c r="FO23" s="29"/>
      <c r="FP23" s="29"/>
      <c r="FQ23" s="29"/>
      <c r="FR23" s="29"/>
      <c r="FS23" s="29"/>
      <c r="FT23" s="29"/>
      <c r="FU23" s="29"/>
      <c r="FV23" s="29"/>
      <c r="FW23" s="29"/>
      <c r="FX23" s="29"/>
      <c r="FY23" s="29"/>
      <c r="FZ23" s="29"/>
      <c r="GA23" s="29"/>
      <c r="GB23" s="29"/>
      <c r="GC23" s="29"/>
      <c r="GD23" s="29"/>
      <c r="GE23" s="29"/>
      <c r="GF23" s="29"/>
      <c r="GG23" s="29"/>
      <c r="GH23" s="29"/>
      <c r="GI23" s="29"/>
      <c r="GJ23" s="29"/>
      <c r="GK23" s="29"/>
      <c r="GL23" s="29"/>
      <c r="GM23" s="29"/>
      <c r="GN23" s="29"/>
      <c r="GO23" s="29"/>
      <c r="GP23" s="29"/>
      <c r="GQ23" s="29"/>
      <c r="GR23" s="29"/>
      <c r="GS23" s="29"/>
      <c r="GT23" s="29"/>
      <c r="GU23" s="29"/>
      <c r="GV23" s="29"/>
      <c r="GW23" s="29"/>
      <c r="GX23" s="29"/>
      <c r="GY23" s="29"/>
      <c r="GZ23" s="29"/>
      <c r="HA23" s="29"/>
      <c r="HB23" s="29"/>
      <c r="HC23" s="29"/>
      <c r="HD23" s="29"/>
      <c r="HE23" s="29"/>
      <c r="HF23" s="29"/>
      <c r="HG23" s="29"/>
      <c r="HH23" s="29"/>
      <c r="HI23" s="29"/>
      <c r="HJ23" s="29"/>
      <c r="HK23" s="29"/>
      <c r="HL23" s="29"/>
      <c r="HM23" s="29"/>
      <c r="HN23" s="29"/>
      <c r="HO23" s="29"/>
      <c r="HP23" s="29"/>
      <c r="HQ23" s="29"/>
      <c r="HR23" s="29"/>
      <c r="HS23" s="29"/>
      <c r="HT23" s="29"/>
      <c r="HU23" s="29"/>
      <c r="HV23" s="29"/>
      <c r="HW23" s="29"/>
      <c r="HX23" s="29"/>
      <c r="HY23" s="29"/>
      <c r="HZ23" s="29"/>
      <c r="IA23" s="29"/>
      <c r="IB23" s="29"/>
      <c r="IC23" s="29"/>
      <c r="ID23" s="29"/>
      <c r="IE23" s="29"/>
      <c r="IF23" s="29"/>
      <c r="IG23" s="29"/>
      <c r="IH23" s="29"/>
      <c r="II23" s="29"/>
      <c r="IJ23" s="29"/>
      <c r="IK23" s="29"/>
      <c r="IL23" s="29"/>
      <c r="IM23" s="29"/>
      <c r="IN23" s="29"/>
      <c r="IO23" s="29"/>
      <c r="IP23" s="29"/>
      <c r="IQ23" s="29"/>
      <c r="IR23" s="29"/>
      <c r="IS23" s="29"/>
      <c r="IT23" s="29"/>
    </row>
    <row r="24" spans="1:254" s="28" customFormat="1" x14ac:dyDescent="0.25">
      <c r="A24" s="18"/>
      <c r="B24" s="18"/>
      <c r="C24" s="18"/>
      <c r="D24" s="18"/>
      <c r="E24" s="18"/>
      <c r="F24" s="18"/>
      <c r="G24" s="19"/>
      <c r="H24" s="7"/>
      <c r="I24" s="29"/>
      <c r="J24" s="40"/>
      <c r="K24" s="40"/>
      <c r="L24" s="40"/>
      <c r="M24" s="40"/>
      <c r="N24" s="40"/>
      <c r="O24" s="40"/>
      <c r="P24" s="40"/>
      <c r="Q24" s="40"/>
      <c r="R24" s="40"/>
      <c r="S24" s="40"/>
      <c r="T24" s="40"/>
      <c r="U24" s="40"/>
      <c r="V24" s="40"/>
      <c r="W24" s="40"/>
      <c r="X24" s="40"/>
      <c r="Y24" s="40"/>
      <c r="Z24" s="40"/>
      <c r="AA24" s="40"/>
      <c r="AB24" s="40"/>
      <c r="AC24" s="40"/>
      <c r="AD24" s="40"/>
      <c r="AE24" s="40"/>
      <c r="AF24" s="40"/>
      <c r="AG24" s="40"/>
      <c r="AH24" s="40"/>
      <c r="AI24" s="40"/>
      <c r="AJ24" s="40"/>
      <c r="AK24" s="40"/>
      <c r="AL24" s="40"/>
      <c r="AM24" s="40"/>
      <c r="AN24" s="29"/>
      <c r="AO24" s="29"/>
      <c r="AP24" s="29"/>
      <c r="AQ24" s="29"/>
      <c r="AR24" s="29"/>
      <c r="AS24" s="29"/>
      <c r="AT24" s="29"/>
      <c r="AU24" s="29"/>
      <c r="AV24" s="29"/>
      <c r="AW24" s="29"/>
      <c r="AX24" s="29"/>
      <c r="AY24" s="29"/>
      <c r="AZ24" s="29"/>
      <c r="BA24" s="29"/>
      <c r="BB24" s="29"/>
      <c r="BC24" s="29"/>
      <c r="BD24" s="29"/>
      <c r="BE24" s="29"/>
      <c r="BF24" s="29"/>
      <c r="BG24" s="29"/>
      <c r="BH24" s="29"/>
      <c r="BI24" s="29"/>
      <c r="BJ24" s="29"/>
      <c r="BK24" s="29"/>
      <c r="BL24" s="29"/>
      <c r="BM24" s="29"/>
      <c r="BN24" s="29"/>
      <c r="BO24" s="29"/>
      <c r="BP24" s="29"/>
      <c r="BQ24" s="29"/>
      <c r="BR24" s="29"/>
      <c r="BS24" s="29"/>
      <c r="BT24" s="29"/>
      <c r="BU24" s="29"/>
      <c r="BV24" s="29"/>
      <c r="BW24" s="29"/>
      <c r="BX24" s="29"/>
      <c r="BY24" s="29"/>
      <c r="BZ24" s="29"/>
      <c r="CA24" s="29"/>
      <c r="CB24" s="29"/>
      <c r="CC24" s="29"/>
      <c r="CD24" s="29"/>
      <c r="CE24" s="29"/>
      <c r="CF24" s="29"/>
      <c r="CG24" s="29"/>
      <c r="CH24" s="29"/>
      <c r="CI24" s="29"/>
      <c r="CJ24" s="29"/>
      <c r="CK24" s="29"/>
      <c r="CL24" s="29"/>
      <c r="CM24" s="29"/>
      <c r="CN24" s="29"/>
      <c r="CO24" s="29"/>
      <c r="CP24" s="29"/>
      <c r="CQ24" s="29"/>
      <c r="CR24" s="29"/>
      <c r="CS24" s="29"/>
      <c r="CT24" s="29"/>
      <c r="CU24" s="29"/>
      <c r="CV24" s="29"/>
      <c r="CW24" s="29"/>
      <c r="CX24" s="29"/>
      <c r="CY24" s="29"/>
      <c r="CZ24" s="29"/>
      <c r="DA24" s="29"/>
      <c r="DB24" s="29"/>
      <c r="DC24" s="29"/>
      <c r="DD24" s="29"/>
      <c r="DE24" s="29"/>
      <c r="DF24" s="29"/>
      <c r="DG24" s="29"/>
      <c r="DH24" s="29"/>
      <c r="DI24" s="29"/>
      <c r="DJ24" s="29"/>
      <c r="DK24" s="29"/>
      <c r="DL24" s="29"/>
      <c r="DM24" s="29"/>
      <c r="DN24" s="29"/>
      <c r="DO24" s="29"/>
      <c r="DP24" s="29"/>
      <c r="DQ24" s="29"/>
      <c r="DR24" s="29"/>
      <c r="DS24" s="29"/>
      <c r="DT24" s="29"/>
      <c r="DU24" s="29"/>
      <c r="DV24" s="29"/>
      <c r="DW24" s="29"/>
      <c r="DX24" s="29"/>
      <c r="DY24" s="29"/>
      <c r="DZ24" s="29"/>
      <c r="EA24" s="29"/>
      <c r="EB24" s="29"/>
      <c r="EC24" s="29"/>
      <c r="ED24" s="29"/>
      <c r="EE24" s="29"/>
      <c r="EF24" s="29"/>
      <c r="EG24" s="29"/>
      <c r="EH24" s="29"/>
      <c r="EI24" s="29"/>
      <c r="EJ24" s="29"/>
      <c r="EK24" s="29"/>
      <c r="EL24" s="29"/>
      <c r="EM24" s="29"/>
      <c r="EN24" s="29"/>
      <c r="EO24" s="29"/>
      <c r="EP24" s="29"/>
      <c r="EQ24" s="29"/>
      <c r="ER24" s="29"/>
      <c r="ES24" s="29"/>
      <c r="ET24" s="29"/>
      <c r="EU24" s="29"/>
      <c r="EV24" s="29"/>
      <c r="EW24" s="29"/>
      <c r="EX24" s="29"/>
      <c r="EY24" s="29"/>
      <c r="EZ24" s="29"/>
      <c r="FA24" s="29"/>
      <c r="FB24" s="29"/>
      <c r="FC24" s="29"/>
      <c r="FD24" s="29"/>
      <c r="FE24" s="29"/>
      <c r="FF24" s="29"/>
      <c r="FG24" s="29"/>
      <c r="FH24" s="29"/>
      <c r="FI24" s="29"/>
      <c r="FJ24" s="29"/>
      <c r="FK24" s="29"/>
      <c r="FL24" s="29"/>
      <c r="FM24" s="29"/>
      <c r="FN24" s="29"/>
      <c r="FO24" s="29"/>
      <c r="FP24" s="29"/>
      <c r="FQ24" s="29"/>
      <c r="FR24" s="29"/>
      <c r="FS24" s="29"/>
      <c r="FT24" s="29"/>
      <c r="FU24" s="29"/>
      <c r="FV24" s="29"/>
      <c r="FW24" s="29"/>
      <c r="FX24" s="29"/>
      <c r="FY24" s="29"/>
      <c r="FZ24" s="29"/>
      <c r="GA24" s="29"/>
      <c r="GB24" s="29"/>
      <c r="GC24" s="29"/>
      <c r="GD24" s="29"/>
      <c r="GE24" s="29"/>
      <c r="GF24" s="29"/>
      <c r="GG24" s="29"/>
      <c r="GH24" s="29"/>
      <c r="GI24" s="29"/>
      <c r="GJ24" s="29"/>
      <c r="GK24" s="29"/>
      <c r="GL24" s="29"/>
      <c r="GM24" s="29"/>
      <c r="GN24" s="29"/>
      <c r="GO24" s="29"/>
      <c r="GP24" s="29"/>
      <c r="GQ24" s="29"/>
      <c r="GR24" s="29"/>
      <c r="GS24" s="29"/>
      <c r="GT24" s="29"/>
      <c r="GU24" s="29"/>
      <c r="GV24" s="29"/>
      <c r="GW24" s="29"/>
      <c r="GX24" s="29"/>
      <c r="GY24" s="29"/>
      <c r="GZ24" s="29"/>
      <c r="HA24" s="29"/>
      <c r="HB24" s="29"/>
      <c r="HC24" s="29"/>
      <c r="HD24" s="29"/>
      <c r="HE24" s="29"/>
      <c r="HF24" s="29"/>
      <c r="HG24" s="29"/>
      <c r="HH24" s="29"/>
      <c r="HI24" s="29"/>
      <c r="HJ24" s="29"/>
      <c r="HK24" s="29"/>
      <c r="HL24" s="29"/>
      <c r="HM24" s="29"/>
      <c r="HN24" s="29"/>
      <c r="HO24" s="29"/>
      <c r="HP24" s="29"/>
      <c r="HQ24" s="29"/>
      <c r="HR24" s="29"/>
      <c r="HS24" s="29"/>
      <c r="HT24" s="29"/>
      <c r="HU24" s="29"/>
      <c r="HV24" s="29"/>
      <c r="HW24" s="29"/>
      <c r="HX24" s="29"/>
      <c r="HY24" s="29"/>
      <c r="HZ24" s="29"/>
      <c r="IA24" s="29"/>
      <c r="IB24" s="29"/>
      <c r="IC24" s="29"/>
      <c r="ID24" s="29"/>
      <c r="IE24" s="29"/>
      <c r="IF24" s="29"/>
      <c r="IG24" s="29"/>
      <c r="IH24" s="29"/>
      <c r="II24" s="29"/>
      <c r="IJ24" s="29"/>
      <c r="IK24" s="29"/>
      <c r="IL24" s="29"/>
      <c r="IM24" s="29"/>
      <c r="IN24" s="29"/>
      <c r="IO24" s="29"/>
      <c r="IP24" s="29"/>
      <c r="IQ24" s="29"/>
      <c r="IR24" s="29"/>
      <c r="IS24" s="29"/>
      <c r="IT24" s="29"/>
    </row>
    <row r="25" spans="1:254" x14ac:dyDescent="0.2">
      <c r="A25" s="49" t="s">
        <v>26</v>
      </c>
    </row>
    <row r="26" spans="1:254" x14ac:dyDescent="0.2">
      <c r="A26" s="2" t="s">
        <v>37</v>
      </c>
    </row>
  </sheetData>
  <mergeCells count="3">
    <mergeCell ref="A1:I1"/>
    <mergeCell ref="A3:I3"/>
    <mergeCell ref="A2:I2"/>
  </mergeCells>
  <printOptions horizontalCentered="1"/>
  <pageMargins left="0.5" right="0.5" top="1" bottom="1" header="0.5" footer="0.5"/>
  <pageSetup scale="54"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2BB050-93BB-44C0-A351-C1998024AAFD}">
  <sheetPr codeName="Sheet5"/>
  <dimension ref="A1:IT22"/>
  <sheetViews>
    <sheetView showOutlineSymbols="0" zoomScaleNormal="100" workbookViewId="0">
      <selection activeCell="B19" sqref="B19"/>
    </sheetView>
  </sheetViews>
  <sheetFormatPr defaultColWidth="11.44140625" defaultRowHeight="15" x14ac:dyDescent="0.2"/>
  <cols>
    <col min="1" max="1" width="18.6640625" style="27" customWidth="1"/>
    <col min="2" max="3" width="11.88671875" style="27" bestFit="1" customWidth="1"/>
    <col min="4" max="4" width="7" style="27" bestFit="1" customWidth="1"/>
    <col min="5" max="8" width="13.5546875" style="27" bestFit="1" customWidth="1"/>
    <col min="9" max="9" width="7" style="27" bestFit="1" customWidth="1"/>
    <col min="10" max="10" width="14.33203125" style="42" customWidth="1"/>
    <col min="11" max="39" width="11.44140625" style="42"/>
    <col min="40" max="16384" width="11.44140625" style="27"/>
  </cols>
  <sheetData>
    <row r="1" spans="1:254" s="32" customFormat="1" x14ac:dyDescent="0.25">
      <c r="A1" s="52" t="s">
        <v>12</v>
      </c>
      <c r="B1" s="52"/>
      <c r="C1" s="52"/>
      <c r="D1" s="52"/>
      <c r="E1" s="7"/>
      <c r="F1" s="7"/>
      <c r="G1" s="7"/>
      <c r="H1" s="7"/>
      <c r="I1" s="37"/>
      <c r="J1" s="40"/>
      <c r="K1" s="40"/>
      <c r="L1" s="40"/>
      <c r="M1" s="40"/>
      <c r="N1" s="40"/>
      <c r="O1" s="40"/>
      <c r="P1" s="40"/>
      <c r="Q1" s="40"/>
      <c r="R1" s="40"/>
      <c r="S1" s="40"/>
      <c r="T1" s="40"/>
      <c r="U1" s="40"/>
      <c r="V1" s="40"/>
      <c r="W1" s="40"/>
      <c r="X1" s="40"/>
      <c r="Y1" s="40"/>
      <c r="Z1" s="40"/>
      <c r="AA1" s="40"/>
      <c r="AB1" s="40"/>
      <c r="AC1" s="40"/>
      <c r="AD1" s="40"/>
      <c r="AE1" s="40"/>
      <c r="AF1" s="40"/>
      <c r="AG1" s="40"/>
      <c r="AH1" s="40"/>
      <c r="AI1" s="40"/>
      <c r="AJ1" s="40"/>
      <c r="AK1" s="40"/>
      <c r="AL1" s="40"/>
      <c r="AM1" s="40"/>
      <c r="AN1" s="29"/>
      <c r="AO1" s="29"/>
      <c r="AP1" s="29"/>
      <c r="AQ1" s="29"/>
      <c r="AR1" s="29"/>
      <c r="AS1" s="29"/>
      <c r="AT1" s="29"/>
      <c r="AU1" s="29"/>
      <c r="AV1" s="29"/>
      <c r="AW1" s="29"/>
      <c r="AX1" s="29"/>
      <c r="AY1" s="29"/>
      <c r="AZ1" s="29"/>
      <c r="BA1" s="29"/>
      <c r="BB1" s="29"/>
      <c r="BC1" s="29"/>
      <c r="BD1" s="29"/>
      <c r="BE1" s="29"/>
      <c r="BF1" s="29"/>
      <c r="BG1" s="29"/>
      <c r="BH1" s="29"/>
      <c r="BI1" s="29"/>
      <c r="BJ1" s="29"/>
      <c r="BK1" s="29"/>
      <c r="BL1" s="29"/>
      <c r="BM1" s="29"/>
      <c r="BN1" s="29"/>
      <c r="BO1" s="29"/>
      <c r="BP1" s="29"/>
      <c r="BQ1" s="29"/>
      <c r="BR1" s="29"/>
      <c r="BS1" s="29"/>
      <c r="BT1" s="29"/>
      <c r="BU1" s="29"/>
      <c r="BV1" s="29"/>
      <c r="BW1" s="29"/>
      <c r="BX1" s="29"/>
      <c r="BY1" s="29"/>
      <c r="BZ1" s="29"/>
      <c r="CA1" s="29"/>
      <c r="CB1" s="29"/>
      <c r="CC1" s="29"/>
      <c r="CD1" s="29"/>
      <c r="CE1" s="29"/>
      <c r="CF1" s="29"/>
      <c r="CG1" s="29"/>
      <c r="CH1" s="29"/>
      <c r="CI1" s="29"/>
      <c r="CJ1" s="29"/>
      <c r="CK1" s="29"/>
      <c r="CL1" s="29"/>
      <c r="CM1" s="29"/>
      <c r="CN1" s="29"/>
      <c r="CO1" s="29"/>
      <c r="CP1" s="29"/>
      <c r="CQ1" s="29"/>
      <c r="CR1" s="29"/>
      <c r="CS1" s="29"/>
      <c r="CT1" s="29"/>
      <c r="CU1" s="29"/>
      <c r="CV1" s="29"/>
      <c r="CW1" s="29"/>
      <c r="CX1" s="29"/>
      <c r="CY1" s="29"/>
      <c r="CZ1" s="29"/>
      <c r="DA1" s="29"/>
      <c r="DB1" s="29"/>
      <c r="DC1" s="29"/>
      <c r="DD1" s="29"/>
      <c r="DE1" s="29"/>
      <c r="DF1" s="29"/>
      <c r="DG1" s="29"/>
      <c r="DH1" s="29"/>
      <c r="DI1" s="29"/>
      <c r="DJ1" s="29"/>
      <c r="DK1" s="29"/>
      <c r="DL1" s="29"/>
      <c r="DM1" s="29"/>
      <c r="DN1" s="29"/>
      <c r="DO1" s="29"/>
      <c r="DP1" s="29"/>
      <c r="DQ1" s="29"/>
      <c r="DR1" s="29"/>
      <c r="DS1" s="29"/>
      <c r="DT1" s="29"/>
      <c r="DU1" s="29"/>
      <c r="DV1" s="29"/>
      <c r="DW1" s="29"/>
      <c r="DX1" s="29"/>
      <c r="DY1" s="29"/>
      <c r="DZ1" s="29"/>
      <c r="EA1" s="29"/>
      <c r="EB1" s="29"/>
      <c r="EC1" s="29"/>
      <c r="ED1" s="29"/>
      <c r="EE1" s="29"/>
      <c r="EF1" s="29"/>
      <c r="EG1" s="29"/>
      <c r="EH1" s="29"/>
      <c r="EI1" s="29"/>
      <c r="EJ1" s="29"/>
      <c r="EK1" s="29"/>
      <c r="EL1" s="29"/>
      <c r="EM1" s="29"/>
      <c r="EN1" s="29"/>
      <c r="EO1" s="29"/>
      <c r="EP1" s="29"/>
      <c r="EQ1" s="29"/>
      <c r="ER1" s="29"/>
      <c r="ES1" s="29"/>
      <c r="ET1" s="29"/>
      <c r="EU1" s="29"/>
      <c r="EV1" s="29"/>
      <c r="EW1" s="29"/>
      <c r="EX1" s="29"/>
      <c r="EY1" s="29"/>
      <c r="EZ1" s="29"/>
      <c r="FA1" s="29"/>
      <c r="FB1" s="29"/>
      <c r="FC1" s="29"/>
      <c r="FD1" s="29"/>
      <c r="FE1" s="29"/>
      <c r="FF1" s="29"/>
      <c r="FG1" s="29"/>
      <c r="FH1" s="29"/>
      <c r="FI1" s="29"/>
      <c r="FJ1" s="29"/>
      <c r="FK1" s="29"/>
      <c r="FL1" s="29"/>
      <c r="FM1" s="29"/>
      <c r="FN1" s="29"/>
      <c r="FO1" s="29"/>
      <c r="FP1" s="29"/>
      <c r="FQ1" s="29"/>
      <c r="FR1" s="29"/>
      <c r="FS1" s="29"/>
      <c r="FT1" s="29"/>
      <c r="FU1" s="29"/>
      <c r="FV1" s="29"/>
      <c r="FW1" s="29"/>
      <c r="FX1" s="29"/>
      <c r="FY1" s="29"/>
      <c r="FZ1" s="29"/>
      <c r="GA1" s="29"/>
      <c r="GB1" s="29"/>
      <c r="GC1" s="29"/>
      <c r="GD1" s="29"/>
      <c r="GE1" s="29"/>
      <c r="GF1" s="29"/>
      <c r="GG1" s="29"/>
      <c r="GH1" s="29"/>
      <c r="GI1" s="29"/>
      <c r="GJ1" s="29"/>
      <c r="GK1" s="29"/>
      <c r="GL1" s="29"/>
      <c r="GM1" s="29"/>
      <c r="GN1" s="29"/>
      <c r="GO1" s="29"/>
      <c r="GP1" s="29"/>
      <c r="GQ1" s="29"/>
      <c r="GR1" s="29"/>
      <c r="GS1" s="29"/>
      <c r="GT1" s="29"/>
      <c r="GU1" s="29"/>
      <c r="GV1" s="29"/>
      <c r="GW1" s="29"/>
      <c r="GX1" s="29"/>
      <c r="GY1" s="29"/>
      <c r="GZ1" s="29"/>
      <c r="HA1" s="29"/>
      <c r="HB1" s="29"/>
      <c r="HC1" s="29"/>
      <c r="HD1" s="29"/>
      <c r="HE1" s="29"/>
      <c r="HF1" s="29"/>
      <c r="HG1" s="29"/>
      <c r="HH1" s="29"/>
      <c r="HI1" s="29"/>
      <c r="HJ1" s="29"/>
      <c r="HK1" s="29"/>
      <c r="HL1" s="29"/>
      <c r="HM1" s="29"/>
      <c r="HN1" s="29"/>
      <c r="HO1" s="29"/>
      <c r="HP1" s="29"/>
      <c r="HQ1" s="29"/>
      <c r="HR1" s="29"/>
      <c r="HS1" s="29"/>
      <c r="HT1" s="29"/>
      <c r="HU1" s="29"/>
      <c r="HV1" s="29"/>
      <c r="HW1" s="29"/>
      <c r="HX1" s="29"/>
      <c r="HY1" s="29"/>
      <c r="HZ1" s="29"/>
      <c r="IA1" s="29"/>
      <c r="IB1" s="29"/>
      <c r="IC1" s="29"/>
      <c r="ID1" s="29"/>
      <c r="IE1" s="29"/>
      <c r="IF1" s="29"/>
      <c r="IG1" s="29"/>
      <c r="IH1" s="29"/>
      <c r="II1" s="29"/>
      <c r="IJ1" s="29"/>
      <c r="IK1" s="29"/>
      <c r="IL1" s="29"/>
      <c r="IM1" s="29"/>
      <c r="IN1" s="29"/>
      <c r="IO1" s="29"/>
      <c r="IP1" s="29"/>
      <c r="IQ1" s="29"/>
      <c r="IR1" s="29"/>
      <c r="IS1" s="29"/>
      <c r="IT1" s="29"/>
    </row>
    <row r="2" spans="1:254" s="32" customFormat="1" x14ac:dyDescent="0.25">
      <c r="A2" s="52" t="str">
        <f>CONCATENATE(TEXT(EDATE($B$4,0),"mmmmmmmmmmmmmm")," ",TEXT(YEAR(EDATE($B$4,0)),0)," and ",TEXT(YEAR(EDATE($C$4,0)),0))</f>
        <v>June 2022 and 2023</v>
      </c>
      <c r="B2" s="52"/>
      <c r="C2" s="52"/>
      <c r="D2" s="52"/>
      <c r="E2" s="7"/>
      <c r="F2" s="7"/>
      <c r="G2" s="7"/>
      <c r="H2" s="7"/>
      <c r="I2" s="29"/>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c r="CA2" s="29"/>
      <c r="CB2" s="29"/>
      <c r="CC2" s="29"/>
      <c r="CD2" s="29"/>
      <c r="CE2" s="29"/>
      <c r="CF2" s="29"/>
      <c r="CG2" s="29"/>
      <c r="CH2" s="29"/>
      <c r="CI2" s="29"/>
      <c r="CJ2" s="29"/>
      <c r="CK2" s="29"/>
      <c r="CL2" s="29"/>
      <c r="CM2" s="29"/>
      <c r="CN2" s="29"/>
      <c r="CO2" s="29"/>
      <c r="CP2" s="29"/>
      <c r="CQ2" s="29"/>
      <c r="CR2" s="29"/>
      <c r="CS2" s="29"/>
      <c r="CT2" s="29"/>
      <c r="CU2" s="29"/>
      <c r="CV2" s="29"/>
      <c r="CW2" s="29"/>
      <c r="CX2" s="29"/>
      <c r="CY2" s="29"/>
      <c r="CZ2" s="29"/>
      <c r="DA2" s="29"/>
      <c r="DB2" s="29"/>
      <c r="DC2" s="29"/>
      <c r="DD2" s="29"/>
      <c r="DE2" s="29"/>
      <c r="DF2" s="29"/>
      <c r="DG2" s="29"/>
      <c r="DH2" s="29"/>
      <c r="DI2" s="29"/>
      <c r="DJ2" s="29"/>
      <c r="DK2" s="29"/>
      <c r="DL2" s="29"/>
      <c r="DM2" s="29"/>
      <c r="DN2" s="29"/>
      <c r="DO2" s="29"/>
      <c r="DP2" s="29"/>
      <c r="DQ2" s="29"/>
      <c r="DR2" s="29"/>
      <c r="DS2" s="29"/>
      <c r="DT2" s="29"/>
      <c r="DU2" s="29"/>
      <c r="DV2" s="29"/>
      <c r="DW2" s="29"/>
      <c r="DX2" s="29"/>
      <c r="DY2" s="29"/>
      <c r="DZ2" s="29"/>
      <c r="EA2" s="29"/>
      <c r="EB2" s="29"/>
      <c r="EC2" s="29"/>
      <c r="ED2" s="29"/>
      <c r="EE2" s="29"/>
      <c r="EF2" s="29"/>
      <c r="EG2" s="29"/>
      <c r="EH2" s="29"/>
      <c r="EI2" s="29"/>
      <c r="EJ2" s="29"/>
      <c r="EK2" s="29"/>
      <c r="EL2" s="29"/>
      <c r="EM2" s="29"/>
      <c r="EN2" s="29"/>
      <c r="EO2" s="29"/>
      <c r="EP2" s="29"/>
      <c r="EQ2" s="29"/>
      <c r="ER2" s="29"/>
      <c r="ES2" s="29"/>
      <c r="ET2" s="29"/>
      <c r="EU2" s="29"/>
      <c r="EV2" s="29"/>
      <c r="EW2" s="29"/>
      <c r="EX2" s="29"/>
      <c r="EY2" s="29"/>
      <c r="EZ2" s="29"/>
      <c r="FA2" s="29"/>
      <c r="FB2" s="29"/>
      <c r="FC2" s="29"/>
      <c r="FD2" s="29"/>
      <c r="FE2" s="29"/>
      <c r="FF2" s="29"/>
      <c r="FG2" s="29"/>
      <c r="FH2" s="29"/>
      <c r="FI2" s="29"/>
      <c r="FJ2" s="29"/>
      <c r="FK2" s="29"/>
      <c r="FL2" s="29"/>
      <c r="FM2" s="29"/>
      <c r="FN2" s="29"/>
      <c r="FO2" s="29"/>
      <c r="FP2" s="29"/>
      <c r="FQ2" s="29"/>
      <c r="FR2" s="29"/>
      <c r="FS2" s="29"/>
      <c r="FT2" s="29"/>
      <c r="FU2" s="29"/>
      <c r="FV2" s="29"/>
      <c r="FW2" s="29"/>
      <c r="FX2" s="29"/>
      <c r="FY2" s="29"/>
      <c r="FZ2" s="29"/>
      <c r="GA2" s="29"/>
      <c r="GB2" s="29"/>
      <c r="GC2" s="29"/>
      <c r="GD2" s="29"/>
      <c r="GE2" s="29"/>
      <c r="GF2" s="29"/>
      <c r="GG2" s="29"/>
      <c r="GH2" s="29"/>
      <c r="GI2" s="29"/>
      <c r="GJ2" s="29"/>
      <c r="GK2" s="29"/>
      <c r="GL2" s="29"/>
      <c r="GM2" s="29"/>
      <c r="GN2" s="29"/>
      <c r="GO2" s="29"/>
      <c r="GP2" s="29"/>
      <c r="GQ2" s="29"/>
      <c r="GR2" s="29"/>
      <c r="GS2" s="29"/>
      <c r="GT2" s="29"/>
      <c r="GU2" s="29"/>
      <c r="GV2" s="29"/>
      <c r="GW2" s="29"/>
      <c r="GX2" s="29"/>
      <c r="GY2" s="29"/>
      <c r="GZ2" s="29"/>
      <c r="HA2" s="29"/>
      <c r="HB2" s="29"/>
      <c r="HC2" s="29"/>
      <c r="HD2" s="29"/>
      <c r="HE2" s="29"/>
      <c r="HF2" s="29"/>
      <c r="HG2" s="29"/>
      <c r="HH2" s="29"/>
      <c r="HI2" s="29"/>
      <c r="HJ2" s="29"/>
      <c r="HK2" s="29"/>
      <c r="HL2" s="29"/>
      <c r="HM2" s="29"/>
      <c r="HN2" s="29"/>
      <c r="HO2" s="29"/>
      <c r="HP2" s="29"/>
      <c r="HQ2" s="29"/>
      <c r="HR2" s="29"/>
      <c r="HS2" s="29"/>
      <c r="HT2" s="29"/>
      <c r="HU2" s="29"/>
      <c r="HV2" s="29"/>
      <c r="HW2" s="29"/>
      <c r="HX2" s="29"/>
      <c r="HY2" s="29"/>
      <c r="HZ2" s="29"/>
      <c r="IA2" s="29"/>
      <c r="IB2" s="29"/>
      <c r="IC2" s="29"/>
      <c r="ID2" s="29"/>
      <c r="IE2" s="29"/>
      <c r="IF2" s="29"/>
      <c r="IG2" s="29"/>
      <c r="IH2" s="29"/>
      <c r="II2" s="29"/>
      <c r="IJ2" s="29"/>
      <c r="IK2" s="29"/>
      <c r="IL2" s="29"/>
      <c r="IM2" s="29"/>
      <c r="IN2" s="29"/>
      <c r="IO2" s="29"/>
      <c r="IP2" s="29"/>
      <c r="IQ2" s="29"/>
      <c r="IR2" s="29"/>
      <c r="IS2" s="29"/>
      <c r="IT2" s="29"/>
    </row>
    <row r="3" spans="1:254" s="32" customFormat="1" x14ac:dyDescent="0.25">
      <c r="A3" s="7"/>
      <c r="B3" s="7"/>
      <c r="C3" s="7"/>
      <c r="D3" s="7"/>
      <c r="E3" s="7"/>
      <c r="F3" s="7"/>
      <c r="G3" s="7"/>
      <c r="I3" s="29"/>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c r="CA3" s="29"/>
      <c r="CB3" s="29"/>
      <c r="CC3" s="29"/>
      <c r="CD3" s="29"/>
      <c r="CE3" s="29"/>
      <c r="CF3" s="29"/>
      <c r="CG3" s="29"/>
      <c r="CH3" s="29"/>
      <c r="CI3" s="29"/>
      <c r="CJ3" s="29"/>
      <c r="CK3" s="29"/>
      <c r="CL3" s="29"/>
      <c r="CM3" s="29"/>
      <c r="CN3" s="29"/>
      <c r="CO3" s="29"/>
      <c r="CP3" s="29"/>
      <c r="CQ3" s="29"/>
      <c r="CR3" s="29"/>
      <c r="CS3" s="29"/>
      <c r="CT3" s="29"/>
      <c r="CU3" s="29"/>
      <c r="CV3" s="29"/>
      <c r="CW3" s="29"/>
      <c r="CX3" s="29"/>
      <c r="CY3" s="29"/>
      <c r="CZ3" s="29"/>
      <c r="DA3" s="29"/>
      <c r="DB3" s="29"/>
      <c r="DC3" s="29"/>
      <c r="DD3" s="29"/>
      <c r="DE3" s="29"/>
      <c r="DF3" s="29"/>
      <c r="DG3" s="29"/>
      <c r="DH3" s="29"/>
      <c r="DI3" s="29"/>
      <c r="DJ3" s="29"/>
      <c r="DK3" s="29"/>
      <c r="DL3" s="29"/>
      <c r="DM3" s="29"/>
      <c r="DN3" s="29"/>
      <c r="DO3" s="29"/>
      <c r="DP3" s="29"/>
      <c r="DQ3" s="29"/>
      <c r="DR3" s="29"/>
      <c r="DS3" s="29"/>
      <c r="DT3" s="29"/>
      <c r="DU3" s="29"/>
      <c r="DV3" s="29"/>
      <c r="DW3" s="29"/>
      <c r="DX3" s="29"/>
      <c r="DY3" s="29"/>
      <c r="DZ3" s="29"/>
      <c r="EA3" s="29"/>
      <c r="EB3" s="29"/>
      <c r="EC3" s="29"/>
      <c r="ED3" s="29"/>
      <c r="EE3" s="29"/>
      <c r="EF3" s="29"/>
      <c r="EG3" s="29"/>
      <c r="EH3" s="29"/>
      <c r="EI3" s="29"/>
      <c r="EJ3" s="29"/>
      <c r="EK3" s="29"/>
      <c r="EL3" s="29"/>
      <c r="EM3" s="29"/>
      <c r="EN3" s="29"/>
      <c r="EO3" s="29"/>
      <c r="EP3" s="29"/>
      <c r="EQ3" s="29"/>
      <c r="ER3" s="29"/>
      <c r="ES3" s="29"/>
      <c r="ET3" s="29"/>
      <c r="EU3" s="29"/>
      <c r="EV3" s="29"/>
      <c r="EW3" s="29"/>
      <c r="EX3" s="29"/>
      <c r="EY3" s="29"/>
      <c r="EZ3" s="29"/>
      <c r="FA3" s="29"/>
      <c r="FB3" s="29"/>
      <c r="FC3" s="29"/>
      <c r="FD3" s="29"/>
      <c r="FE3" s="29"/>
      <c r="FF3" s="29"/>
      <c r="FG3" s="29"/>
      <c r="FH3" s="29"/>
      <c r="FI3" s="29"/>
      <c r="FJ3" s="29"/>
      <c r="FK3" s="29"/>
      <c r="FL3" s="29"/>
      <c r="FM3" s="29"/>
      <c r="FN3" s="29"/>
      <c r="FO3" s="29"/>
      <c r="FP3" s="29"/>
      <c r="FQ3" s="29"/>
      <c r="FR3" s="29"/>
      <c r="FS3" s="29"/>
      <c r="FT3" s="29"/>
      <c r="FU3" s="29"/>
      <c r="FV3" s="29"/>
      <c r="FW3" s="29"/>
      <c r="FX3" s="29"/>
      <c r="FY3" s="29"/>
      <c r="FZ3" s="29"/>
      <c r="GA3" s="29"/>
      <c r="GB3" s="29"/>
      <c r="GC3" s="29"/>
      <c r="GD3" s="29"/>
      <c r="GE3" s="29"/>
      <c r="GF3" s="29"/>
      <c r="GG3" s="29"/>
      <c r="GH3" s="29"/>
      <c r="GI3" s="29"/>
      <c r="GJ3" s="29"/>
      <c r="GK3" s="29"/>
      <c r="GL3" s="29"/>
      <c r="GM3" s="29"/>
      <c r="GN3" s="29"/>
      <c r="GO3" s="29"/>
      <c r="GP3" s="29"/>
      <c r="GQ3" s="29"/>
      <c r="GR3" s="29"/>
      <c r="GS3" s="29"/>
      <c r="GT3" s="29"/>
      <c r="GU3" s="29"/>
      <c r="GV3" s="29"/>
      <c r="GW3" s="29"/>
      <c r="GX3" s="29"/>
      <c r="GY3" s="29"/>
      <c r="GZ3" s="29"/>
      <c r="HA3" s="29"/>
      <c r="HB3" s="29"/>
      <c r="HC3" s="29"/>
      <c r="HD3" s="29"/>
      <c r="HE3" s="29"/>
      <c r="HF3" s="29"/>
      <c r="HG3" s="29"/>
      <c r="HH3" s="29"/>
      <c r="HI3" s="29"/>
      <c r="HJ3" s="29"/>
      <c r="HK3" s="29"/>
      <c r="HL3" s="29"/>
      <c r="HM3" s="29"/>
      <c r="HN3" s="29"/>
      <c r="HO3" s="29"/>
      <c r="HP3" s="29"/>
      <c r="HQ3" s="29"/>
      <c r="HR3" s="29"/>
      <c r="HS3" s="29"/>
      <c r="HT3" s="29"/>
      <c r="HU3" s="29"/>
      <c r="HV3" s="29"/>
      <c r="HW3" s="29"/>
      <c r="HX3" s="29"/>
      <c r="HY3" s="29"/>
      <c r="HZ3" s="29"/>
      <c r="IA3" s="29"/>
      <c r="IB3" s="29"/>
      <c r="IC3" s="29"/>
      <c r="ID3" s="29"/>
      <c r="IE3" s="29"/>
      <c r="IF3" s="29"/>
      <c r="IG3" s="29"/>
      <c r="IH3" s="29"/>
      <c r="II3" s="29"/>
      <c r="IJ3" s="29"/>
      <c r="IK3" s="29"/>
      <c r="IL3" s="29"/>
      <c r="IM3" s="29"/>
      <c r="IN3" s="29"/>
      <c r="IO3" s="29"/>
      <c r="IP3" s="29"/>
      <c r="IQ3" s="29"/>
      <c r="IR3" s="29"/>
      <c r="IS3" s="29"/>
      <c r="IT3" s="29"/>
    </row>
    <row r="4" spans="1:254" s="32" customFormat="1" ht="30" x14ac:dyDescent="0.25">
      <c r="A4" s="33" t="s">
        <v>22</v>
      </c>
      <c r="B4" s="12">
        <f>'Table 2. Retail Use Tax'!B8</f>
        <v>44713</v>
      </c>
      <c r="C4" s="12">
        <f>'Table 2. Retail Use Tax'!C8</f>
        <v>45078</v>
      </c>
      <c r="D4" s="43" t="s">
        <v>16</v>
      </c>
      <c r="E4" s="12"/>
      <c r="H4" s="7"/>
      <c r="I4" s="29"/>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c r="CA4" s="29"/>
      <c r="CB4" s="29"/>
      <c r="CC4" s="29"/>
      <c r="CD4" s="29"/>
      <c r="CE4" s="29"/>
      <c r="CF4" s="29"/>
      <c r="CG4" s="29"/>
      <c r="CH4" s="29"/>
      <c r="CI4" s="29"/>
      <c r="CJ4" s="29"/>
      <c r="CK4" s="29"/>
      <c r="CL4" s="29"/>
      <c r="CM4" s="29"/>
      <c r="CN4" s="29"/>
      <c r="CO4" s="29"/>
      <c r="CP4" s="29"/>
      <c r="CQ4" s="29"/>
      <c r="CR4" s="29"/>
      <c r="CS4" s="29"/>
      <c r="CT4" s="29"/>
      <c r="CU4" s="29"/>
      <c r="CV4" s="29"/>
      <c r="CW4" s="29"/>
      <c r="CX4" s="29"/>
      <c r="CY4" s="29"/>
      <c r="CZ4" s="29"/>
      <c r="DA4" s="29"/>
      <c r="DB4" s="29"/>
      <c r="DC4" s="29"/>
      <c r="DD4" s="29"/>
      <c r="DE4" s="29"/>
      <c r="DF4" s="29"/>
      <c r="DG4" s="29"/>
      <c r="DH4" s="29"/>
      <c r="DI4" s="29"/>
      <c r="DJ4" s="29"/>
      <c r="DK4" s="29"/>
      <c r="DL4" s="29"/>
      <c r="DM4" s="29"/>
      <c r="DN4" s="29"/>
      <c r="DO4" s="29"/>
      <c r="DP4" s="29"/>
      <c r="DQ4" s="29"/>
      <c r="DR4" s="29"/>
      <c r="DS4" s="29"/>
      <c r="DT4" s="29"/>
      <c r="DU4" s="29"/>
      <c r="DV4" s="29"/>
      <c r="DW4" s="29"/>
      <c r="DX4" s="29"/>
      <c r="DY4" s="29"/>
      <c r="DZ4" s="29"/>
      <c r="EA4" s="29"/>
      <c r="EB4" s="29"/>
      <c r="EC4" s="29"/>
      <c r="ED4" s="29"/>
      <c r="EE4" s="29"/>
      <c r="EF4" s="29"/>
      <c r="EG4" s="29"/>
      <c r="EH4" s="29"/>
      <c r="EI4" s="29"/>
      <c r="EJ4" s="29"/>
      <c r="EK4" s="29"/>
      <c r="EL4" s="29"/>
      <c r="EM4" s="29"/>
      <c r="EN4" s="29"/>
      <c r="EO4" s="29"/>
      <c r="EP4" s="29"/>
      <c r="EQ4" s="29"/>
      <c r="ER4" s="29"/>
      <c r="ES4" s="29"/>
      <c r="ET4" s="29"/>
      <c r="EU4" s="29"/>
      <c r="EV4" s="29"/>
      <c r="EW4" s="29"/>
      <c r="EX4" s="29"/>
      <c r="EY4" s="29"/>
      <c r="EZ4" s="29"/>
      <c r="FA4" s="29"/>
      <c r="FB4" s="29"/>
      <c r="FC4" s="29"/>
      <c r="FD4" s="29"/>
      <c r="FE4" s="29"/>
      <c r="FF4" s="29"/>
      <c r="FG4" s="29"/>
      <c r="FH4" s="29"/>
      <c r="FI4" s="29"/>
      <c r="FJ4" s="29"/>
      <c r="FK4" s="29"/>
      <c r="FL4" s="29"/>
      <c r="FM4" s="29"/>
      <c r="FN4" s="29"/>
      <c r="FO4" s="29"/>
      <c r="FP4" s="29"/>
      <c r="FQ4" s="29"/>
      <c r="FR4" s="29"/>
      <c r="FS4" s="29"/>
      <c r="FT4" s="29"/>
      <c r="FU4" s="29"/>
      <c r="FV4" s="29"/>
      <c r="FW4" s="29"/>
      <c r="FX4" s="29"/>
      <c r="FY4" s="29"/>
      <c r="FZ4" s="29"/>
      <c r="GA4" s="29"/>
      <c r="GB4" s="29"/>
      <c r="GC4" s="29"/>
      <c r="GD4" s="29"/>
      <c r="GE4" s="29"/>
      <c r="GF4" s="29"/>
      <c r="GG4" s="29"/>
      <c r="GH4" s="29"/>
      <c r="GI4" s="29"/>
      <c r="GJ4" s="29"/>
      <c r="GK4" s="29"/>
      <c r="GL4" s="29"/>
      <c r="GM4" s="29"/>
      <c r="GN4" s="29"/>
      <c r="GO4" s="29"/>
      <c r="GP4" s="29"/>
      <c r="GQ4" s="29"/>
      <c r="GR4" s="29"/>
      <c r="GS4" s="29"/>
      <c r="GT4" s="29"/>
      <c r="GU4" s="29"/>
      <c r="GV4" s="29"/>
      <c r="GW4" s="29"/>
      <c r="GX4" s="29"/>
      <c r="GY4" s="29"/>
      <c r="GZ4" s="29"/>
      <c r="HA4" s="29"/>
      <c r="HB4" s="29"/>
      <c r="HC4" s="29"/>
      <c r="HD4" s="29"/>
      <c r="HE4" s="29"/>
      <c r="HF4" s="29"/>
      <c r="HG4" s="29"/>
      <c r="HH4" s="29"/>
      <c r="HI4" s="29"/>
      <c r="HJ4" s="29"/>
      <c r="HK4" s="29"/>
      <c r="HL4" s="29"/>
      <c r="HM4" s="29"/>
      <c r="HN4" s="29"/>
      <c r="HO4" s="29"/>
      <c r="HP4" s="29"/>
      <c r="HQ4" s="29"/>
      <c r="HR4" s="29"/>
      <c r="HS4" s="29"/>
      <c r="HT4" s="29"/>
      <c r="HU4" s="29"/>
      <c r="HV4" s="29"/>
      <c r="HW4" s="29"/>
      <c r="HX4" s="29"/>
      <c r="HY4" s="29"/>
      <c r="HZ4" s="29"/>
      <c r="IA4" s="29"/>
      <c r="IB4" s="29"/>
      <c r="IC4" s="29"/>
      <c r="ID4" s="29"/>
      <c r="IE4" s="29"/>
      <c r="IF4" s="29"/>
      <c r="IG4" s="29"/>
      <c r="IH4" s="29"/>
      <c r="II4" s="29"/>
      <c r="IJ4" s="29"/>
      <c r="IK4" s="29"/>
      <c r="IL4" s="29"/>
      <c r="IM4" s="29"/>
      <c r="IN4" s="29"/>
      <c r="IO4" s="29"/>
      <c r="IP4" s="29"/>
      <c r="IQ4" s="29"/>
      <c r="IR4" s="29"/>
      <c r="IS4" s="29"/>
      <c r="IT4" s="29"/>
    </row>
    <row r="5" spans="1:254" s="28" customFormat="1" x14ac:dyDescent="0.25">
      <c r="A5" s="18"/>
      <c r="B5" s="18"/>
      <c r="C5" s="5"/>
      <c r="D5" s="18"/>
      <c r="E5" s="5"/>
      <c r="H5" s="7"/>
      <c r="I5" s="29"/>
      <c r="J5" s="40"/>
      <c r="K5" s="40"/>
      <c r="L5" s="40"/>
      <c r="M5" s="40"/>
      <c r="N5" s="40"/>
      <c r="O5" s="40"/>
      <c r="P5" s="40"/>
      <c r="Q5" s="40"/>
      <c r="R5" s="40"/>
      <c r="S5" s="40"/>
      <c r="T5" s="40"/>
      <c r="U5" s="40"/>
      <c r="V5" s="40"/>
      <c r="W5" s="40"/>
      <c r="X5" s="40"/>
      <c r="Y5" s="40"/>
      <c r="Z5" s="40"/>
      <c r="AA5" s="40"/>
      <c r="AB5" s="40"/>
      <c r="AC5" s="40"/>
      <c r="AD5" s="40"/>
      <c r="AE5" s="40"/>
      <c r="AF5" s="40"/>
      <c r="AG5" s="40"/>
      <c r="AH5" s="40"/>
      <c r="AI5" s="40"/>
      <c r="AJ5" s="40"/>
      <c r="AK5" s="40"/>
      <c r="AL5" s="40"/>
      <c r="AM5" s="40"/>
      <c r="AN5" s="29"/>
      <c r="AO5" s="29"/>
      <c r="AP5" s="29"/>
      <c r="AQ5" s="29"/>
      <c r="AR5" s="29"/>
      <c r="AS5" s="29"/>
      <c r="AT5" s="29"/>
      <c r="AU5" s="29"/>
      <c r="AV5" s="29"/>
      <c r="AW5" s="29"/>
      <c r="AX5" s="29"/>
      <c r="AY5" s="29"/>
      <c r="AZ5" s="29"/>
      <c r="BA5" s="29"/>
      <c r="BB5" s="29"/>
      <c r="BC5" s="29"/>
      <c r="BD5" s="29"/>
      <c r="BE5" s="29"/>
      <c r="BF5" s="29"/>
      <c r="BG5" s="29"/>
      <c r="BH5" s="29"/>
      <c r="BI5" s="29"/>
      <c r="BJ5" s="29"/>
      <c r="BK5" s="29"/>
      <c r="BL5" s="29"/>
      <c r="BM5" s="29"/>
      <c r="BN5" s="29"/>
      <c r="BO5" s="29"/>
      <c r="BP5" s="29"/>
      <c r="BQ5" s="29"/>
      <c r="BR5" s="29"/>
      <c r="BS5" s="29"/>
      <c r="BT5" s="29"/>
      <c r="BU5" s="29"/>
      <c r="BV5" s="29"/>
      <c r="BW5" s="29"/>
      <c r="BX5" s="29"/>
      <c r="BY5" s="29"/>
      <c r="BZ5" s="29"/>
      <c r="CA5" s="29"/>
      <c r="CB5" s="29"/>
      <c r="CC5" s="29"/>
      <c r="CD5" s="29"/>
      <c r="CE5" s="29"/>
      <c r="CF5" s="29"/>
      <c r="CG5" s="29"/>
      <c r="CH5" s="29"/>
      <c r="CI5" s="29"/>
      <c r="CJ5" s="29"/>
      <c r="CK5" s="29"/>
      <c r="CL5" s="29"/>
      <c r="CM5" s="29"/>
      <c r="CN5" s="29"/>
      <c r="CO5" s="29"/>
      <c r="CP5" s="29"/>
      <c r="CQ5" s="29"/>
      <c r="CR5" s="29"/>
      <c r="CS5" s="29"/>
      <c r="CT5" s="29"/>
      <c r="CU5" s="29"/>
      <c r="CV5" s="29"/>
      <c r="CW5" s="29"/>
      <c r="CX5" s="29"/>
      <c r="CY5" s="29"/>
      <c r="CZ5" s="29"/>
      <c r="DA5" s="29"/>
      <c r="DB5" s="29"/>
      <c r="DC5" s="29"/>
      <c r="DD5" s="29"/>
      <c r="DE5" s="29"/>
      <c r="DF5" s="29"/>
      <c r="DG5" s="29"/>
      <c r="DH5" s="29"/>
      <c r="DI5" s="29"/>
      <c r="DJ5" s="29"/>
      <c r="DK5" s="29"/>
      <c r="DL5" s="29"/>
      <c r="DM5" s="29"/>
      <c r="DN5" s="29"/>
      <c r="DO5" s="29"/>
      <c r="DP5" s="29"/>
      <c r="DQ5" s="29"/>
      <c r="DR5" s="29"/>
      <c r="DS5" s="29"/>
      <c r="DT5" s="29"/>
      <c r="DU5" s="29"/>
      <c r="DV5" s="29"/>
      <c r="DW5" s="29"/>
      <c r="DX5" s="29"/>
      <c r="DY5" s="29"/>
      <c r="DZ5" s="29"/>
      <c r="EA5" s="29"/>
      <c r="EB5" s="29"/>
      <c r="EC5" s="29"/>
      <c r="ED5" s="29"/>
      <c r="EE5" s="29"/>
      <c r="EF5" s="29"/>
      <c r="EG5" s="29"/>
      <c r="EH5" s="29"/>
      <c r="EI5" s="29"/>
      <c r="EJ5" s="29"/>
      <c r="EK5" s="29"/>
      <c r="EL5" s="29"/>
      <c r="EM5" s="29"/>
      <c r="EN5" s="29"/>
      <c r="EO5" s="29"/>
      <c r="EP5" s="29"/>
      <c r="EQ5" s="29"/>
      <c r="ER5" s="29"/>
      <c r="ES5" s="29"/>
      <c r="ET5" s="29"/>
      <c r="EU5" s="29"/>
      <c r="EV5" s="29"/>
      <c r="EW5" s="29"/>
      <c r="EX5" s="29"/>
      <c r="EY5" s="29"/>
      <c r="EZ5" s="29"/>
      <c r="FA5" s="29"/>
      <c r="FB5" s="29"/>
      <c r="FC5" s="29"/>
      <c r="FD5" s="29"/>
      <c r="FE5" s="29"/>
      <c r="FF5" s="29"/>
      <c r="FG5" s="29"/>
      <c r="FH5" s="29"/>
      <c r="FI5" s="29"/>
      <c r="FJ5" s="29"/>
      <c r="FK5" s="29"/>
      <c r="FL5" s="29"/>
      <c r="FM5" s="29"/>
      <c r="FN5" s="29"/>
      <c r="FO5" s="29"/>
      <c r="FP5" s="29"/>
      <c r="FQ5" s="29"/>
      <c r="FR5" s="29"/>
      <c r="FS5" s="29"/>
      <c r="FT5" s="29"/>
      <c r="FU5" s="29"/>
      <c r="FV5" s="29"/>
      <c r="FW5" s="29"/>
      <c r="FX5" s="29"/>
      <c r="FY5" s="29"/>
      <c r="FZ5" s="29"/>
      <c r="GA5" s="29"/>
      <c r="GB5" s="29"/>
      <c r="GC5" s="29"/>
      <c r="GD5" s="29"/>
      <c r="GE5" s="29"/>
      <c r="GF5" s="29"/>
      <c r="GG5" s="29"/>
      <c r="GH5" s="29"/>
      <c r="GI5" s="29"/>
      <c r="GJ5" s="29"/>
      <c r="GK5" s="29"/>
      <c r="GL5" s="29"/>
      <c r="GM5" s="29"/>
      <c r="GN5" s="29"/>
      <c r="GO5" s="29"/>
      <c r="GP5" s="29"/>
      <c r="GQ5" s="29"/>
      <c r="GR5" s="29"/>
      <c r="GS5" s="29"/>
      <c r="GT5" s="29"/>
      <c r="GU5" s="29"/>
      <c r="GV5" s="29"/>
      <c r="GW5" s="29"/>
      <c r="GX5" s="29"/>
      <c r="GY5" s="29"/>
      <c r="GZ5" s="29"/>
      <c r="HA5" s="29"/>
      <c r="HB5" s="29"/>
      <c r="HC5" s="29"/>
      <c r="HD5" s="29"/>
      <c r="HE5" s="29"/>
      <c r="HF5" s="29"/>
      <c r="HG5" s="29"/>
      <c r="HH5" s="29"/>
      <c r="HI5" s="29"/>
      <c r="HJ5" s="29"/>
      <c r="HK5" s="29"/>
      <c r="HL5" s="29"/>
      <c r="HM5" s="29"/>
      <c r="HN5" s="29"/>
      <c r="HO5" s="29"/>
      <c r="HP5" s="29"/>
      <c r="HQ5" s="29"/>
      <c r="HR5" s="29"/>
      <c r="HS5" s="29"/>
      <c r="HT5" s="29"/>
      <c r="HU5" s="29"/>
      <c r="HV5" s="29"/>
      <c r="HW5" s="29"/>
      <c r="HX5" s="29"/>
      <c r="HY5" s="29"/>
      <c r="HZ5" s="29"/>
      <c r="IA5" s="29"/>
      <c r="IB5" s="29"/>
      <c r="IC5" s="29"/>
      <c r="ID5" s="29"/>
      <c r="IE5" s="29"/>
      <c r="IF5" s="29"/>
      <c r="IG5" s="29"/>
      <c r="IH5" s="29"/>
      <c r="II5" s="29"/>
      <c r="IJ5" s="29"/>
      <c r="IK5" s="29"/>
      <c r="IL5" s="29"/>
      <c r="IM5" s="29"/>
      <c r="IN5" s="29"/>
      <c r="IO5" s="29"/>
      <c r="IP5" s="29"/>
      <c r="IQ5" s="29"/>
      <c r="IR5" s="29"/>
      <c r="IS5" s="29"/>
      <c r="IT5" s="29"/>
    </row>
    <row r="6" spans="1:254" s="28" customFormat="1" x14ac:dyDescent="0.25">
      <c r="A6" s="7" t="s">
        <v>14</v>
      </c>
      <c r="B6" s="5"/>
      <c r="C6" s="5"/>
      <c r="D6" s="5"/>
      <c r="E6" s="5"/>
      <c r="I6" s="29"/>
      <c r="J6" s="40"/>
      <c r="K6" s="40"/>
      <c r="L6" s="40"/>
      <c r="M6" s="40"/>
      <c r="N6" s="40"/>
      <c r="O6" s="40"/>
      <c r="P6" s="40"/>
      <c r="Q6" s="40"/>
      <c r="R6" s="40"/>
      <c r="S6" s="40"/>
      <c r="T6" s="40"/>
      <c r="U6" s="40"/>
      <c r="V6" s="40"/>
      <c r="W6" s="40"/>
      <c r="X6" s="40"/>
      <c r="Y6" s="40"/>
      <c r="Z6" s="40"/>
      <c r="AA6" s="40"/>
      <c r="AB6" s="40"/>
      <c r="AC6" s="40"/>
      <c r="AD6" s="40"/>
      <c r="AE6" s="40"/>
      <c r="AF6" s="40"/>
      <c r="AG6" s="40"/>
      <c r="AH6" s="40"/>
      <c r="AI6" s="40"/>
      <c r="AJ6" s="40"/>
      <c r="AK6" s="40"/>
      <c r="AL6" s="40"/>
      <c r="AM6" s="40"/>
      <c r="AN6" s="29"/>
      <c r="AO6" s="29"/>
      <c r="AP6" s="29"/>
      <c r="AQ6" s="29"/>
      <c r="AR6" s="29"/>
      <c r="AS6" s="29"/>
      <c r="AT6" s="29"/>
      <c r="AU6" s="29"/>
      <c r="AV6" s="29"/>
      <c r="AW6" s="29"/>
      <c r="AX6" s="29"/>
      <c r="AY6" s="29"/>
      <c r="AZ6" s="29"/>
      <c r="BA6" s="29"/>
      <c r="BB6" s="29"/>
      <c r="BC6" s="29"/>
      <c r="BD6" s="29"/>
      <c r="BE6" s="29"/>
      <c r="BF6" s="29"/>
      <c r="BG6" s="29"/>
      <c r="BH6" s="29"/>
      <c r="BI6" s="29"/>
      <c r="BJ6" s="29"/>
      <c r="BK6" s="29"/>
      <c r="BL6" s="29"/>
      <c r="BM6" s="29"/>
      <c r="BN6" s="29"/>
      <c r="BO6" s="29"/>
      <c r="BP6" s="29"/>
      <c r="BQ6" s="29"/>
      <c r="BR6" s="29"/>
      <c r="BS6" s="29"/>
      <c r="BT6" s="29"/>
      <c r="BU6" s="29"/>
      <c r="BV6" s="29"/>
      <c r="BW6" s="29"/>
      <c r="BX6" s="29"/>
      <c r="BY6" s="29"/>
      <c r="BZ6" s="29"/>
      <c r="CA6" s="29"/>
      <c r="CB6" s="29"/>
      <c r="CC6" s="29"/>
      <c r="CD6" s="29"/>
      <c r="CE6" s="29"/>
      <c r="CF6" s="29"/>
      <c r="CG6" s="29"/>
      <c r="CH6" s="29"/>
      <c r="CI6" s="29"/>
      <c r="CJ6" s="29"/>
      <c r="CK6" s="29"/>
      <c r="CL6" s="29"/>
      <c r="CM6" s="29"/>
      <c r="CN6" s="29"/>
      <c r="CO6" s="29"/>
      <c r="CP6" s="29"/>
      <c r="CQ6" s="29"/>
      <c r="CR6" s="29"/>
      <c r="CS6" s="29"/>
      <c r="CT6" s="29"/>
      <c r="CU6" s="29"/>
      <c r="CV6" s="29"/>
      <c r="CW6" s="29"/>
      <c r="CX6" s="29"/>
      <c r="CY6" s="29"/>
      <c r="CZ6" s="29"/>
      <c r="DA6" s="29"/>
      <c r="DB6" s="29"/>
      <c r="DC6" s="29"/>
      <c r="DD6" s="29"/>
      <c r="DE6" s="29"/>
      <c r="DF6" s="29"/>
      <c r="DG6" s="29"/>
      <c r="DH6" s="29"/>
      <c r="DI6" s="29"/>
      <c r="DJ6" s="29"/>
      <c r="DK6" s="29"/>
      <c r="DL6" s="29"/>
      <c r="DM6" s="29"/>
      <c r="DN6" s="29"/>
      <c r="DO6" s="29"/>
      <c r="DP6" s="29"/>
      <c r="DQ6" s="29"/>
      <c r="DR6" s="29"/>
      <c r="DS6" s="29"/>
      <c r="DT6" s="29"/>
      <c r="DU6" s="29"/>
      <c r="DV6" s="29"/>
      <c r="DW6" s="29"/>
      <c r="DX6" s="29"/>
      <c r="DY6" s="29"/>
      <c r="DZ6" s="29"/>
      <c r="EA6" s="29"/>
      <c r="EB6" s="29"/>
      <c r="EC6" s="29"/>
      <c r="ED6" s="29"/>
      <c r="EE6" s="29"/>
      <c r="EF6" s="29"/>
      <c r="EG6" s="29"/>
      <c r="EH6" s="29"/>
      <c r="EI6" s="29"/>
      <c r="EJ6" s="29"/>
      <c r="EK6" s="29"/>
      <c r="EL6" s="29"/>
      <c r="EM6" s="29"/>
      <c r="EN6" s="29"/>
      <c r="EO6" s="29"/>
      <c r="EP6" s="29"/>
      <c r="EQ6" s="29"/>
      <c r="ER6" s="29"/>
      <c r="ES6" s="29"/>
      <c r="ET6" s="29"/>
      <c r="EU6" s="29"/>
      <c r="EV6" s="29"/>
      <c r="EW6" s="29"/>
      <c r="EX6" s="29"/>
      <c r="EY6" s="29"/>
      <c r="EZ6" s="29"/>
      <c r="FA6" s="29"/>
      <c r="FB6" s="29"/>
      <c r="FC6" s="29"/>
      <c r="FD6" s="29"/>
      <c r="FE6" s="29"/>
      <c r="FF6" s="29"/>
      <c r="FG6" s="29"/>
      <c r="FH6" s="29"/>
      <c r="FI6" s="29"/>
      <c r="FJ6" s="29"/>
      <c r="FK6" s="29"/>
      <c r="FL6" s="29"/>
      <c r="FM6" s="29"/>
      <c r="FN6" s="29"/>
      <c r="FO6" s="29"/>
      <c r="FP6" s="29"/>
      <c r="FQ6" s="29"/>
      <c r="FR6" s="29"/>
      <c r="FS6" s="29"/>
      <c r="FT6" s="29"/>
      <c r="FU6" s="29"/>
      <c r="FV6" s="29"/>
      <c r="FW6" s="29"/>
      <c r="FX6" s="29"/>
      <c r="FY6" s="29"/>
      <c r="FZ6" s="29"/>
      <c r="GA6" s="29"/>
      <c r="GB6" s="29"/>
      <c r="GC6" s="29"/>
      <c r="GD6" s="29"/>
      <c r="GE6" s="29"/>
      <c r="GF6" s="29"/>
      <c r="GG6" s="29"/>
      <c r="GH6" s="29"/>
      <c r="GI6" s="29"/>
      <c r="GJ6" s="29"/>
      <c r="GK6" s="29"/>
      <c r="GL6" s="29"/>
      <c r="GM6" s="29"/>
      <c r="GN6" s="29"/>
      <c r="GO6" s="29"/>
      <c r="GP6" s="29"/>
      <c r="GQ6" s="29"/>
      <c r="GR6" s="29"/>
      <c r="GS6" s="29"/>
      <c r="GT6" s="29"/>
      <c r="GU6" s="29"/>
      <c r="GV6" s="29"/>
      <c r="GW6" s="29"/>
      <c r="GX6" s="29"/>
      <c r="GY6" s="29"/>
      <c r="GZ6" s="29"/>
      <c r="HA6" s="29"/>
      <c r="HB6" s="29"/>
      <c r="HC6" s="29"/>
      <c r="HD6" s="29"/>
      <c r="HE6" s="29"/>
      <c r="HF6" s="29"/>
      <c r="HG6" s="29"/>
      <c r="HH6" s="29"/>
      <c r="HI6" s="29"/>
      <c r="HJ6" s="29"/>
      <c r="HK6" s="29"/>
      <c r="HL6" s="29"/>
      <c r="HM6" s="29"/>
      <c r="HN6" s="29"/>
      <c r="HO6" s="29"/>
      <c r="HP6" s="29"/>
      <c r="HQ6" s="29"/>
      <c r="HR6" s="29"/>
      <c r="HS6" s="29"/>
      <c r="HT6" s="29"/>
      <c r="HU6" s="29"/>
      <c r="HV6" s="29"/>
      <c r="HW6" s="29"/>
      <c r="HX6" s="29"/>
      <c r="HY6" s="29"/>
      <c r="HZ6" s="29"/>
      <c r="IA6" s="29"/>
      <c r="IB6" s="29"/>
      <c r="IC6" s="29"/>
      <c r="ID6" s="29"/>
      <c r="IE6" s="29"/>
      <c r="IF6" s="29"/>
      <c r="IG6" s="29"/>
      <c r="IH6" s="29"/>
      <c r="II6" s="29"/>
      <c r="IJ6" s="29"/>
      <c r="IK6" s="29"/>
      <c r="IL6" s="29"/>
      <c r="IM6" s="29"/>
      <c r="IN6" s="29"/>
      <c r="IO6" s="29"/>
      <c r="IP6" s="29"/>
      <c r="IQ6" s="29"/>
      <c r="IR6" s="29"/>
      <c r="IS6" s="29"/>
      <c r="IT6" s="29"/>
    </row>
    <row r="7" spans="1:254" s="28" customFormat="1" ht="14.25" x14ac:dyDescent="0.2">
      <c r="A7" s="18" t="s">
        <v>13</v>
      </c>
      <c r="B7" s="46">
        <f>'Table 2. Retail Use Tax'!B23</f>
        <v>13039</v>
      </c>
      <c r="C7" s="46">
        <f>'Table 2. Retail Use Tax'!C23</f>
        <v>21657</v>
      </c>
      <c r="D7" s="22">
        <f>+(C7/B7)-1</f>
        <v>0.66094025615461316</v>
      </c>
      <c r="E7" s="21"/>
      <c r="I7" s="29"/>
      <c r="J7" s="40"/>
      <c r="K7" s="40"/>
      <c r="L7" s="40"/>
      <c r="M7" s="40"/>
      <c r="N7" s="40"/>
      <c r="O7" s="40"/>
      <c r="P7" s="40"/>
      <c r="Q7" s="40"/>
      <c r="R7" s="40"/>
      <c r="S7" s="40"/>
      <c r="T7" s="40"/>
      <c r="U7" s="40"/>
      <c r="V7" s="40"/>
      <c r="W7" s="40"/>
      <c r="X7" s="40"/>
      <c r="Y7" s="40"/>
      <c r="Z7" s="40"/>
      <c r="AA7" s="40"/>
      <c r="AB7" s="40"/>
      <c r="AC7" s="40"/>
      <c r="AD7" s="40"/>
      <c r="AE7" s="40"/>
      <c r="AF7" s="40"/>
      <c r="AG7" s="40"/>
      <c r="AH7" s="40"/>
      <c r="AI7" s="40"/>
      <c r="AJ7" s="40"/>
      <c r="AK7" s="40"/>
      <c r="AL7" s="40"/>
      <c r="AM7" s="40"/>
      <c r="AN7" s="29"/>
      <c r="AO7" s="29"/>
      <c r="AP7" s="29"/>
      <c r="AQ7" s="29"/>
      <c r="AR7" s="29"/>
      <c r="AS7" s="29"/>
      <c r="AT7" s="29"/>
      <c r="AU7" s="29"/>
      <c r="AV7" s="29"/>
      <c r="AW7" s="29"/>
      <c r="AX7" s="29"/>
      <c r="AY7" s="29"/>
      <c r="AZ7" s="29"/>
      <c r="BA7" s="29"/>
      <c r="BB7" s="29"/>
      <c r="BC7" s="29"/>
      <c r="BD7" s="29"/>
      <c r="BE7" s="29"/>
      <c r="BF7" s="29"/>
      <c r="BG7" s="29"/>
      <c r="BH7" s="29"/>
      <c r="BI7" s="29"/>
      <c r="BJ7" s="29"/>
      <c r="BK7" s="29"/>
      <c r="BL7" s="29"/>
      <c r="BM7" s="29"/>
      <c r="BN7" s="29"/>
      <c r="BO7" s="29"/>
      <c r="BP7" s="29"/>
      <c r="BQ7" s="29"/>
      <c r="BR7" s="29"/>
      <c r="BS7" s="29"/>
      <c r="BT7" s="29"/>
      <c r="BU7" s="29"/>
      <c r="BV7" s="29"/>
      <c r="BW7" s="29"/>
      <c r="BX7" s="29"/>
      <c r="BY7" s="29"/>
      <c r="BZ7" s="29"/>
      <c r="CA7" s="29"/>
      <c r="CB7" s="29"/>
      <c r="CC7" s="29"/>
      <c r="CD7" s="29"/>
      <c r="CE7" s="29"/>
      <c r="CF7" s="29"/>
      <c r="CG7" s="29"/>
      <c r="CH7" s="29"/>
      <c r="CI7" s="29"/>
      <c r="CJ7" s="29"/>
      <c r="CK7" s="29"/>
      <c r="CL7" s="29"/>
      <c r="CM7" s="29"/>
      <c r="CN7" s="29"/>
      <c r="CO7" s="29"/>
      <c r="CP7" s="29"/>
      <c r="CQ7" s="29"/>
      <c r="CR7" s="29"/>
      <c r="CS7" s="29"/>
      <c r="CT7" s="29"/>
      <c r="CU7" s="29"/>
      <c r="CV7" s="29"/>
      <c r="CW7" s="29"/>
      <c r="CX7" s="29"/>
      <c r="CY7" s="29"/>
      <c r="CZ7" s="29"/>
      <c r="DA7" s="29"/>
      <c r="DB7" s="29"/>
      <c r="DC7" s="29"/>
      <c r="DD7" s="29"/>
      <c r="DE7" s="29"/>
      <c r="DF7" s="29"/>
      <c r="DG7" s="29"/>
      <c r="DH7" s="29"/>
      <c r="DI7" s="29"/>
      <c r="DJ7" s="29"/>
      <c r="DK7" s="29"/>
      <c r="DL7" s="29"/>
      <c r="DM7" s="29"/>
      <c r="DN7" s="29"/>
      <c r="DO7" s="29"/>
      <c r="DP7" s="29"/>
      <c r="DQ7" s="29"/>
      <c r="DR7" s="29"/>
      <c r="DS7" s="29"/>
      <c r="DT7" s="29"/>
      <c r="DU7" s="29"/>
      <c r="DV7" s="29"/>
      <c r="DW7" s="29"/>
      <c r="DX7" s="29"/>
      <c r="DY7" s="29"/>
      <c r="DZ7" s="29"/>
      <c r="EA7" s="29"/>
      <c r="EB7" s="29"/>
      <c r="EC7" s="29"/>
      <c r="ED7" s="29"/>
      <c r="EE7" s="29"/>
      <c r="EF7" s="29"/>
      <c r="EG7" s="29"/>
      <c r="EH7" s="29"/>
      <c r="EI7" s="29"/>
      <c r="EJ7" s="29"/>
      <c r="EK7" s="29"/>
      <c r="EL7" s="29"/>
      <c r="EM7" s="29"/>
      <c r="EN7" s="29"/>
      <c r="EO7" s="29"/>
      <c r="EP7" s="29"/>
      <c r="EQ7" s="29"/>
      <c r="ER7" s="29"/>
      <c r="ES7" s="29"/>
      <c r="ET7" s="29"/>
      <c r="EU7" s="29"/>
      <c r="EV7" s="29"/>
      <c r="EW7" s="29"/>
      <c r="EX7" s="29"/>
      <c r="EY7" s="29"/>
      <c r="EZ7" s="29"/>
      <c r="FA7" s="29"/>
      <c r="FB7" s="29"/>
      <c r="FC7" s="29"/>
      <c r="FD7" s="29"/>
      <c r="FE7" s="29"/>
      <c r="FF7" s="29"/>
      <c r="FG7" s="29"/>
      <c r="FH7" s="29"/>
      <c r="FI7" s="29"/>
      <c r="FJ7" s="29"/>
      <c r="FK7" s="29"/>
      <c r="FL7" s="29"/>
      <c r="FM7" s="29"/>
      <c r="FN7" s="29"/>
      <c r="FO7" s="29"/>
      <c r="FP7" s="29"/>
      <c r="FQ7" s="29"/>
      <c r="FR7" s="29"/>
      <c r="FS7" s="29"/>
      <c r="FT7" s="29"/>
      <c r="FU7" s="29"/>
      <c r="FV7" s="29"/>
      <c r="FW7" s="29"/>
      <c r="FX7" s="29"/>
      <c r="FY7" s="29"/>
      <c r="FZ7" s="29"/>
      <c r="GA7" s="29"/>
      <c r="GB7" s="29"/>
      <c r="GC7" s="29"/>
      <c r="GD7" s="29"/>
      <c r="GE7" s="29"/>
      <c r="GF7" s="29"/>
      <c r="GG7" s="29"/>
      <c r="GH7" s="29"/>
      <c r="GI7" s="29"/>
      <c r="GJ7" s="29"/>
      <c r="GK7" s="29"/>
      <c r="GL7" s="29"/>
      <c r="GM7" s="29"/>
      <c r="GN7" s="29"/>
      <c r="GO7" s="29"/>
      <c r="GP7" s="29"/>
      <c r="GQ7" s="29"/>
      <c r="GR7" s="29"/>
      <c r="GS7" s="29"/>
      <c r="GT7" s="29"/>
      <c r="GU7" s="29"/>
      <c r="GV7" s="29"/>
      <c r="GW7" s="29"/>
      <c r="GX7" s="29"/>
      <c r="GY7" s="29"/>
      <c r="GZ7" s="29"/>
      <c r="HA7" s="29"/>
      <c r="HB7" s="29"/>
      <c r="HC7" s="29"/>
      <c r="HD7" s="29"/>
      <c r="HE7" s="29"/>
      <c r="HF7" s="29"/>
      <c r="HG7" s="29"/>
      <c r="HH7" s="29"/>
      <c r="HI7" s="29"/>
      <c r="HJ7" s="29"/>
      <c r="HK7" s="29"/>
      <c r="HL7" s="29"/>
      <c r="HM7" s="29"/>
      <c r="HN7" s="29"/>
      <c r="HO7" s="29"/>
      <c r="HP7" s="29"/>
      <c r="HQ7" s="29"/>
      <c r="HR7" s="29"/>
      <c r="HS7" s="29"/>
      <c r="HT7" s="29"/>
      <c r="HU7" s="29"/>
      <c r="HV7" s="29"/>
      <c r="HW7" s="29"/>
      <c r="HX7" s="29"/>
      <c r="HY7" s="29"/>
      <c r="HZ7" s="29"/>
      <c r="IA7" s="29"/>
      <c r="IB7" s="29"/>
      <c r="IC7" s="29"/>
      <c r="ID7" s="29"/>
      <c r="IE7" s="29"/>
      <c r="IF7" s="29"/>
      <c r="IG7" s="29"/>
      <c r="IH7" s="29"/>
      <c r="II7" s="29"/>
      <c r="IJ7" s="29"/>
      <c r="IK7" s="29"/>
      <c r="IL7" s="29"/>
      <c r="IM7" s="29"/>
      <c r="IN7" s="29"/>
      <c r="IO7" s="29"/>
      <c r="IP7" s="29"/>
      <c r="IQ7" s="29"/>
      <c r="IR7" s="29"/>
      <c r="IS7" s="29"/>
      <c r="IT7" s="29"/>
    </row>
    <row r="8" spans="1:254" s="28" customFormat="1" ht="14.25" x14ac:dyDescent="0.2">
      <c r="A8" s="18" t="s">
        <v>27</v>
      </c>
      <c r="B8" s="47">
        <f>'Table 2. Retail Use Tax'!E23</f>
        <v>2843774992</v>
      </c>
      <c r="C8" s="47">
        <f>'Table 2. Retail Use Tax'!F23</f>
        <v>2667494043</v>
      </c>
      <c r="D8" s="22">
        <f>+(C8/B8)-1</f>
        <v>-6.1988360364623407E-2</v>
      </c>
      <c r="E8" s="25"/>
      <c r="I8" s="29"/>
      <c r="J8" s="40"/>
      <c r="K8" s="40"/>
      <c r="L8" s="40"/>
      <c r="M8" s="40"/>
      <c r="N8" s="40"/>
      <c r="O8" s="40"/>
      <c r="P8" s="40"/>
      <c r="Q8" s="40"/>
      <c r="R8" s="40"/>
      <c r="S8" s="40"/>
      <c r="T8" s="40"/>
      <c r="U8" s="40"/>
      <c r="V8" s="40"/>
      <c r="W8" s="40"/>
      <c r="X8" s="40"/>
      <c r="Y8" s="40"/>
      <c r="Z8" s="40"/>
      <c r="AA8" s="40"/>
      <c r="AB8" s="40"/>
      <c r="AC8" s="40"/>
      <c r="AD8" s="40"/>
      <c r="AE8" s="40"/>
      <c r="AF8" s="40"/>
      <c r="AG8" s="40"/>
      <c r="AH8" s="40"/>
      <c r="AI8" s="40"/>
      <c r="AJ8" s="40"/>
      <c r="AK8" s="40"/>
      <c r="AL8" s="40"/>
      <c r="AM8" s="40"/>
      <c r="AN8" s="29"/>
      <c r="AO8" s="29"/>
      <c r="AP8" s="29"/>
      <c r="AQ8" s="29"/>
      <c r="AR8" s="29"/>
      <c r="AS8" s="29"/>
      <c r="AT8" s="29"/>
      <c r="AU8" s="29"/>
      <c r="AV8" s="29"/>
      <c r="AW8" s="29"/>
      <c r="AX8" s="29"/>
      <c r="AY8" s="29"/>
      <c r="AZ8" s="29"/>
      <c r="BA8" s="29"/>
      <c r="BB8" s="29"/>
      <c r="BC8" s="29"/>
      <c r="BD8" s="29"/>
      <c r="BE8" s="29"/>
      <c r="BF8" s="29"/>
      <c r="BG8" s="29"/>
      <c r="BH8" s="29"/>
      <c r="BI8" s="29"/>
      <c r="BJ8" s="29"/>
      <c r="BK8" s="29"/>
      <c r="BL8" s="29"/>
      <c r="BM8" s="29"/>
      <c r="BN8" s="29"/>
      <c r="BO8" s="29"/>
      <c r="BP8" s="29"/>
      <c r="BQ8" s="29"/>
      <c r="BR8" s="29"/>
      <c r="BS8" s="29"/>
      <c r="BT8" s="29"/>
      <c r="BU8" s="29"/>
      <c r="BV8" s="29"/>
      <c r="BW8" s="29"/>
      <c r="BX8" s="29"/>
      <c r="BY8" s="29"/>
      <c r="BZ8" s="29"/>
      <c r="CA8" s="29"/>
      <c r="CB8" s="29"/>
      <c r="CC8" s="29"/>
      <c r="CD8" s="29"/>
      <c r="CE8" s="29"/>
      <c r="CF8" s="29"/>
      <c r="CG8" s="29"/>
      <c r="CH8" s="29"/>
      <c r="CI8" s="29"/>
      <c r="CJ8" s="29"/>
      <c r="CK8" s="29"/>
      <c r="CL8" s="29"/>
      <c r="CM8" s="29"/>
      <c r="CN8" s="29"/>
      <c r="CO8" s="29"/>
      <c r="CP8" s="29"/>
      <c r="CQ8" s="29"/>
      <c r="CR8" s="29"/>
      <c r="CS8" s="29"/>
      <c r="CT8" s="29"/>
      <c r="CU8" s="29"/>
      <c r="CV8" s="29"/>
      <c r="CW8" s="29"/>
      <c r="CX8" s="29"/>
      <c r="CY8" s="29"/>
      <c r="CZ8" s="29"/>
      <c r="DA8" s="29"/>
      <c r="DB8" s="29"/>
      <c r="DC8" s="29"/>
      <c r="DD8" s="29"/>
      <c r="DE8" s="29"/>
      <c r="DF8" s="29"/>
      <c r="DG8" s="29"/>
      <c r="DH8" s="29"/>
      <c r="DI8" s="29"/>
      <c r="DJ8" s="29"/>
      <c r="DK8" s="29"/>
      <c r="DL8" s="29"/>
      <c r="DM8" s="29"/>
      <c r="DN8" s="29"/>
      <c r="DO8" s="29"/>
      <c r="DP8" s="29"/>
      <c r="DQ8" s="29"/>
      <c r="DR8" s="29"/>
      <c r="DS8" s="29"/>
      <c r="DT8" s="29"/>
      <c r="DU8" s="29"/>
      <c r="DV8" s="29"/>
      <c r="DW8" s="29"/>
      <c r="DX8" s="29"/>
      <c r="DY8" s="29"/>
      <c r="DZ8" s="29"/>
      <c r="EA8" s="29"/>
      <c r="EB8" s="29"/>
      <c r="EC8" s="29"/>
      <c r="ED8" s="29"/>
      <c r="EE8" s="29"/>
      <c r="EF8" s="29"/>
      <c r="EG8" s="29"/>
      <c r="EH8" s="29"/>
      <c r="EI8" s="29"/>
      <c r="EJ8" s="29"/>
      <c r="EK8" s="29"/>
      <c r="EL8" s="29"/>
      <c r="EM8" s="29"/>
      <c r="EN8" s="29"/>
      <c r="EO8" s="29"/>
      <c r="EP8" s="29"/>
      <c r="EQ8" s="29"/>
      <c r="ER8" s="29"/>
      <c r="ES8" s="29"/>
      <c r="ET8" s="29"/>
      <c r="EU8" s="29"/>
      <c r="EV8" s="29"/>
      <c r="EW8" s="29"/>
      <c r="EX8" s="29"/>
      <c r="EY8" s="29"/>
      <c r="EZ8" s="29"/>
      <c r="FA8" s="29"/>
      <c r="FB8" s="29"/>
      <c r="FC8" s="29"/>
      <c r="FD8" s="29"/>
      <c r="FE8" s="29"/>
      <c r="FF8" s="29"/>
      <c r="FG8" s="29"/>
      <c r="FH8" s="29"/>
      <c r="FI8" s="29"/>
      <c r="FJ8" s="29"/>
      <c r="FK8" s="29"/>
      <c r="FL8" s="29"/>
      <c r="FM8" s="29"/>
      <c r="FN8" s="29"/>
      <c r="FO8" s="29"/>
      <c r="FP8" s="29"/>
      <c r="FQ8" s="29"/>
      <c r="FR8" s="29"/>
      <c r="FS8" s="29"/>
      <c r="FT8" s="29"/>
      <c r="FU8" s="29"/>
      <c r="FV8" s="29"/>
      <c r="FW8" s="29"/>
      <c r="FX8" s="29"/>
      <c r="FY8" s="29"/>
      <c r="FZ8" s="29"/>
      <c r="GA8" s="29"/>
      <c r="GB8" s="29"/>
      <c r="GC8" s="29"/>
      <c r="GD8" s="29"/>
      <c r="GE8" s="29"/>
      <c r="GF8" s="29"/>
      <c r="GG8" s="29"/>
      <c r="GH8" s="29"/>
      <c r="GI8" s="29"/>
      <c r="GJ8" s="29"/>
      <c r="GK8" s="29"/>
      <c r="GL8" s="29"/>
      <c r="GM8" s="29"/>
      <c r="GN8" s="29"/>
      <c r="GO8" s="29"/>
      <c r="GP8" s="29"/>
      <c r="GQ8" s="29"/>
      <c r="GR8" s="29"/>
      <c r="GS8" s="29"/>
      <c r="GT8" s="29"/>
      <c r="GU8" s="29"/>
      <c r="GV8" s="29"/>
      <c r="GW8" s="29"/>
      <c r="GX8" s="29"/>
      <c r="GY8" s="29"/>
      <c r="GZ8" s="29"/>
      <c r="HA8" s="29"/>
      <c r="HB8" s="29"/>
      <c r="HC8" s="29"/>
      <c r="HD8" s="29"/>
      <c r="HE8" s="29"/>
      <c r="HF8" s="29"/>
      <c r="HG8" s="29"/>
      <c r="HH8" s="29"/>
      <c r="HI8" s="29"/>
      <c r="HJ8" s="29"/>
      <c r="HK8" s="29"/>
      <c r="HL8" s="29"/>
      <c r="HM8" s="29"/>
      <c r="HN8" s="29"/>
      <c r="HO8" s="29"/>
      <c r="HP8" s="29"/>
      <c r="HQ8" s="29"/>
      <c r="HR8" s="29"/>
      <c r="HS8" s="29"/>
      <c r="HT8" s="29"/>
      <c r="HU8" s="29"/>
      <c r="HV8" s="29"/>
      <c r="HW8" s="29"/>
      <c r="HX8" s="29"/>
      <c r="HY8" s="29"/>
      <c r="HZ8" s="29"/>
      <c r="IA8" s="29"/>
      <c r="IB8" s="29"/>
      <c r="IC8" s="29"/>
      <c r="ID8" s="29"/>
      <c r="IE8" s="29"/>
      <c r="IF8" s="29"/>
      <c r="IG8" s="29"/>
      <c r="IH8" s="29"/>
      <c r="II8" s="29"/>
      <c r="IJ8" s="29"/>
      <c r="IK8" s="29"/>
      <c r="IL8" s="29"/>
      <c r="IM8" s="29"/>
      <c r="IN8" s="29"/>
      <c r="IO8" s="29"/>
      <c r="IP8" s="29"/>
      <c r="IQ8" s="29"/>
      <c r="IR8" s="29"/>
      <c r="IS8" s="29"/>
      <c r="IT8" s="29"/>
    </row>
    <row r="9" spans="1:254" s="28" customFormat="1" ht="14.25" x14ac:dyDescent="0.2">
      <c r="A9" s="18" t="s">
        <v>11</v>
      </c>
      <c r="B9" s="47">
        <f>'Table 2. Retail Use Tax'!G23</f>
        <v>170626501</v>
      </c>
      <c r="C9" s="47">
        <f>'Table 2. Retail Use Tax'!H23</f>
        <v>160049644</v>
      </c>
      <c r="D9" s="22">
        <f>+(C9/B9)-1</f>
        <v>-6.1988360178586777E-2</v>
      </c>
      <c r="E9" s="25"/>
      <c r="I9" s="29"/>
      <c r="J9" s="40"/>
      <c r="K9" s="40"/>
      <c r="L9" s="40"/>
      <c r="M9" s="40"/>
      <c r="N9" s="40"/>
      <c r="O9" s="40"/>
      <c r="P9" s="40"/>
      <c r="Q9" s="40"/>
      <c r="R9" s="40"/>
      <c r="S9" s="40"/>
      <c r="T9" s="40"/>
      <c r="U9" s="40"/>
      <c r="V9" s="40"/>
      <c r="W9" s="40"/>
      <c r="X9" s="40"/>
      <c r="Y9" s="40"/>
      <c r="Z9" s="40"/>
      <c r="AA9" s="40"/>
      <c r="AB9" s="40"/>
      <c r="AC9" s="40"/>
      <c r="AD9" s="40"/>
      <c r="AE9" s="40"/>
      <c r="AF9" s="40"/>
      <c r="AG9" s="40"/>
      <c r="AH9" s="40"/>
      <c r="AI9" s="40"/>
      <c r="AJ9" s="40"/>
      <c r="AK9" s="40"/>
      <c r="AL9" s="40"/>
      <c r="AM9" s="40"/>
      <c r="AN9" s="29"/>
      <c r="AO9" s="29"/>
      <c r="AP9" s="29"/>
      <c r="AQ9" s="29"/>
      <c r="AR9" s="29"/>
      <c r="AS9" s="29"/>
      <c r="AT9" s="29"/>
      <c r="AU9" s="29"/>
      <c r="AV9" s="29"/>
      <c r="AW9" s="29"/>
      <c r="AX9" s="29"/>
      <c r="AY9" s="29"/>
      <c r="AZ9" s="29"/>
      <c r="BA9" s="29"/>
      <c r="BB9" s="29"/>
      <c r="BC9" s="29"/>
      <c r="BD9" s="29"/>
      <c r="BE9" s="29"/>
      <c r="BF9" s="29"/>
      <c r="BG9" s="29"/>
      <c r="BH9" s="29"/>
      <c r="BI9" s="29"/>
      <c r="BJ9" s="29"/>
      <c r="BK9" s="29"/>
      <c r="BL9" s="29"/>
      <c r="BM9" s="29"/>
      <c r="BN9" s="29"/>
      <c r="BO9" s="29"/>
      <c r="BP9" s="29"/>
      <c r="BQ9" s="29"/>
      <c r="BR9" s="29"/>
      <c r="BS9" s="29"/>
      <c r="BT9" s="29"/>
      <c r="BU9" s="29"/>
      <c r="BV9" s="29"/>
      <c r="BW9" s="29"/>
      <c r="BX9" s="29"/>
      <c r="BY9" s="29"/>
      <c r="BZ9" s="29"/>
      <c r="CA9" s="29"/>
      <c r="CB9" s="29"/>
      <c r="CC9" s="29"/>
      <c r="CD9" s="29"/>
      <c r="CE9" s="29"/>
      <c r="CF9" s="29"/>
      <c r="CG9" s="29"/>
      <c r="CH9" s="29"/>
      <c r="CI9" s="29"/>
      <c r="CJ9" s="29"/>
      <c r="CK9" s="29"/>
      <c r="CL9" s="29"/>
      <c r="CM9" s="29"/>
      <c r="CN9" s="29"/>
      <c r="CO9" s="29"/>
      <c r="CP9" s="29"/>
      <c r="CQ9" s="29"/>
      <c r="CR9" s="29"/>
      <c r="CS9" s="29"/>
      <c r="CT9" s="29"/>
      <c r="CU9" s="29"/>
      <c r="CV9" s="29"/>
      <c r="CW9" s="29"/>
      <c r="CX9" s="29"/>
      <c r="CY9" s="29"/>
      <c r="CZ9" s="29"/>
      <c r="DA9" s="29"/>
      <c r="DB9" s="29"/>
      <c r="DC9" s="29"/>
      <c r="DD9" s="29"/>
      <c r="DE9" s="29"/>
      <c r="DF9" s="29"/>
      <c r="DG9" s="29"/>
      <c r="DH9" s="29"/>
      <c r="DI9" s="29"/>
      <c r="DJ9" s="29"/>
      <c r="DK9" s="29"/>
      <c r="DL9" s="29"/>
      <c r="DM9" s="29"/>
      <c r="DN9" s="29"/>
      <c r="DO9" s="29"/>
      <c r="DP9" s="29"/>
      <c r="DQ9" s="29"/>
      <c r="DR9" s="29"/>
      <c r="DS9" s="29"/>
      <c r="DT9" s="29"/>
      <c r="DU9" s="29"/>
      <c r="DV9" s="29"/>
      <c r="DW9" s="29"/>
      <c r="DX9" s="29"/>
      <c r="DY9" s="29"/>
      <c r="DZ9" s="29"/>
      <c r="EA9" s="29"/>
      <c r="EB9" s="29"/>
      <c r="EC9" s="29"/>
      <c r="ED9" s="29"/>
      <c r="EE9" s="29"/>
      <c r="EF9" s="29"/>
      <c r="EG9" s="29"/>
      <c r="EH9" s="29"/>
      <c r="EI9" s="29"/>
      <c r="EJ9" s="29"/>
      <c r="EK9" s="29"/>
      <c r="EL9" s="29"/>
      <c r="EM9" s="29"/>
      <c r="EN9" s="29"/>
      <c r="EO9" s="29"/>
      <c r="EP9" s="29"/>
      <c r="EQ9" s="29"/>
      <c r="ER9" s="29"/>
      <c r="ES9" s="29"/>
      <c r="ET9" s="29"/>
      <c r="EU9" s="29"/>
      <c r="EV9" s="29"/>
      <c r="EW9" s="29"/>
      <c r="EX9" s="29"/>
      <c r="EY9" s="29"/>
      <c r="EZ9" s="29"/>
      <c r="FA9" s="29"/>
      <c r="FB9" s="29"/>
      <c r="FC9" s="29"/>
      <c r="FD9" s="29"/>
      <c r="FE9" s="29"/>
      <c r="FF9" s="29"/>
      <c r="FG9" s="29"/>
      <c r="FH9" s="29"/>
      <c r="FI9" s="29"/>
      <c r="FJ9" s="29"/>
      <c r="FK9" s="29"/>
      <c r="FL9" s="29"/>
      <c r="FM9" s="29"/>
      <c r="FN9" s="29"/>
      <c r="FO9" s="29"/>
      <c r="FP9" s="29"/>
      <c r="FQ9" s="29"/>
      <c r="FR9" s="29"/>
      <c r="FS9" s="29"/>
      <c r="FT9" s="29"/>
      <c r="FU9" s="29"/>
      <c r="FV9" s="29"/>
      <c r="FW9" s="29"/>
      <c r="FX9" s="29"/>
      <c r="FY9" s="29"/>
      <c r="FZ9" s="29"/>
      <c r="GA9" s="29"/>
      <c r="GB9" s="29"/>
      <c r="GC9" s="29"/>
      <c r="GD9" s="29"/>
      <c r="GE9" s="29"/>
      <c r="GF9" s="29"/>
      <c r="GG9" s="29"/>
      <c r="GH9" s="29"/>
      <c r="GI9" s="29"/>
      <c r="GJ9" s="29"/>
      <c r="GK9" s="29"/>
      <c r="GL9" s="29"/>
      <c r="GM9" s="29"/>
      <c r="GN9" s="29"/>
      <c r="GO9" s="29"/>
      <c r="GP9" s="29"/>
      <c r="GQ9" s="29"/>
      <c r="GR9" s="29"/>
      <c r="GS9" s="29"/>
      <c r="GT9" s="29"/>
      <c r="GU9" s="29"/>
      <c r="GV9" s="29"/>
      <c r="GW9" s="29"/>
      <c r="GX9" s="29"/>
      <c r="GY9" s="29"/>
      <c r="GZ9" s="29"/>
      <c r="HA9" s="29"/>
      <c r="HB9" s="29"/>
      <c r="HC9" s="29"/>
      <c r="HD9" s="29"/>
      <c r="HE9" s="29"/>
      <c r="HF9" s="29"/>
      <c r="HG9" s="29"/>
      <c r="HH9" s="29"/>
      <c r="HI9" s="29"/>
      <c r="HJ9" s="29"/>
      <c r="HK9" s="29"/>
      <c r="HL9" s="29"/>
      <c r="HM9" s="29"/>
      <c r="HN9" s="29"/>
      <c r="HO9" s="29"/>
      <c r="HP9" s="29"/>
      <c r="HQ9" s="29"/>
      <c r="HR9" s="29"/>
      <c r="HS9" s="29"/>
      <c r="HT9" s="29"/>
      <c r="HU9" s="29"/>
      <c r="HV9" s="29"/>
      <c r="HW9" s="29"/>
      <c r="HX9" s="29"/>
      <c r="HY9" s="29"/>
      <c r="HZ9" s="29"/>
      <c r="IA9" s="29"/>
      <c r="IB9" s="29"/>
      <c r="IC9" s="29"/>
      <c r="ID9" s="29"/>
      <c r="IE9" s="29"/>
      <c r="IF9" s="29"/>
      <c r="IG9" s="29"/>
      <c r="IH9" s="29"/>
      <c r="II9" s="29"/>
      <c r="IJ9" s="29"/>
      <c r="IK9" s="29"/>
      <c r="IL9" s="29"/>
      <c r="IM9" s="29"/>
      <c r="IN9" s="29"/>
      <c r="IO9" s="29"/>
      <c r="IP9" s="29"/>
      <c r="IQ9" s="29"/>
      <c r="IR9" s="29"/>
      <c r="IS9" s="29"/>
      <c r="IT9" s="29"/>
    </row>
    <row r="10" spans="1:254" s="28" customFormat="1" ht="14.25" x14ac:dyDescent="0.2">
      <c r="A10" s="18"/>
      <c r="B10" s="21"/>
      <c r="C10" s="18"/>
      <c r="D10" s="22"/>
      <c r="E10" s="18"/>
      <c r="I10" s="29"/>
      <c r="J10" s="40"/>
      <c r="K10" s="40"/>
      <c r="L10" s="40"/>
      <c r="M10" s="40"/>
      <c r="N10" s="40"/>
      <c r="O10" s="40"/>
      <c r="P10" s="40"/>
      <c r="Q10" s="40"/>
      <c r="R10" s="40"/>
      <c r="S10" s="40"/>
      <c r="T10" s="40"/>
      <c r="U10" s="40"/>
      <c r="V10" s="40"/>
      <c r="W10" s="40"/>
      <c r="X10" s="40"/>
      <c r="Y10" s="40"/>
      <c r="Z10" s="40"/>
      <c r="AA10" s="40"/>
      <c r="AB10" s="40"/>
      <c r="AC10" s="40"/>
      <c r="AD10" s="40"/>
      <c r="AE10" s="40"/>
      <c r="AF10" s="40"/>
      <c r="AG10" s="40"/>
      <c r="AH10" s="40"/>
      <c r="AI10" s="40"/>
      <c r="AJ10" s="40"/>
      <c r="AK10" s="40"/>
      <c r="AL10" s="40"/>
      <c r="AM10" s="40"/>
      <c r="AN10" s="29"/>
      <c r="AO10" s="29"/>
      <c r="AP10" s="29"/>
      <c r="AQ10" s="29"/>
      <c r="AR10" s="29"/>
      <c r="AS10" s="29"/>
      <c r="AT10" s="29"/>
      <c r="AU10" s="29"/>
      <c r="AV10" s="29"/>
      <c r="AW10" s="29"/>
      <c r="AX10" s="29"/>
      <c r="AY10" s="29"/>
      <c r="AZ10" s="29"/>
      <c r="BA10" s="29"/>
      <c r="BB10" s="29"/>
      <c r="BC10" s="29"/>
      <c r="BD10" s="29"/>
      <c r="BE10" s="29"/>
      <c r="BF10" s="29"/>
      <c r="BG10" s="29"/>
      <c r="BH10" s="29"/>
      <c r="BI10" s="29"/>
      <c r="BJ10" s="29"/>
      <c r="BK10" s="29"/>
      <c r="BL10" s="29"/>
      <c r="BM10" s="29"/>
      <c r="BN10" s="29"/>
      <c r="BO10" s="29"/>
      <c r="BP10" s="29"/>
      <c r="BQ10" s="29"/>
      <c r="BR10" s="29"/>
      <c r="BS10" s="29"/>
      <c r="BT10" s="29"/>
      <c r="BU10" s="29"/>
      <c r="BV10" s="29"/>
      <c r="BW10" s="29"/>
      <c r="BX10" s="29"/>
      <c r="BY10" s="29"/>
      <c r="BZ10" s="29"/>
      <c r="CA10" s="29"/>
      <c r="CB10" s="29"/>
      <c r="CC10" s="29"/>
      <c r="CD10" s="29"/>
      <c r="CE10" s="29"/>
      <c r="CF10" s="29"/>
      <c r="CG10" s="29"/>
      <c r="CH10" s="29"/>
      <c r="CI10" s="29"/>
      <c r="CJ10" s="29"/>
      <c r="CK10" s="29"/>
      <c r="CL10" s="29"/>
      <c r="CM10" s="29"/>
      <c r="CN10" s="29"/>
      <c r="CO10" s="29"/>
      <c r="CP10" s="29"/>
      <c r="CQ10" s="29"/>
      <c r="CR10" s="29"/>
      <c r="CS10" s="29"/>
      <c r="CT10" s="29"/>
      <c r="CU10" s="29"/>
      <c r="CV10" s="29"/>
      <c r="CW10" s="29"/>
      <c r="CX10" s="29"/>
      <c r="CY10" s="29"/>
      <c r="CZ10" s="29"/>
      <c r="DA10" s="29"/>
      <c r="DB10" s="29"/>
      <c r="DC10" s="29"/>
      <c r="DD10" s="29"/>
      <c r="DE10" s="29"/>
      <c r="DF10" s="29"/>
      <c r="DG10" s="29"/>
      <c r="DH10" s="29"/>
      <c r="DI10" s="29"/>
      <c r="DJ10" s="29"/>
      <c r="DK10" s="29"/>
      <c r="DL10" s="29"/>
      <c r="DM10" s="29"/>
      <c r="DN10" s="29"/>
      <c r="DO10" s="29"/>
      <c r="DP10" s="29"/>
      <c r="DQ10" s="29"/>
      <c r="DR10" s="29"/>
      <c r="DS10" s="29"/>
      <c r="DT10" s="29"/>
      <c r="DU10" s="29"/>
      <c r="DV10" s="29"/>
      <c r="DW10" s="29"/>
      <c r="DX10" s="29"/>
      <c r="DY10" s="29"/>
      <c r="DZ10" s="29"/>
      <c r="EA10" s="29"/>
      <c r="EB10" s="29"/>
      <c r="EC10" s="29"/>
      <c r="ED10" s="29"/>
      <c r="EE10" s="29"/>
      <c r="EF10" s="29"/>
      <c r="EG10" s="29"/>
      <c r="EH10" s="29"/>
      <c r="EI10" s="29"/>
      <c r="EJ10" s="29"/>
      <c r="EK10" s="29"/>
      <c r="EL10" s="29"/>
      <c r="EM10" s="29"/>
      <c r="EN10" s="29"/>
      <c r="EO10" s="29"/>
      <c r="EP10" s="29"/>
      <c r="EQ10" s="29"/>
      <c r="ER10" s="29"/>
      <c r="ES10" s="29"/>
      <c r="ET10" s="29"/>
      <c r="EU10" s="29"/>
      <c r="EV10" s="29"/>
      <c r="EW10" s="29"/>
      <c r="EX10" s="29"/>
      <c r="EY10" s="29"/>
      <c r="EZ10" s="29"/>
      <c r="FA10" s="29"/>
      <c r="FB10" s="29"/>
      <c r="FC10" s="29"/>
      <c r="FD10" s="29"/>
      <c r="FE10" s="29"/>
      <c r="FF10" s="29"/>
      <c r="FG10" s="29"/>
      <c r="FH10" s="29"/>
      <c r="FI10" s="29"/>
      <c r="FJ10" s="29"/>
      <c r="FK10" s="29"/>
      <c r="FL10" s="29"/>
      <c r="FM10" s="29"/>
      <c r="FN10" s="29"/>
      <c r="FO10" s="29"/>
      <c r="FP10" s="29"/>
      <c r="FQ10" s="29"/>
      <c r="FR10" s="29"/>
      <c r="FS10" s="29"/>
      <c r="FT10" s="29"/>
      <c r="FU10" s="29"/>
      <c r="FV10" s="29"/>
      <c r="FW10" s="29"/>
      <c r="FX10" s="29"/>
      <c r="FY10" s="29"/>
      <c r="FZ10" s="29"/>
      <c r="GA10" s="29"/>
      <c r="GB10" s="29"/>
      <c r="GC10" s="29"/>
      <c r="GD10" s="29"/>
      <c r="GE10" s="29"/>
      <c r="GF10" s="29"/>
      <c r="GG10" s="29"/>
      <c r="GH10" s="29"/>
      <c r="GI10" s="29"/>
      <c r="GJ10" s="29"/>
      <c r="GK10" s="29"/>
      <c r="GL10" s="29"/>
      <c r="GM10" s="29"/>
      <c r="GN10" s="29"/>
      <c r="GO10" s="29"/>
      <c r="GP10" s="29"/>
      <c r="GQ10" s="29"/>
      <c r="GR10" s="29"/>
      <c r="GS10" s="29"/>
      <c r="GT10" s="29"/>
      <c r="GU10" s="29"/>
      <c r="GV10" s="29"/>
      <c r="GW10" s="29"/>
      <c r="GX10" s="29"/>
      <c r="GY10" s="29"/>
      <c r="GZ10" s="29"/>
      <c r="HA10" s="29"/>
      <c r="HB10" s="29"/>
      <c r="HC10" s="29"/>
      <c r="HD10" s="29"/>
      <c r="HE10" s="29"/>
      <c r="HF10" s="29"/>
      <c r="HG10" s="29"/>
      <c r="HH10" s="29"/>
      <c r="HI10" s="29"/>
      <c r="HJ10" s="29"/>
      <c r="HK10" s="29"/>
      <c r="HL10" s="29"/>
      <c r="HM10" s="29"/>
      <c r="HN10" s="29"/>
      <c r="HO10" s="29"/>
      <c r="HP10" s="29"/>
      <c r="HQ10" s="29"/>
      <c r="HR10" s="29"/>
      <c r="HS10" s="29"/>
      <c r="HT10" s="29"/>
      <c r="HU10" s="29"/>
      <c r="HV10" s="29"/>
      <c r="HW10" s="29"/>
      <c r="HX10" s="29"/>
      <c r="HY10" s="29"/>
      <c r="HZ10" s="29"/>
      <c r="IA10" s="29"/>
      <c r="IB10" s="29"/>
      <c r="IC10" s="29"/>
      <c r="ID10" s="29"/>
      <c r="IE10" s="29"/>
      <c r="IF10" s="29"/>
      <c r="IG10" s="29"/>
      <c r="IH10" s="29"/>
      <c r="II10" s="29"/>
      <c r="IJ10" s="29"/>
      <c r="IK10" s="29"/>
      <c r="IL10" s="29"/>
      <c r="IM10" s="29"/>
      <c r="IN10" s="29"/>
      <c r="IO10" s="29"/>
      <c r="IP10" s="29"/>
      <c r="IQ10" s="29"/>
      <c r="IR10" s="29"/>
      <c r="IS10" s="29"/>
      <c r="IT10" s="29"/>
    </row>
    <row r="11" spans="1:254" s="28" customFormat="1" x14ac:dyDescent="0.25">
      <c r="A11" s="7" t="s">
        <v>4</v>
      </c>
      <c r="B11" s="21"/>
      <c r="C11" s="18"/>
      <c r="D11" s="22"/>
      <c r="E11" s="18"/>
      <c r="I11" s="29"/>
      <c r="J11" s="40"/>
      <c r="K11" s="40"/>
      <c r="L11" s="40"/>
      <c r="M11" s="40"/>
      <c r="N11" s="40"/>
      <c r="O11" s="40"/>
      <c r="P11" s="40"/>
      <c r="Q11" s="40"/>
      <c r="R11" s="40"/>
      <c r="S11" s="40"/>
      <c r="T11" s="40"/>
      <c r="U11" s="40"/>
      <c r="V11" s="40"/>
      <c r="W11" s="40"/>
      <c r="X11" s="40"/>
      <c r="Y11" s="40"/>
      <c r="Z11" s="40"/>
      <c r="AA11" s="40"/>
      <c r="AB11" s="40"/>
      <c r="AC11" s="40"/>
      <c r="AD11" s="40"/>
      <c r="AE11" s="40"/>
      <c r="AF11" s="40"/>
      <c r="AG11" s="40"/>
      <c r="AH11" s="40"/>
      <c r="AI11" s="40"/>
      <c r="AJ11" s="40"/>
      <c r="AK11" s="40"/>
      <c r="AL11" s="40"/>
      <c r="AM11" s="40"/>
      <c r="AN11" s="29"/>
      <c r="AO11" s="29"/>
      <c r="AP11" s="29"/>
      <c r="AQ11" s="29"/>
      <c r="AR11" s="29"/>
      <c r="AS11" s="29"/>
      <c r="AT11" s="29"/>
      <c r="AU11" s="29"/>
      <c r="AV11" s="29"/>
      <c r="AW11" s="29"/>
      <c r="AX11" s="29"/>
      <c r="AY11" s="29"/>
      <c r="AZ11" s="29"/>
      <c r="BA11" s="29"/>
      <c r="BB11" s="29"/>
      <c r="BC11" s="29"/>
      <c r="BD11" s="29"/>
      <c r="BE11" s="29"/>
      <c r="BF11" s="29"/>
      <c r="BG11" s="29"/>
      <c r="BH11" s="29"/>
      <c r="BI11" s="29"/>
      <c r="BJ11" s="29"/>
      <c r="BK11" s="29"/>
      <c r="BL11" s="29"/>
      <c r="BM11" s="29"/>
      <c r="BN11" s="29"/>
      <c r="BO11" s="29"/>
      <c r="BP11" s="29"/>
      <c r="BQ11" s="29"/>
      <c r="BR11" s="29"/>
      <c r="BS11" s="29"/>
      <c r="BT11" s="29"/>
      <c r="BU11" s="29"/>
      <c r="BV11" s="29"/>
      <c r="BW11" s="29"/>
      <c r="BX11" s="29"/>
      <c r="BY11" s="29"/>
      <c r="BZ11" s="29"/>
      <c r="CA11" s="29"/>
      <c r="CB11" s="29"/>
      <c r="CC11" s="29"/>
      <c r="CD11" s="29"/>
      <c r="CE11" s="29"/>
      <c r="CF11" s="29"/>
      <c r="CG11" s="29"/>
      <c r="CH11" s="29"/>
      <c r="CI11" s="29"/>
      <c r="CJ11" s="29"/>
      <c r="CK11" s="29"/>
      <c r="CL11" s="29"/>
      <c r="CM11" s="29"/>
      <c r="CN11" s="29"/>
      <c r="CO11" s="29"/>
      <c r="CP11" s="29"/>
      <c r="CQ11" s="29"/>
      <c r="CR11" s="29"/>
      <c r="CS11" s="29"/>
      <c r="CT11" s="29"/>
      <c r="CU11" s="29"/>
      <c r="CV11" s="29"/>
      <c r="CW11" s="29"/>
      <c r="CX11" s="29"/>
      <c r="CY11" s="29"/>
      <c r="CZ11" s="29"/>
      <c r="DA11" s="29"/>
      <c r="DB11" s="29"/>
      <c r="DC11" s="29"/>
      <c r="DD11" s="29"/>
      <c r="DE11" s="29"/>
      <c r="DF11" s="29"/>
      <c r="DG11" s="29"/>
      <c r="DH11" s="29"/>
      <c r="DI11" s="29"/>
      <c r="DJ11" s="29"/>
      <c r="DK11" s="29"/>
      <c r="DL11" s="29"/>
      <c r="DM11" s="29"/>
      <c r="DN11" s="29"/>
      <c r="DO11" s="29"/>
      <c r="DP11" s="29"/>
      <c r="DQ11" s="29"/>
      <c r="DR11" s="29"/>
      <c r="DS11" s="29"/>
      <c r="DT11" s="29"/>
      <c r="DU11" s="29"/>
      <c r="DV11" s="29"/>
      <c r="DW11" s="29"/>
      <c r="DX11" s="29"/>
      <c r="DY11" s="29"/>
      <c r="DZ11" s="29"/>
      <c r="EA11" s="29"/>
      <c r="EB11" s="29"/>
      <c r="EC11" s="29"/>
      <c r="ED11" s="29"/>
      <c r="EE11" s="29"/>
      <c r="EF11" s="29"/>
      <c r="EG11" s="29"/>
      <c r="EH11" s="29"/>
      <c r="EI11" s="29"/>
      <c r="EJ11" s="29"/>
      <c r="EK11" s="29"/>
      <c r="EL11" s="29"/>
      <c r="EM11" s="29"/>
      <c r="EN11" s="29"/>
      <c r="EO11" s="29"/>
      <c r="EP11" s="29"/>
      <c r="EQ11" s="29"/>
      <c r="ER11" s="29"/>
      <c r="ES11" s="29"/>
      <c r="ET11" s="29"/>
      <c r="EU11" s="29"/>
      <c r="EV11" s="29"/>
      <c r="EW11" s="29"/>
      <c r="EX11" s="29"/>
      <c r="EY11" s="29"/>
      <c r="EZ11" s="29"/>
      <c r="FA11" s="29"/>
      <c r="FB11" s="29"/>
      <c r="FC11" s="29"/>
      <c r="FD11" s="29"/>
      <c r="FE11" s="29"/>
      <c r="FF11" s="29"/>
      <c r="FG11" s="29"/>
      <c r="FH11" s="29"/>
      <c r="FI11" s="29"/>
      <c r="FJ11" s="29"/>
      <c r="FK11" s="29"/>
      <c r="FL11" s="29"/>
      <c r="FM11" s="29"/>
      <c r="FN11" s="29"/>
      <c r="FO11" s="29"/>
      <c r="FP11" s="29"/>
      <c r="FQ11" s="29"/>
      <c r="FR11" s="29"/>
      <c r="FS11" s="29"/>
      <c r="FT11" s="29"/>
      <c r="FU11" s="29"/>
      <c r="FV11" s="29"/>
      <c r="FW11" s="29"/>
      <c r="FX11" s="29"/>
      <c r="FY11" s="29"/>
      <c r="FZ11" s="29"/>
      <c r="GA11" s="29"/>
      <c r="GB11" s="29"/>
      <c r="GC11" s="29"/>
      <c r="GD11" s="29"/>
      <c r="GE11" s="29"/>
      <c r="GF11" s="29"/>
      <c r="GG11" s="29"/>
      <c r="GH11" s="29"/>
      <c r="GI11" s="29"/>
      <c r="GJ11" s="29"/>
      <c r="GK11" s="29"/>
      <c r="GL11" s="29"/>
      <c r="GM11" s="29"/>
      <c r="GN11" s="29"/>
      <c r="GO11" s="29"/>
      <c r="GP11" s="29"/>
      <c r="GQ11" s="29"/>
      <c r="GR11" s="29"/>
      <c r="GS11" s="29"/>
      <c r="GT11" s="29"/>
      <c r="GU11" s="29"/>
      <c r="GV11" s="29"/>
      <c r="GW11" s="29"/>
      <c r="GX11" s="29"/>
      <c r="GY11" s="29"/>
      <c r="GZ11" s="29"/>
      <c r="HA11" s="29"/>
      <c r="HB11" s="29"/>
      <c r="HC11" s="29"/>
      <c r="HD11" s="29"/>
      <c r="HE11" s="29"/>
      <c r="HF11" s="29"/>
      <c r="HG11" s="29"/>
      <c r="HH11" s="29"/>
      <c r="HI11" s="29"/>
      <c r="HJ11" s="29"/>
      <c r="HK11" s="29"/>
      <c r="HL11" s="29"/>
      <c r="HM11" s="29"/>
      <c r="HN11" s="29"/>
      <c r="HO11" s="29"/>
      <c r="HP11" s="29"/>
      <c r="HQ11" s="29"/>
      <c r="HR11" s="29"/>
      <c r="HS11" s="29"/>
      <c r="HT11" s="29"/>
      <c r="HU11" s="29"/>
      <c r="HV11" s="29"/>
      <c r="HW11" s="29"/>
      <c r="HX11" s="29"/>
      <c r="HY11" s="29"/>
      <c r="HZ11" s="29"/>
      <c r="IA11" s="29"/>
      <c r="IB11" s="29"/>
      <c r="IC11" s="29"/>
      <c r="ID11" s="29"/>
      <c r="IE11" s="29"/>
      <c r="IF11" s="29"/>
      <c r="IG11" s="29"/>
      <c r="IH11" s="29"/>
      <c r="II11" s="29"/>
      <c r="IJ11" s="29"/>
      <c r="IK11" s="29"/>
      <c r="IL11" s="29"/>
      <c r="IM11" s="29"/>
      <c r="IN11" s="29"/>
      <c r="IO11" s="29"/>
      <c r="IP11" s="29"/>
      <c r="IQ11" s="29"/>
      <c r="IR11" s="29"/>
      <c r="IS11" s="29"/>
      <c r="IT11" s="29"/>
    </row>
    <row r="12" spans="1:254" s="28" customFormat="1" ht="14.25" x14ac:dyDescent="0.2">
      <c r="A12" s="31" t="s">
        <v>23</v>
      </c>
      <c r="B12" s="48" t="s">
        <v>34</v>
      </c>
      <c r="C12" s="48" t="s">
        <v>34</v>
      </c>
      <c r="D12" s="24" t="str">
        <f>IF(C12="Unk","Unk",(C12/B12)-1)</f>
        <v>Unk</v>
      </c>
      <c r="E12" s="21"/>
      <c r="I12" s="29"/>
      <c r="J12" s="40"/>
      <c r="K12" s="40"/>
      <c r="L12" s="40"/>
      <c r="M12" s="40"/>
      <c r="N12" s="40"/>
      <c r="O12" s="40"/>
      <c r="P12" s="40"/>
      <c r="Q12" s="40"/>
      <c r="R12" s="40"/>
      <c r="S12" s="40"/>
      <c r="T12" s="40"/>
      <c r="U12" s="40"/>
      <c r="V12" s="40"/>
      <c r="W12" s="40"/>
      <c r="X12" s="40"/>
      <c r="Y12" s="40"/>
      <c r="Z12" s="40"/>
      <c r="AA12" s="40"/>
      <c r="AB12" s="40"/>
      <c r="AC12" s="40"/>
      <c r="AD12" s="40"/>
      <c r="AE12" s="40"/>
      <c r="AF12" s="40"/>
      <c r="AG12" s="40"/>
      <c r="AH12" s="40"/>
      <c r="AI12" s="40"/>
      <c r="AJ12" s="40"/>
      <c r="AK12" s="40"/>
      <c r="AL12" s="40"/>
      <c r="AM12" s="40"/>
      <c r="AN12" s="29"/>
      <c r="AO12" s="29"/>
      <c r="AP12" s="29"/>
      <c r="AQ12" s="29"/>
      <c r="AR12" s="29"/>
      <c r="AS12" s="29"/>
      <c r="AT12" s="29"/>
      <c r="AU12" s="29"/>
      <c r="AV12" s="29"/>
      <c r="AW12" s="29"/>
      <c r="AX12" s="29"/>
      <c r="AY12" s="29"/>
      <c r="AZ12" s="29"/>
      <c r="BA12" s="29"/>
      <c r="BB12" s="29"/>
      <c r="BC12" s="29"/>
      <c r="BD12" s="29"/>
      <c r="BE12" s="29"/>
      <c r="BF12" s="29"/>
      <c r="BG12" s="29"/>
      <c r="BH12" s="29"/>
      <c r="BI12" s="29"/>
      <c r="BJ12" s="29"/>
      <c r="BK12" s="29"/>
      <c r="BL12" s="29"/>
      <c r="BM12" s="29"/>
      <c r="BN12" s="29"/>
      <c r="BO12" s="29"/>
      <c r="BP12" s="29"/>
      <c r="BQ12" s="29"/>
      <c r="BR12" s="29"/>
      <c r="BS12" s="29"/>
      <c r="BT12" s="29"/>
      <c r="BU12" s="29"/>
      <c r="BV12" s="29"/>
      <c r="BW12" s="29"/>
      <c r="BX12" s="29"/>
      <c r="BY12" s="29"/>
      <c r="BZ12" s="29"/>
      <c r="CA12" s="29"/>
      <c r="CB12" s="29"/>
      <c r="CC12" s="29"/>
      <c r="CD12" s="29"/>
      <c r="CE12" s="29"/>
      <c r="CF12" s="29"/>
      <c r="CG12" s="29"/>
      <c r="CH12" s="29"/>
      <c r="CI12" s="29"/>
      <c r="CJ12" s="29"/>
      <c r="CK12" s="29"/>
      <c r="CL12" s="29"/>
      <c r="CM12" s="29"/>
      <c r="CN12" s="29"/>
      <c r="CO12" s="29"/>
      <c r="CP12" s="29"/>
      <c r="CQ12" s="29"/>
      <c r="CR12" s="29"/>
      <c r="CS12" s="29"/>
      <c r="CT12" s="29"/>
      <c r="CU12" s="29"/>
      <c r="CV12" s="29"/>
      <c r="CW12" s="29"/>
      <c r="CX12" s="29"/>
      <c r="CY12" s="29"/>
      <c r="CZ12" s="29"/>
      <c r="DA12" s="29"/>
      <c r="DB12" s="29"/>
      <c r="DC12" s="29"/>
      <c r="DD12" s="29"/>
      <c r="DE12" s="29"/>
      <c r="DF12" s="29"/>
      <c r="DG12" s="29"/>
      <c r="DH12" s="29"/>
      <c r="DI12" s="29"/>
      <c r="DJ12" s="29"/>
      <c r="DK12" s="29"/>
      <c r="DL12" s="29"/>
      <c r="DM12" s="29"/>
      <c r="DN12" s="29"/>
      <c r="DO12" s="29"/>
      <c r="DP12" s="29"/>
      <c r="DQ12" s="29"/>
      <c r="DR12" s="29"/>
      <c r="DS12" s="29"/>
      <c r="DT12" s="29"/>
      <c r="DU12" s="29"/>
      <c r="DV12" s="29"/>
      <c r="DW12" s="29"/>
      <c r="DX12" s="29"/>
      <c r="DY12" s="29"/>
      <c r="DZ12" s="29"/>
      <c r="EA12" s="29"/>
      <c r="EB12" s="29"/>
      <c r="EC12" s="29"/>
      <c r="ED12" s="29"/>
      <c r="EE12" s="29"/>
      <c r="EF12" s="29"/>
      <c r="EG12" s="29"/>
      <c r="EH12" s="29"/>
      <c r="EI12" s="29"/>
      <c r="EJ12" s="29"/>
      <c r="EK12" s="29"/>
      <c r="EL12" s="29"/>
      <c r="EM12" s="29"/>
      <c r="EN12" s="29"/>
      <c r="EO12" s="29"/>
      <c r="EP12" s="29"/>
      <c r="EQ12" s="29"/>
      <c r="ER12" s="29"/>
      <c r="ES12" s="29"/>
      <c r="ET12" s="29"/>
      <c r="EU12" s="29"/>
      <c r="EV12" s="29"/>
      <c r="EW12" s="29"/>
      <c r="EX12" s="29"/>
      <c r="EY12" s="29"/>
      <c r="EZ12" s="29"/>
      <c r="FA12" s="29"/>
      <c r="FB12" s="29"/>
      <c r="FC12" s="29"/>
      <c r="FD12" s="29"/>
      <c r="FE12" s="29"/>
      <c r="FF12" s="29"/>
      <c r="FG12" s="29"/>
      <c r="FH12" s="29"/>
      <c r="FI12" s="29"/>
      <c r="FJ12" s="29"/>
      <c r="FK12" s="29"/>
      <c r="FL12" s="29"/>
      <c r="FM12" s="29"/>
      <c r="FN12" s="29"/>
      <c r="FO12" s="29"/>
      <c r="FP12" s="29"/>
      <c r="FQ12" s="29"/>
      <c r="FR12" s="29"/>
      <c r="FS12" s="29"/>
      <c r="FT12" s="29"/>
      <c r="FU12" s="29"/>
      <c r="FV12" s="29"/>
      <c r="FW12" s="29"/>
      <c r="FX12" s="29"/>
      <c r="FY12" s="29"/>
      <c r="FZ12" s="29"/>
      <c r="GA12" s="29"/>
      <c r="GB12" s="29"/>
      <c r="GC12" s="29"/>
      <c r="GD12" s="29"/>
      <c r="GE12" s="29"/>
      <c r="GF12" s="29"/>
      <c r="GG12" s="29"/>
      <c r="GH12" s="29"/>
      <c r="GI12" s="29"/>
      <c r="GJ12" s="29"/>
      <c r="GK12" s="29"/>
      <c r="GL12" s="29"/>
      <c r="GM12" s="29"/>
      <c r="GN12" s="29"/>
      <c r="GO12" s="29"/>
      <c r="GP12" s="29"/>
      <c r="GQ12" s="29"/>
      <c r="GR12" s="29"/>
      <c r="GS12" s="29"/>
      <c r="GT12" s="29"/>
      <c r="GU12" s="29"/>
      <c r="GV12" s="29"/>
      <c r="GW12" s="29"/>
      <c r="GX12" s="29"/>
      <c r="GY12" s="29"/>
      <c r="GZ12" s="29"/>
      <c r="HA12" s="29"/>
      <c r="HB12" s="29"/>
      <c r="HC12" s="29"/>
      <c r="HD12" s="29"/>
      <c r="HE12" s="29"/>
      <c r="HF12" s="29"/>
      <c r="HG12" s="29"/>
      <c r="HH12" s="29"/>
      <c r="HI12" s="29"/>
      <c r="HJ12" s="29"/>
      <c r="HK12" s="29"/>
      <c r="HL12" s="29"/>
      <c r="HM12" s="29"/>
      <c r="HN12" s="29"/>
      <c r="HO12" s="29"/>
      <c r="HP12" s="29"/>
      <c r="HQ12" s="29"/>
      <c r="HR12" s="29"/>
      <c r="HS12" s="29"/>
      <c r="HT12" s="29"/>
      <c r="HU12" s="29"/>
      <c r="HV12" s="29"/>
      <c r="HW12" s="29"/>
      <c r="HX12" s="29"/>
      <c r="HY12" s="29"/>
      <c r="HZ12" s="29"/>
      <c r="IA12" s="29"/>
      <c r="IB12" s="29"/>
      <c r="IC12" s="29"/>
      <c r="ID12" s="29"/>
      <c r="IE12" s="29"/>
      <c r="IF12" s="29"/>
      <c r="IG12" s="29"/>
      <c r="IH12" s="29"/>
      <c r="II12" s="29"/>
      <c r="IJ12" s="29"/>
      <c r="IK12" s="29"/>
      <c r="IL12" s="29"/>
      <c r="IM12" s="29"/>
      <c r="IN12" s="29"/>
      <c r="IO12" s="29"/>
      <c r="IP12" s="29"/>
      <c r="IQ12" s="29"/>
      <c r="IR12" s="29"/>
      <c r="IS12" s="29"/>
      <c r="IT12" s="29"/>
    </row>
    <row r="13" spans="1:254" s="28" customFormat="1" ht="14.25" x14ac:dyDescent="0.2">
      <c r="A13" s="18" t="s">
        <v>11</v>
      </c>
      <c r="B13" s="47">
        <v>114789304.81</v>
      </c>
      <c r="C13" s="47">
        <v>123683756.62</v>
      </c>
      <c r="D13" s="22">
        <f>(C13/B13)-1</f>
        <v>7.7485022012478977E-2</v>
      </c>
      <c r="E13" s="25"/>
      <c r="I13" s="29"/>
      <c r="J13" s="40"/>
      <c r="K13" s="40"/>
      <c r="L13" s="40"/>
      <c r="M13" s="40"/>
      <c r="N13" s="40"/>
      <c r="O13" s="40"/>
      <c r="P13" s="40"/>
      <c r="Q13" s="40"/>
      <c r="R13" s="40"/>
      <c r="S13" s="40"/>
      <c r="T13" s="40"/>
      <c r="U13" s="40"/>
      <c r="V13" s="40"/>
      <c r="W13" s="40"/>
      <c r="X13" s="40"/>
      <c r="Y13" s="40"/>
      <c r="Z13" s="40"/>
      <c r="AA13" s="40"/>
      <c r="AB13" s="40"/>
      <c r="AC13" s="40"/>
      <c r="AD13" s="40"/>
      <c r="AE13" s="40"/>
      <c r="AF13" s="40"/>
      <c r="AG13" s="40"/>
      <c r="AH13" s="40"/>
      <c r="AI13" s="40"/>
      <c r="AJ13" s="40"/>
      <c r="AK13" s="40"/>
      <c r="AL13" s="40"/>
      <c r="AM13" s="40"/>
      <c r="AN13" s="29"/>
      <c r="AO13" s="29"/>
      <c r="AP13" s="29"/>
      <c r="AQ13" s="29"/>
      <c r="AR13" s="29"/>
      <c r="AS13" s="29"/>
      <c r="AT13" s="29"/>
      <c r="AU13" s="29"/>
      <c r="AV13" s="29"/>
      <c r="AW13" s="29"/>
      <c r="AX13" s="29"/>
      <c r="AY13" s="29"/>
      <c r="AZ13" s="29"/>
      <c r="BA13" s="29"/>
      <c r="BB13" s="29"/>
      <c r="BC13" s="29"/>
      <c r="BD13" s="29"/>
      <c r="BE13" s="29"/>
      <c r="BF13" s="29"/>
      <c r="BG13" s="29"/>
      <c r="BH13" s="29"/>
      <c r="BI13" s="29"/>
      <c r="BJ13" s="29"/>
      <c r="BK13" s="29"/>
      <c r="BL13" s="29"/>
      <c r="BM13" s="29"/>
      <c r="BN13" s="29"/>
      <c r="BO13" s="29"/>
      <c r="BP13" s="29"/>
      <c r="BQ13" s="29"/>
      <c r="BR13" s="29"/>
      <c r="BS13" s="29"/>
      <c r="BT13" s="29"/>
      <c r="BU13" s="29"/>
      <c r="BV13" s="29"/>
      <c r="BW13" s="29"/>
      <c r="BX13" s="29"/>
      <c r="BY13" s="29"/>
      <c r="BZ13" s="29"/>
      <c r="CA13" s="29"/>
      <c r="CB13" s="29"/>
      <c r="CC13" s="29"/>
      <c r="CD13" s="29"/>
      <c r="CE13" s="29"/>
      <c r="CF13" s="29"/>
      <c r="CG13" s="29"/>
      <c r="CH13" s="29"/>
      <c r="CI13" s="29"/>
      <c r="CJ13" s="29"/>
      <c r="CK13" s="29"/>
      <c r="CL13" s="29"/>
      <c r="CM13" s="29"/>
      <c r="CN13" s="29"/>
      <c r="CO13" s="29"/>
      <c r="CP13" s="29"/>
      <c r="CQ13" s="29"/>
      <c r="CR13" s="29"/>
      <c r="CS13" s="29"/>
      <c r="CT13" s="29"/>
      <c r="CU13" s="29"/>
      <c r="CV13" s="29"/>
      <c r="CW13" s="29"/>
      <c r="CX13" s="29"/>
      <c r="CY13" s="29"/>
      <c r="CZ13" s="29"/>
      <c r="DA13" s="29"/>
      <c r="DB13" s="29"/>
      <c r="DC13" s="29"/>
      <c r="DD13" s="29"/>
      <c r="DE13" s="29"/>
      <c r="DF13" s="29"/>
      <c r="DG13" s="29"/>
      <c r="DH13" s="29"/>
      <c r="DI13" s="29"/>
      <c r="DJ13" s="29"/>
      <c r="DK13" s="29"/>
      <c r="DL13" s="29"/>
      <c r="DM13" s="29"/>
      <c r="DN13" s="29"/>
      <c r="DO13" s="29"/>
      <c r="DP13" s="29"/>
      <c r="DQ13" s="29"/>
      <c r="DR13" s="29"/>
      <c r="DS13" s="29"/>
      <c r="DT13" s="29"/>
      <c r="DU13" s="29"/>
      <c r="DV13" s="29"/>
      <c r="DW13" s="29"/>
      <c r="DX13" s="29"/>
      <c r="DY13" s="29"/>
      <c r="DZ13" s="29"/>
      <c r="EA13" s="29"/>
      <c r="EB13" s="29"/>
      <c r="EC13" s="29"/>
      <c r="ED13" s="29"/>
      <c r="EE13" s="29"/>
      <c r="EF13" s="29"/>
      <c r="EG13" s="29"/>
      <c r="EH13" s="29"/>
      <c r="EI13" s="29"/>
      <c r="EJ13" s="29"/>
      <c r="EK13" s="29"/>
      <c r="EL13" s="29"/>
      <c r="EM13" s="29"/>
      <c r="EN13" s="29"/>
      <c r="EO13" s="29"/>
      <c r="EP13" s="29"/>
      <c r="EQ13" s="29"/>
      <c r="ER13" s="29"/>
      <c r="ES13" s="29"/>
      <c r="ET13" s="29"/>
      <c r="EU13" s="29"/>
      <c r="EV13" s="29"/>
      <c r="EW13" s="29"/>
      <c r="EX13" s="29"/>
      <c r="EY13" s="29"/>
      <c r="EZ13" s="29"/>
      <c r="FA13" s="29"/>
      <c r="FB13" s="29"/>
      <c r="FC13" s="29"/>
      <c r="FD13" s="29"/>
      <c r="FE13" s="29"/>
      <c r="FF13" s="29"/>
      <c r="FG13" s="29"/>
      <c r="FH13" s="29"/>
      <c r="FI13" s="29"/>
      <c r="FJ13" s="29"/>
      <c r="FK13" s="29"/>
      <c r="FL13" s="29"/>
      <c r="FM13" s="29"/>
      <c r="FN13" s="29"/>
      <c r="FO13" s="29"/>
      <c r="FP13" s="29"/>
      <c r="FQ13" s="29"/>
      <c r="FR13" s="29"/>
      <c r="FS13" s="29"/>
      <c r="FT13" s="29"/>
      <c r="FU13" s="29"/>
      <c r="FV13" s="29"/>
      <c r="FW13" s="29"/>
      <c r="FX13" s="29"/>
      <c r="FY13" s="29"/>
      <c r="FZ13" s="29"/>
      <c r="GA13" s="29"/>
      <c r="GB13" s="29"/>
      <c r="GC13" s="29"/>
      <c r="GD13" s="29"/>
      <c r="GE13" s="29"/>
      <c r="GF13" s="29"/>
      <c r="GG13" s="29"/>
      <c r="GH13" s="29"/>
      <c r="GI13" s="29"/>
      <c r="GJ13" s="29"/>
      <c r="GK13" s="29"/>
      <c r="GL13" s="29"/>
      <c r="GM13" s="29"/>
      <c r="GN13" s="29"/>
      <c r="GO13" s="29"/>
      <c r="GP13" s="29"/>
      <c r="GQ13" s="29"/>
      <c r="GR13" s="29"/>
      <c r="GS13" s="29"/>
      <c r="GT13" s="29"/>
      <c r="GU13" s="29"/>
      <c r="GV13" s="29"/>
      <c r="GW13" s="29"/>
      <c r="GX13" s="29"/>
      <c r="GY13" s="29"/>
      <c r="GZ13" s="29"/>
      <c r="HA13" s="29"/>
      <c r="HB13" s="29"/>
      <c r="HC13" s="29"/>
      <c r="HD13" s="29"/>
      <c r="HE13" s="29"/>
      <c r="HF13" s="29"/>
      <c r="HG13" s="29"/>
      <c r="HH13" s="29"/>
      <c r="HI13" s="29"/>
      <c r="HJ13" s="29"/>
      <c r="HK13" s="29"/>
      <c r="HL13" s="29"/>
      <c r="HM13" s="29"/>
      <c r="HN13" s="29"/>
      <c r="HO13" s="29"/>
      <c r="HP13" s="29"/>
      <c r="HQ13" s="29"/>
      <c r="HR13" s="29"/>
      <c r="HS13" s="29"/>
      <c r="HT13" s="29"/>
      <c r="HU13" s="29"/>
      <c r="HV13" s="29"/>
      <c r="HW13" s="29"/>
      <c r="HX13" s="29"/>
      <c r="HY13" s="29"/>
      <c r="HZ13" s="29"/>
      <c r="IA13" s="29"/>
      <c r="IB13" s="29"/>
      <c r="IC13" s="29"/>
      <c r="ID13" s="29"/>
      <c r="IE13" s="29"/>
      <c r="IF13" s="29"/>
      <c r="IG13" s="29"/>
      <c r="IH13" s="29"/>
      <c r="II13" s="29"/>
      <c r="IJ13" s="29"/>
      <c r="IK13" s="29"/>
      <c r="IL13" s="29"/>
      <c r="IM13" s="29"/>
      <c r="IN13" s="29"/>
      <c r="IO13" s="29"/>
      <c r="IP13" s="29"/>
      <c r="IQ13" s="29"/>
      <c r="IR13" s="29"/>
      <c r="IS13" s="29"/>
      <c r="IT13" s="29"/>
    </row>
    <row r="14" spans="1:254" s="28" customFormat="1" ht="14.25" x14ac:dyDescent="0.2">
      <c r="A14" s="18"/>
      <c r="B14" s="21"/>
      <c r="C14" s="21"/>
      <c r="D14" s="22"/>
      <c r="E14" s="21"/>
      <c r="I14" s="29"/>
      <c r="J14" s="40"/>
      <c r="K14" s="40"/>
      <c r="L14" s="40"/>
      <c r="M14" s="40"/>
      <c r="N14" s="40"/>
      <c r="O14" s="40"/>
      <c r="P14" s="40"/>
      <c r="Q14" s="40"/>
      <c r="R14" s="40"/>
      <c r="S14" s="40"/>
      <c r="T14" s="40"/>
      <c r="U14" s="40"/>
      <c r="V14" s="40"/>
      <c r="W14" s="40"/>
      <c r="X14" s="40"/>
      <c r="Y14" s="40"/>
      <c r="Z14" s="40"/>
      <c r="AA14" s="40"/>
      <c r="AB14" s="40"/>
      <c r="AC14" s="40"/>
      <c r="AD14" s="40"/>
      <c r="AE14" s="40"/>
      <c r="AF14" s="40"/>
      <c r="AG14" s="40"/>
      <c r="AH14" s="40"/>
      <c r="AI14" s="40"/>
      <c r="AJ14" s="40"/>
      <c r="AK14" s="40"/>
      <c r="AL14" s="40"/>
      <c r="AM14" s="40"/>
      <c r="AN14" s="29"/>
      <c r="AO14" s="29"/>
      <c r="AP14" s="29"/>
      <c r="AQ14" s="29"/>
      <c r="AR14" s="29"/>
      <c r="AS14" s="29"/>
      <c r="AT14" s="29"/>
      <c r="AU14" s="29"/>
      <c r="AV14" s="29"/>
      <c r="AW14" s="29"/>
      <c r="AX14" s="29"/>
      <c r="AY14" s="29"/>
      <c r="AZ14" s="29"/>
      <c r="BA14" s="29"/>
      <c r="BB14" s="29"/>
      <c r="BC14" s="29"/>
      <c r="BD14" s="29"/>
      <c r="BE14" s="29"/>
      <c r="BF14" s="29"/>
      <c r="BG14" s="29"/>
      <c r="BH14" s="29"/>
      <c r="BI14" s="29"/>
      <c r="BJ14" s="29"/>
      <c r="BK14" s="29"/>
      <c r="BL14" s="29"/>
      <c r="BM14" s="29"/>
      <c r="BN14" s="29"/>
      <c r="BO14" s="29"/>
      <c r="BP14" s="29"/>
      <c r="BQ14" s="29"/>
      <c r="BR14" s="29"/>
      <c r="BS14" s="29"/>
      <c r="BT14" s="29"/>
      <c r="BU14" s="29"/>
      <c r="BV14" s="29"/>
      <c r="BW14" s="29"/>
      <c r="BX14" s="29"/>
      <c r="BY14" s="29"/>
      <c r="BZ14" s="29"/>
      <c r="CA14" s="29"/>
      <c r="CB14" s="29"/>
      <c r="CC14" s="29"/>
      <c r="CD14" s="29"/>
      <c r="CE14" s="29"/>
      <c r="CF14" s="29"/>
      <c r="CG14" s="29"/>
      <c r="CH14" s="29"/>
      <c r="CI14" s="29"/>
      <c r="CJ14" s="29"/>
      <c r="CK14" s="29"/>
      <c r="CL14" s="29"/>
      <c r="CM14" s="29"/>
      <c r="CN14" s="29"/>
      <c r="CO14" s="29"/>
      <c r="CP14" s="29"/>
      <c r="CQ14" s="29"/>
      <c r="CR14" s="29"/>
      <c r="CS14" s="29"/>
      <c r="CT14" s="29"/>
      <c r="CU14" s="29"/>
      <c r="CV14" s="29"/>
      <c r="CW14" s="29"/>
      <c r="CX14" s="29"/>
      <c r="CY14" s="29"/>
      <c r="CZ14" s="29"/>
      <c r="DA14" s="29"/>
      <c r="DB14" s="29"/>
      <c r="DC14" s="29"/>
      <c r="DD14" s="29"/>
      <c r="DE14" s="29"/>
      <c r="DF14" s="29"/>
      <c r="DG14" s="29"/>
      <c r="DH14" s="29"/>
      <c r="DI14" s="29"/>
      <c r="DJ14" s="29"/>
      <c r="DK14" s="29"/>
      <c r="DL14" s="29"/>
      <c r="DM14" s="29"/>
      <c r="DN14" s="29"/>
      <c r="DO14" s="29"/>
      <c r="DP14" s="29"/>
      <c r="DQ14" s="29"/>
      <c r="DR14" s="29"/>
      <c r="DS14" s="29"/>
      <c r="DT14" s="29"/>
      <c r="DU14" s="29"/>
      <c r="DV14" s="29"/>
      <c r="DW14" s="29"/>
      <c r="DX14" s="29"/>
      <c r="DY14" s="29"/>
      <c r="DZ14" s="29"/>
      <c r="EA14" s="29"/>
      <c r="EB14" s="29"/>
      <c r="EC14" s="29"/>
      <c r="ED14" s="29"/>
      <c r="EE14" s="29"/>
      <c r="EF14" s="29"/>
      <c r="EG14" s="29"/>
      <c r="EH14" s="29"/>
      <c r="EI14" s="29"/>
      <c r="EJ14" s="29"/>
      <c r="EK14" s="29"/>
      <c r="EL14" s="29"/>
      <c r="EM14" s="29"/>
      <c r="EN14" s="29"/>
      <c r="EO14" s="29"/>
      <c r="EP14" s="29"/>
      <c r="EQ14" s="29"/>
      <c r="ER14" s="29"/>
      <c r="ES14" s="29"/>
      <c r="ET14" s="29"/>
      <c r="EU14" s="29"/>
      <c r="EV14" s="29"/>
      <c r="EW14" s="29"/>
      <c r="EX14" s="29"/>
      <c r="EY14" s="29"/>
      <c r="EZ14" s="29"/>
      <c r="FA14" s="29"/>
      <c r="FB14" s="29"/>
      <c r="FC14" s="29"/>
      <c r="FD14" s="29"/>
      <c r="FE14" s="29"/>
      <c r="FF14" s="29"/>
      <c r="FG14" s="29"/>
      <c r="FH14" s="29"/>
      <c r="FI14" s="29"/>
      <c r="FJ14" s="29"/>
      <c r="FK14" s="29"/>
      <c r="FL14" s="29"/>
      <c r="FM14" s="29"/>
      <c r="FN14" s="29"/>
      <c r="FO14" s="29"/>
      <c r="FP14" s="29"/>
      <c r="FQ14" s="29"/>
      <c r="FR14" s="29"/>
      <c r="FS14" s="29"/>
      <c r="FT14" s="29"/>
      <c r="FU14" s="29"/>
      <c r="FV14" s="29"/>
      <c r="FW14" s="29"/>
      <c r="FX14" s="29"/>
      <c r="FY14" s="29"/>
      <c r="FZ14" s="29"/>
      <c r="GA14" s="29"/>
      <c r="GB14" s="29"/>
      <c r="GC14" s="29"/>
      <c r="GD14" s="29"/>
      <c r="GE14" s="29"/>
      <c r="GF14" s="29"/>
      <c r="GG14" s="29"/>
      <c r="GH14" s="29"/>
      <c r="GI14" s="29"/>
      <c r="GJ14" s="29"/>
      <c r="GK14" s="29"/>
      <c r="GL14" s="29"/>
      <c r="GM14" s="29"/>
      <c r="GN14" s="29"/>
      <c r="GO14" s="29"/>
      <c r="GP14" s="29"/>
      <c r="GQ14" s="29"/>
      <c r="GR14" s="29"/>
      <c r="GS14" s="29"/>
      <c r="GT14" s="29"/>
      <c r="GU14" s="29"/>
      <c r="GV14" s="29"/>
      <c r="GW14" s="29"/>
      <c r="GX14" s="29"/>
      <c r="GY14" s="29"/>
      <c r="GZ14" s="29"/>
      <c r="HA14" s="29"/>
      <c r="HB14" s="29"/>
      <c r="HC14" s="29"/>
      <c r="HD14" s="29"/>
      <c r="HE14" s="29"/>
      <c r="HF14" s="29"/>
      <c r="HG14" s="29"/>
      <c r="HH14" s="29"/>
      <c r="HI14" s="29"/>
      <c r="HJ14" s="29"/>
      <c r="HK14" s="29"/>
      <c r="HL14" s="29"/>
      <c r="HM14" s="29"/>
      <c r="HN14" s="29"/>
      <c r="HO14" s="29"/>
      <c r="HP14" s="29"/>
      <c r="HQ14" s="29"/>
      <c r="HR14" s="29"/>
      <c r="HS14" s="29"/>
      <c r="HT14" s="29"/>
      <c r="HU14" s="29"/>
      <c r="HV14" s="29"/>
      <c r="HW14" s="29"/>
      <c r="HX14" s="29"/>
      <c r="HY14" s="29"/>
      <c r="HZ14" s="29"/>
      <c r="IA14" s="29"/>
      <c r="IB14" s="29"/>
      <c r="IC14" s="29"/>
      <c r="ID14" s="29"/>
      <c r="IE14" s="29"/>
      <c r="IF14" s="29"/>
      <c r="IG14" s="29"/>
      <c r="IH14" s="29"/>
      <c r="II14" s="29"/>
      <c r="IJ14" s="29"/>
      <c r="IK14" s="29"/>
      <c r="IL14" s="29"/>
      <c r="IM14" s="29"/>
      <c r="IN14" s="29"/>
      <c r="IO14" s="29"/>
      <c r="IP14" s="29"/>
      <c r="IQ14" s="29"/>
      <c r="IR14" s="29"/>
      <c r="IS14" s="29"/>
      <c r="IT14" s="29"/>
    </row>
    <row r="15" spans="1:254" s="28" customFormat="1" x14ac:dyDescent="0.25">
      <c r="A15" s="7" t="s">
        <v>15</v>
      </c>
      <c r="B15" s="21"/>
      <c r="C15" s="18"/>
      <c r="D15" s="22"/>
      <c r="E15" s="18"/>
      <c r="I15" s="29"/>
      <c r="J15" s="40"/>
      <c r="K15" s="40"/>
      <c r="L15" s="40"/>
      <c r="M15" s="40"/>
      <c r="N15" s="40"/>
      <c r="O15" s="40"/>
      <c r="P15" s="40"/>
      <c r="Q15" s="40"/>
      <c r="R15" s="40"/>
      <c r="S15" s="40"/>
      <c r="T15" s="40"/>
      <c r="U15" s="40"/>
      <c r="V15" s="40"/>
      <c r="W15" s="40"/>
      <c r="X15" s="40"/>
      <c r="Y15" s="40"/>
      <c r="Z15" s="40"/>
      <c r="AA15" s="40"/>
      <c r="AB15" s="40"/>
      <c r="AC15" s="40"/>
      <c r="AD15" s="40"/>
      <c r="AE15" s="40"/>
      <c r="AF15" s="40"/>
      <c r="AG15" s="40"/>
      <c r="AH15" s="40"/>
      <c r="AI15" s="40"/>
      <c r="AJ15" s="40"/>
      <c r="AK15" s="40"/>
      <c r="AL15" s="40"/>
      <c r="AM15" s="40"/>
      <c r="AN15" s="29"/>
      <c r="AO15" s="29"/>
      <c r="AP15" s="29"/>
      <c r="AQ15" s="29"/>
      <c r="AR15" s="29"/>
      <c r="AS15" s="29"/>
      <c r="AT15" s="29"/>
      <c r="AU15" s="29"/>
      <c r="AV15" s="29"/>
      <c r="AW15" s="29"/>
      <c r="AX15" s="29"/>
      <c r="AY15" s="29"/>
      <c r="AZ15" s="29"/>
      <c r="BA15" s="29"/>
      <c r="BB15" s="29"/>
      <c r="BC15" s="29"/>
      <c r="BD15" s="29"/>
      <c r="BE15" s="29"/>
      <c r="BF15" s="29"/>
      <c r="BG15" s="29"/>
      <c r="BH15" s="29"/>
      <c r="BI15" s="29"/>
      <c r="BJ15" s="29"/>
      <c r="BK15" s="29"/>
      <c r="BL15" s="29"/>
      <c r="BM15" s="29"/>
      <c r="BN15" s="29"/>
      <c r="BO15" s="29"/>
      <c r="BP15" s="29"/>
      <c r="BQ15" s="29"/>
      <c r="BR15" s="29"/>
      <c r="BS15" s="29"/>
      <c r="BT15" s="29"/>
      <c r="BU15" s="29"/>
      <c r="BV15" s="29"/>
      <c r="BW15" s="29"/>
      <c r="BX15" s="29"/>
      <c r="BY15" s="29"/>
      <c r="BZ15" s="29"/>
      <c r="CA15" s="29"/>
      <c r="CB15" s="29"/>
      <c r="CC15" s="29"/>
      <c r="CD15" s="29"/>
      <c r="CE15" s="29"/>
      <c r="CF15" s="29"/>
      <c r="CG15" s="29"/>
      <c r="CH15" s="29"/>
      <c r="CI15" s="29"/>
      <c r="CJ15" s="29"/>
      <c r="CK15" s="29"/>
      <c r="CL15" s="29"/>
      <c r="CM15" s="29"/>
      <c r="CN15" s="29"/>
      <c r="CO15" s="29"/>
      <c r="CP15" s="29"/>
      <c r="CQ15" s="29"/>
      <c r="CR15" s="29"/>
      <c r="CS15" s="29"/>
      <c r="CT15" s="29"/>
      <c r="CU15" s="29"/>
      <c r="CV15" s="29"/>
      <c r="CW15" s="29"/>
      <c r="CX15" s="29"/>
      <c r="CY15" s="29"/>
      <c r="CZ15" s="29"/>
      <c r="DA15" s="29"/>
      <c r="DB15" s="29"/>
      <c r="DC15" s="29"/>
      <c r="DD15" s="29"/>
      <c r="DE15" s="29"/>
      <c r="DF15" s="29"/>
      <c r="DG15" s="29"/>
      <c r="DH15" s="29"/>
      <c r="DI15" s="29"/>
      <c r="DJ15" s="29"/>
      <c r="DK15" s="29"/>
      <c r="DL15" s="29"/>
      <c r="DM15" s="29"/>
      <c r="DN15" s="29"/>
      <c r="DO15" s="29"/>
      <c r="DP15" s="29"/>
      <c r="DQ15" s="29"/>
      <c r="DR15" s="29"/>
      <c r="DS15" s="29"/>
      <c r="DT15" s="29"/>
      <c r="DU15" s="29"/>
      <c r="DV15" s="29"/>
      <c r="DW15" s="29"/>
      <c r="DX15" s="29"/>
      <c r="DY15" s="29"/>
      <c r="DZ15" s="29"/>
      <c r="EA15" s="29"/>
      <c r="EB15" s="29"/>
      <c r="EC15" s="29"/>
      <c r="ED15" s="29"/>
      <c r="EE15" s="29"/>
      <c r="EF15" s="29"/>
      <c r="EG15" s="29"/>
      <c r="EH15" s="29"/>
      <c r="EI15" s="29"/>
      <c r="EJ15" s="29"/>
      <c r="EK15" s="29"/>
      <c r="EL15" s="29"/>
      <c r="EM15" s="29"/>
      <c r="EN15" s="29"/>
      <c r="EO15" s="29"/>
      <c r="EP15" s="29"/>
      <c r="EQ15" s="29"/>
      <c r="ER15" s="29"/>
      <c r="ES15" s="29"/>
      <c r="ET15" s="29"/>
      <c r="EU15" s="29"/>
      <c r="EV15" s="29"/>
      <c r="EW15" s="29"/>
      <c r="EX15" s="29"/>
      <c r="EY15" s="29"/>
      <c r="EZ15" s="29"/>
      <c r="FA15" s="29"/>
      <c r="FB15" s="29"/>
      <c r="FC15" s="29"/>
      <c r="FD15" s="29"/>
      <c r="FE15" s="29"/>
      <c r="FF15" s="29"/>
      <c r="FG15" s="29"/>
      <c r="FH15" s="29"/>
      <c r="FI15" s="29"/>
      <c r="FJ15" s="29"/>
      <c r="FK15" s="29"/>
      <c r="FL15" s="29"/>
      <c r="FM15" s="29"/>
      <c r="FN15" s="29"/>
      <c r="FO15" s="29"/>
      <c r="FP15" s="29"/>
      <c r="FQ15" s="29"/>
      <c r="FR15" s="29"/>
      <c r="FS15" s="29"/>
      <c r="FT15" s="29"/>
      <c r="FU15" s="29"/>
      <c r="FV15" s="29"/>
      <c r="FW15" s="29"/>
      <c r="FX15" s="29"/>
      <c r="FY15" s="29"/>
      <c r="FZ15" s="29"/>
      <c r="GA15" s="29"/>
      <c r="GB15" s="29"/>
      <c r="GC15" s="29"/>
      <c r="GD15" s="29"/>
      <c r="GE15" s="29"/>
      <c r="GF15" s="29"/>
      <c r="GG15" s="29"/>
      <c r="GH15" s="29"/>
      <c r="GI15" s="29"/>
      <c r="GJ15" s="29"/>
      <c r="GK15" s="29"/>
      <c r="GL15" s="29"/>
      <c r="GM15" s="29"/>
      <c r="GN15" s="29"/>
      <c r="GO15" s="29"/>
      <c r="GP15" s="29"/>
      <c r="GQ15" s="29"/>
      <c r="GR15" s="29"/>
      <c r="GS15" s="29"/>
      <c r="GT15" s="29"/>
      <c r="GU15" s="29"/>
      <c r="GV15" s="29"/>
      <c r="GW15" s="29"/>
      <c r="GX15" s="29"/>
      <c r="GY15" s="29"/>
      <c r="GZ15" s="29"/>
      <c r="HA15" s="29"/>
      <c r="HB15" s="29"/>
      <c r="HC15" s="29"/>
      <c r="HD15" s="29"/>
      <c r="HE15" s="29"/>
      <c r="HF15" s="29"/>
      <c r="HG15" s="29"/>
      <c r="HH15" s="29"/>
      <c r="HI15" s="29"/>
      <c r="HJ15" s="29"/>
      <c r="HK15" s="29"/>
      <c r="HL15" s="29"/>
      <c r="HM15" s="29"/>
      <c r="HN15" s="29"/>
      <c r="HO15" s="29"/>
      <c r="HP15" s="29"/>
      <c r="HQ15" s="29"/>
      <c r="HR15" s="29"/>
      <c r="HS15" s="29"/>
      <c r="HT15" s="29"/>
      <c r="HU15" s="29"/>
      <c r="HV15" s="29"/>
      <c r="HW15" s="29"/>
      <c r="HX15" s="29"/>
      <c r="HY15" s="29"/>
      <c r="HZ15" s="29"/>
      <c r="IA15" s="29"/>
      <c r="IB15" s="29"/>
      <c r="IC15" s="29"/>
      <c r="ID15" s="29"/>
      <c r="IE15" s="29"/>
      <c r="IF15" s="29"/>
      <c r="IG15" s="29"/>
      <c r="IH15" s="29"/>
      <c r="II15" s="29"/>
      <c r="IJ15" s="29"/>
      <c r="IK15" s="29"/>
      <c r="IL15" s="29"/>
      <c r="IM15" s="29"/>
      <c r="IN15" s="29"/>
      <c r="IO15" s="29"/>
      <c r="IP15" s="29"/>
      <c r="IQ15" s="29"/>
      <c r="IR15" s="29"/>
      <c r="IS15" s="29"/>
      <c r="IT15" s="29"/>
    </row>
    <row r="16" spans="1:254" s="28" customFormat="1" ht="14.25" x14ac:dyDescent="0.2">
      <c r="A16" s="18" t="s">
        <v>13</v>
      </c>
      <c r="B16" s="46">
        <v>6346</v>
      </c>
      <c r="C16" s="46">
        <v>2057</v>
      </c>
      <c r="D16" s="22">
        <f>(C16/B16)-1</f>
        <v>-0.67585880869839277</v>
      </c>
      <c r="E16" s="21"/>
      <c r="I16" s="29"/>
      <c r="J16" s="40"/>
      <c r="K16" s="40"/>
      <c r="L16" s="40"/>
      <c r="M16" s="40"/>
      <c r="N16" s="40"/>
      <c r="O16" s="40"/>
      <c r="P16" s="40"/>
      <c r="Q16" s="40"/>
      <c r="R16" s="40"/>
      <c r="S16" s="40"/>
      <c r="T16" s="40"/>
      <c r="U16" s="40"/>
      <c r="V16" s="40"/>
      <c r="W16" s="40"/>
      <c r="X16" s="40"/>
      <c r="Y16" s="40"/>
      <c r="Z16" s="40"/>
      <c r="AA16" s="40"/>
      <c r="AB16" s="40"/>
      <c r="AC16" s="40"/>
      <c r="AD16" s="40"/>
      <c r="AE16" s="40"/>
      <c r="AF16" s="40"/>
      <c r="AG16" s="40"/>
      <c r="AH16" s="40"/>
      <c r="AI16" s="40"/>
      <c r="AJ16" s="40"/>
      <c r="AK16" s="40"/>
      <c r="AL16" s="40"/>
      <c r="AM16" s="40"/>
      <c r="AN16" s="29"/>
      <c r="AO16" s="29"/>
      <c r="AP16" s="29"/>
      <c r="AQ16" s="29"/>
      <c r="AR16" s="29"/>
      <c r="AS16" s="29"/>
      <c r="AT16" s="29"/>
      <c r="AU16" s="29"/>
      <c r="AV16" s="29"/>
      <c r="AW16" s="29"/>
      <c r="AX16" s="29"/>
      <c r="AY16" s="29"/>
      <c r="AZ16" s="29"/>
      <c r="BA16" s="29"/>
      <c r="BB16" s="29"/>
      <c r="BC16" s="29"/>
      <c r="BD16" s="29"/>
      <c r="BE16" s="29"/>
      <c r="BF16" s="29"/>
      <c r="BG16" s="29"/>
      <c r="BH16" s="29"/>
      <c r="BI16" s="29"/>
      <c r="BJ16" s="29"/>
      <c r="BK16" s="29"/>
      <c r="BL16" s="29"/>
      <c r="BM16" s="29"/>
      <c r="BN16" s="29"/>
      <c r="BO16" s="29"/>
      <c r="BP16" s="29"/>
      <c r="BQ16" s="29"/>
      <c r="BR16" s="29"/>
      <c r="BS16" s="29"/>
      <c r="BT16" s="29"/>
      <c r="BU16" s="29"/>
      <c r="BV16" s="29"/>
      <c r="BW16" s="29"/>
      <c r="BX16" s="29"/>
      <c r="BY16" s="29"/>
      <c r="BZ16" s="29"/>
      <c r="CA16" s="29"/>
      <c r="CB16" s="29"/>
      <c r="CC16" s="29"/>
      <c r="CD16" s="29"/>
      <c r="CE16" s="29"/>
      <c r="CF16" s="29"/>
      <c r="CG16" s="29"/>
      <c r="CH16" s="29"/>
      <c r="CI16" s="29"/>
      <c r="CJ16" s="29"/>
      <c r="CK16" s="29"/>
      <c r="CL16" s="29"/>
      <c r="CM16" s="29"/>
      <c r="CN16" s="29"/>
      <c r="CO16" s="29"/>
      <c r="CP16" s="29"/>
      <c r="CQ16" s="29"/>
      <c r="CR16" s="29"/>
      <c r="CS16" s="29"/>
      <c r="CT16" s="29"/>
      <c r="CU16" s="29"/>
      <c r="CV16" s="29"/>
      <c r="CW16" s="29"/>
      <c r="CX16" s="29"/>
      <c r="CY16" s="29"/>
      <c r="CZ16" s="29"/>
      <c r="DA16" s="29"/>
      <c r="DB16" s="29"/>
      <c r="DC16" s="29"/>
      <c r="DD16" s="29"/>
      <c r="DE16" s="29"/>
      <c r="DF16" s="29"/>
      <c r="DG16" s="29"/>
      <c r="DH16" s="29"/>
      <c r="DI16" s="29"/>
      <c r="DJ16" s="29"/>
      <c r="DK16" s="29"/>
      <c r="DL16" s="29"/>
      <c r="DM16" s="29"/>
      <c r="DN16" s="29"/>
      <c r="DO16" s="29"/>
      <c r="DP16" s="29"/>
      <c r="DQ16" s="29"/>
      <c r="DR16" s="29"/>
      <c r="DS16" s="29"/>
      <c r="DT16" s="29"/>
      <c r="DU16" s="29"/>
      <c r="DV16" s="29"/>
      <c r="DW16" s="29"/>
      <c r="DX16" s="29"/>
      <c r="DY16" s="29"/>
      <c r="DZ16" s="29"/>
      <c r="EA16" s="29"/>
      <c r="EB16" s="29"/>
      <c r="EC16" s="29"/>
      <c r="ED16" s="29"/>
      <c r="EE16" s="29"/>
      <c r="EF16" s="29"/>
      <c r="EG16" s="29"/>
      <c r="EH16" s="29"/>
      <c r="EI16" s="29"/>
      <c r="EJ16" s="29"/>
      <c r="EK16" s="29"/>
      <c r="EL16" s="29"/>
      <c r="EM16" s="29"/>
      <c r="EN16" s="29"/>
      <c r="EO16" s="29"/>
      <c r="EP16" s="29"/>
      <c r="EQ16" s="29"/>
      <c r="ER16" s="29"/>
      <c r="ES16" s="29"/>
      <c r="ET16" s="29"/>
      <c r="EU16" s="29"/>
      <c r="EV16" s="29"/>
      <c r="EW16" s="29"/>
      <c r="EX16" s="29"/>
      <c r="EY16" s="29"/>
      <c r="EZ16" s="29"/>
      <c r="FA16" s="29"/>
      <c r="FB16" s="29"/>
      <c r="FC16" s="29"/>
      <c r="FD16" s="29"/>
      <c r="FE16" s="29"/>
      <c r="FF16" s="29"/>
      <c r="FG16" s="29"/>
      <c r="FH16" s="29"/>
      <c r="FI16" s="29"/>
      <c r="FJ16" s="29"/>
      <c r="FK16" s="29"/>
      <c r="FL16" s="29"/>
      <c r="FM16" s="29"/>
      <c r="FN16" s="29"/>
      <c r="FO16" s="29"/>
      <c r="FP16" s="29"/>
      <c r="FQ16" s="29"/>
      <c r="FR16" s="29"/>
      <c r="FS16" s="29"/>
      <c r="FT16" s="29"/>
      <c r="FU16" s="29"/>
      <c r="FV16" s="29"/>
      <c r="FW16" s="29"/>
      <c r="FX16" s="29"/>
      <c r="FY16" s="29"/>
      <c r="FZ16" s="29"/>
      <c r="GA16" s="29"/>
      <c r="GB16" s="29"/>
      <c r="GC16" s="29"/>
      <c r="GD16" s="29"/>
      <c r="GE16" s="29"/>
      <c r="GF16" s="29"/>
      <c r="GG16" s="29"/>
      <c r="GH16" s="29"/>
      <c r="GI16" s="29"/>
      <c r="GJ16" s="29"/>
      <c r="GK16" s="29"/>
      <c r="GL16" s="29"/>
      <c r="GM16" s="29"/>
      <c r="GN16" s="29"/>
      <c r="GO16" s="29"/>
      <c r="GP16" s="29"/>
      <c r="GQ16" s="29"/>
      <c r="GR16" s="29"/>
      <c r="GS16" s="29"/>
      <c r="GT16" s="29"/>
      <c r="GU16" s="29"/>
      <c r="GV16" s="29"/>
      <c r="GW16" s="29"/>
      <c r="GX16" s="29"/>
      <c r="GY16" s="29"/>
      <c r="GZ16" s="29"/>
      <c r="HA16" s="29"/>
      <c r="HB16" s="29"/>
      <c r="HC16" s="29"/>
      <c r="HD16" s="29"/>
      <c r="HE16" s="29"/>
      <c r="HF16" s="29"/>
      <c r="HG16" s="29"/>
      <c r="HH16" s="29"/>
      <c r="HI16" s="29"/>
      <c r="HJ16" s="29"/>
      <c r="HK16" s="29"/>
      <c r="HL16" s="29"/>
      <c r="HM16" s="29"/>
      <c r="HN16" s="29"/>
      <c r="HO16" s="29"/>
      <c r="HP16" s="29"/>
      <c r="HQ16" s="29"/>
      <c r="HR16" s="29"/>
      <c r="HS16" s="29"/>
      <c r="HT16" s="29"/>
      <c r="HU16" s="29"/>
      <c r="HV16" s="29"/>
      <c r="HW16" s="29"/>
      <c r="HX16" s="29"/>
      <c r="HY16" s="29"/>
      <c r="HZ16" s="29"/>
      <c r="IA16" s="29"/>
      <c r="IB16" s="29"/>
      <c r="IC16" s="29"/>
      <c r="ID16" s="29"/>
      <c r="IE16" s="29"/>
      <c r="IF16" s="29"/>
      <c r="IG16" s="29"/>
      <c r="IH16" s="29"/>
      <c r="II16" s="29"/>
      <c r="IJ16" s="29"/>
      <c r="IK16" s="29"/>
      <c r="IL16" s="29"/>
      <c r="IM16" s="29"/>
      <c r="IN16" s="29"/>
      <c r="IO16" s="29"/>
      <c r="IP16" s="29"/>
      <c r="IQ16" s="29"/>
      <c r="IR16" s="29"/>
      <c r="IS16" s="29"/>
      <c r="IT16" s="29"/>
    </row>
    <row r="17" spans="1:254" s="28" customFormat="1" ht="14.25" x14ac:dyDescent="0.2">
      <c r="A17" s="18" t="s">
        <v>27</v>
      </c>
      <c r="B17" s="47">
        <v>366213406</v>
      </c>
      <c r="C17" s="47">
        <v>103578165</v>
      </c>
      <c r="D17" s="22">
        <f>(C17/B17)-1</f>
        <v>-0.71716446393554478</v>
      </c>
      <c r="E17" s="25"/>
      <c r="I17" s="29"/>
      <c r="J17" s="40"/>
      <c r="K17" s="40"/>
      <c r="L17" s="40"/>
      <c r="M17" s="40"/>
      <c r="N17" s="40"/>
      <c r="O17" s="40"/>
      <c r="P17" s="40"/>
      <c r="Q17" s="40"/>
      <c r="R17" s="40"/>
      <c r="S17" s="40"/>
      <c r="T17" s="40"/>
      <c r="U17" s="40"/>
      <c r="V17" s="40"/>
      <c r="W17" s="40"/>
      <c r="X17" s="40"/>
      <c r="Y17" s="40"/>
      <c r="Z17" s="40"/>
      <c r="AA17" s="40"/>
      <c r="AB17" s="40"/>
      <c r="AC17" s="40"/>
      <c r="AD17" s="40"/>
      <c r="AE17" s="40"/>
      <c r="AF17" s="40"/>
      <c r="AG17" s="40"/>
      <c r="AH17" s="40"/>
      <c r="AI17" s="40"/>
      <c r="AJ17" s="40"/>
      <c r="AK17" s="40"/>
      <c r="AL17" s="40"/>
      <c r="AM17" s="40"/>
      <c r="AN17" s="29"/>
      <c r="AO17" s="29"/>
      <c r="AP17" s="29"/>
      <c r="AQ17" s="29"/>
      <c r="AR17" s="29"/>
      <c r="AS17" s="29"/>
      <c r="AT17" s="29"/>
      <c r="AU17" s="29"/>
      <c r="AV17" s="29"/>
      <c r="AW17" s="29"/>
      <c r="AX17" s="29"/>
      <c r="AY17" s="29"/>
      <c r="AZ17" s="29"/>
      <c r="BA17" s="29"/>
      <c r="BB17" s="29"/>
      <c r="BC17" s="29"/>
      <c r="BD17" s="29"/>
      <c r="BE17" s="29"/>
      <c r="BF17" s="29"/>
      <c r="BG17" s="29"/>
      <c r="BH17" s="29"/>
      <c r="BI17" s="29"/>
      <c r="BJ17" s="29"/>
      <c r="BK17" s="29"/>
      <c r="BL17" s="29"/>
      <c r="BM17" s="29"/>
      <c r="BN17" s="29"/>
      <c r="BO17" s="29"/>
      <c r="BP17" s="29"/>
      <c r="BQ17" s="29"/>
      <c r="BR17" s="29"/>
      <c r="BS17" s="29"/>
      <c r="BT17" s="29"/>
      <c r="BU17" s="29"/>
      <c r="BV17" s="29"/>
      <c r="BW17" s="29"/>
      <c r="BX17" s="29"/>
      <c r="BY17" s="29"/>
      <c r="BZ17" s="29"/>
      <c r="CA17" s="29"/>
      <c r="CB17" s="29"/>
      <c r="CC17" s="29"/>
      <c r="CD17" s="29"/>
      <c r="CE17" s="29"/>
      <c r="CF17" s="29"/>
      <c r="CG17" s="29"/>
      <c r="CH17" s="29"/>
      <c r="CI17" s="29"/>
      <c r="CJ17" s="29"/>
      <c r="CK17" s="29"/>
      <c r="CL17" s="29"/>
      <c r="CM17" s="29"/>
      <c r="CN17" s="29"/>
      <c r="CO17" s="29"/>
      <c r="CP17" s="29"/>
      <c r="CQ17" s="29"/>
      <c r="CR17" s="29"/>
      <c r="CS17" s="29"/>
      <c r="CT17" s="29"/>
      <c r="CU17" s="29"/>
      <c r="CV17" s="29"/>
      <c r="CW17" s="29"/>
      <c r="CX17" s="29"/>
      <c r="CY17" s="29"/>
      <c r="CZ17" s="29"/>
      <c r="DA17" s="29"/>
      <c r="DB17" s="29"/>
      <c r="DC17" s="29"/>
      <c r="DD17" s="29"/>
      <c r="DE17" s="29"/>
      <c r="DF17" s="29"/>
      <c r="DG17" s="29"/>
      <c r="DH17" s="29"/>
      <c r="DI17" s="29"/>
      <c r="DJ17" s="29"/>
      <c r="DK17" s="29"/>
      <c r="DL17" s="29"/>
      <c r="DM17" s="29"/>
      <c r="DN17" s="29"/>
      <c r="DO17" s="29"/>
      <c r="DP17" s="29"/>
      <c r="DQ17" s="29"/>
      <c r="DR17" s="29"/>
      <c r="DS17" s="29"/>
      <c r="DT17" s="29"/>
      <c r="DU17" s="29"/>
      <c r="DV17" s="29"/>
      <c r="DW17" s="29"/>
      <c r="DX17" s="29"/>
      <c r="DY17" s="29"/>
      <c r="DZ17" s="29"/>
      <c r="EA17" s="29"/>
      <c r="EB17" s="29"/>
      <c r="EC17" s="29"/>
      <c r="ED17" s="29"/>
      <c r="EE17" s="29"/>
      <c r="EF17" s="29"/>
      <c r="EG17" s="29"/>
      <c r="EH17" s="29"/>
      <c r="EI17" s="29"/>
      <c r="EJ17" s="29"/>
      <c r="EK17" s="29"/>
      <c r="EL17" s="29"/>
      <c r="EM17" s="29"/>
      <c r="EN17" s="29"/>
      <c r="EO17" s="29"/>
      <c r="EP17" s="29"/>
      <c r="EQ17" s="29"/>
      <c r="ER17" s="29"/>
      <c r="ES17" s="29"/>
      <c r="ET17" s="29"/>
      <c r="EU17" s="29"/>
      <c r="EV17" s="29"/>
      <c r="EW17" s="29"/>
      <c r="EX17" s="29"/>
      <c r="EY17" s="29"/>
      <c r="EZ17" s="29"/>
      <c r="FA17" s="29"/>
      <c r="FB17" s="29"/>
      <c r="FC17" s="29"/>
      <c r="FD17" s="29"/>
      <c r="FE17" s="29"/>
      <c r="FF17" s="29"/>
      <c r="FG17" s="29"/>
      <c r="FH17" s="29"/>
      <c r="FI17" s="29"/>
      <c r="FJ17" s="29"/>
      <c r="FK17" s="29"/>
      <c r="FL17" s="29"/>
      <c r="FM17" s="29"/>
      <c r="FN17" s="29"/>
      <c r="FO17" s="29"/>
      <c r="FP17" s="29"/>
      <c r="FQ17" s="29"/>
      <c r="FR17" s="29"/>
      <c r="FS17" s="29"/>
      <c r="FT17" s="29"/>
      <c r="FU17" s="29"/>
      <c r="FV17" s="29"/>
      <c r="FW17" s="29"/>
      <c r="FX17" s="29"/>
      <c r="FY17" s="29"/>
      <c r="FZ17" s="29"/>
      <c r="GA17" s="29"/>
      <c r="GB17" s="29"/>
      <c r="GC17" s="29"/>
      <c r="GD17" s="29"/>
      <c r="GE17" s="29"/>
      <c r="GF17" s="29"/>
      <c r="GG17" s="29"/>
      <c r="GH17" s="29"/>
      <c r="GI17" s="29"/>
      <c r="GJ17" s="29"/>
      <c r="GK17" s="29"/>
      <c r="GL17" s="29"/>
      <c r="GM17" s="29"/>
      <c r="GN17" s="29"/>
      <c r="GO17" s="29"/>
      <c r="GP17" s="29"/>
      <c r="GQ17" s="29"/>
      <c r="GR17" s="29"/>
      <c r="GS17" s="29"/>
      <c r="GT17" s="29"/>
      <c r="GU17" s="29"/>
      <c r="GV17" s="29"/>
      <c r="GW17" s="29"/>
      <c r="GX17" s="29"/>
      <c r="GY17" s="29"/>
      <c r="GZ17" s="29"/>
      <c r="HA17" s="29"/>
      <c r="HB17" s="29"/>
      <c r="HC17" s="29"/>
      <c r="HD17" s="29"/>
      <c r="HE17" s="29"/>
      <c r="HF17" s="29"/>
      <c r="HG17" s="29"/>
      <c r="HH17" s="29"/>
      <c r="HI17" s="29"/>
      <c r="HJ17" s="29"/>
      <c r="HK17" s="29"/>
      <c r="HL17" s="29"/>
      <c r="HM17" s="29"/>
      <c r="HN17" s="29"/>
      <c r="HO17" s="29"/>
      <c r="HP17" s="29"/>
      <c r="HQ17" s="29"/>
      <c r="HR17" s="29"/>
      <c r="HS17" s="29"/>
      <c r="HT17" s="29"/>
      <c r="HU17" s="29"/>
      <c r="HV17" s="29"/>
      <c r="HW17" s="29"/>
      <c r="HX17" s="29"/>
      <c r="HY17" s="29"/>
      <c r="HZ17" s="29"/>
      <c r="IA17" s="29"/>
      <c r="IB17" s="29"/>
      <c r="IC17" s="29"/>
      <c r="ID17" s="29"/>
      <c r="IE17" s="29"/>
      <c r="IF17" s="29"/>
      <c r="IG17" s="29"/>
      <c r="IH17" s="29"/>
      <c r="II17" s="29"/>
      <c r="IJ17" s="29"/>
      <c r="IK17" s="29"/>
      <c r="IL17" s="29"/>
      <c r="IM17" s="29"/>
      <c r="IN17" s="29"/>
      <c r="IO17" s="29"/>
      <c r="IP17" s="29"/>
      <c r="IQ17" s="29"/>
      <c r="IR17" s="29"/>
      <c r="IS17" s="29"/>
      <c r="IT17" s="29"/>
    </row>
    <row r="18" spans="1:254" s="28" customFormat="1" ht="14.25" x14ac:dyDescent="0.2">
      <c r="A18" s="18" t="s">
        <v>11</v>
      </c>
      <c r="B18" s="47">
        <v>27710950</v>
      </c>
      <c r="C18" s="47">
        <v>11169569</v>
      </c>
      <c r="D18" s="22">
        <f>(C18/B18)-1</f>
        <v>-0.59692580008985618</v>
      </c>
      <c r="E18" s="25"/>
      <c r="I18" s="29"/>
      <c r="J18" s="40"/>
      <c r="K18" s="40"/>
      <c r="L18" s="40"/>
      <c r="M18" s="40"/>
      <c r="N18" s="40"/>
      <c r="O18" s="40"/>
      <c r="P18" s="40"/>
      <c r="Q18" s="40"/>
      <c r="R18" s="40"/>
      <c r="S18" s="40"/>
      <c r="T18" s="40"/>
      <c r="U18" s="40"/>
      <c r="V18" s="40"/>
      <c r="W18" s="40"/>
      <c r="X18" s="40"/>
      <c r="Y18" s="40"/>
      <c r="Z18" s="40"/>
      <c r="AA18" s="40"/>
      <c r="AB18" s="40"/>
      <c r="AC18" s="40"/>
      <c r="AD18" s="40"/>
      <c r="AE18" s="40"/>
      <c r="AF18" s="40"/>
      <c r="AG18" s="40"/>
      <c r="AH18" s="40"/>
      <c r="AI18" s="40"/>
      <c r="AJ18" s="40"/>
      <c r="AK18" s="40"/>
      <c r="AL18" s="40"/>
      <c r="AM18" s="40"/>
      <c r="AN18" s="29"/>
      <c r="AO18" s="29"/>
      <c r="AP18" s="29"/>
      <c r="AQ18" s="29"/>
      <c r="AR18" s="29"/>
      <c r="AS18" s="29"/>
      <c r="AT18" s="29"/>
      <c r="AU18" s="29"/>
      <c r="AV18" s="29"/>
      <c r="AW18" s="29"/>
      <c r="AX18" s="29"/>
      <c r="AY18" s="29"/>
      <c r="AZ18" s="29"/>
      <c r="BA18" s="29"/>
      <c r="BB18" s="29"/>
      <c r="BC18" s="29"/>
      <c r="BD18" s="29"/>
      <c r="BE18" s="29"/>
      <c r="BF18" s="29"/>
      <c r="BG18" s="29"/>
      <c r="BH18" s="29"/>
      <c r="BI18" s="29"/>
      <c r="BJ18" s="29"/>
      <c r="BK18" s="29"/>
      <c r="BL18" s="29"/>
      <c r="BM18" s="29"/>
      <c r="BN18" s="29"/>
      <c r="BO18" s="29"/>
      <c r="BP18" s="29"/>
      <c r="BQ18" s="29"/>
      <c r="BR18" s="29"/>
      <c r="BS18" s="29"/>
      <c r="BT18" s="29"/>
      <c r="BU18" s="29"/>
      <c r="BV18" s="29"/>
      <c r="BW18" s="29"/>
      <c r="BX18" s="29"/>
      <c r="BY18" s="29"/>
      <c r="BZ18" s="29"/>
      <c r="CA18" s="29"/>
      <c r="CB18" s="29"/>
      <c r="CC18" s="29"/>
      <c r="CD18" s="29"/>
      <c r="CE18" s="29"/>
      <c r="CF18" s="29"/>
      <c r="CG18" s="29"/>
      <c r="CH18" s="29"/>
      <c r="CI18" s="29"/>
      <c r="CJ18" s="29"/>
      <c r="CK18" s="29"/>
      <c r="CL18" s="29"/>
      <c r="CM18" s="29"/>
      <c r="CN18" s="29"/>
      <c r="CO18" s="29"/>
      <c r="CP18" s="29"/>
      <c r="CQ18" s="29"/>
      <c r="CR18" s="29"/>
      <c r="CS18" s="29"/>
      <c r="CT18" s="29"/>
      <c r="CU18" s="29"/>
      <c r="CV18" s="29"/>
      <c r="CW18" s="29"/>
      <c r="CX18" s="29"/>
      <c r="CY18" s="29"/>
      <c r="CZ18" s="29"/>
      <c r="DA18" s="29"/>
      <c r="DB18" s="29"/>
      <c r="DC18" s="29"/>
      <c r="DD18" s="29"/>
      <c r="DE18" s="29"/>
      <c r="DF18" s="29"/>
      <c r="DG18" s="29"/>
      <c r="DH18" s="29"/>
      <c r="DI18" s="29"/>
      <c r="DJ18" s="29"/>
      <c r="DK18" s="29"/>
      <c r="DL18" s="29"/>
      <c r="DM18" s="29"/>
      <c r="DN18" s="29"/>
      <c r="DO18" s="29"/>
      <c r="DP18" s="29"/>
      <c r="DQ18" s="29"/>
      <c r="DR18" s="29"/>
      <c r="DS18" s="29"/>
      <c r="DT18" s="29"/>
      <c r="DU18" s="29"/>
      <c r="DV18" s="29"/>
      <c r="DW18" s="29"/>
      <c r="DX18" s="29"/>
      <c r="DY18" s="29"/>
      <c r="DZ18" s="29"/>
      <c r="EA18" s="29"/>
      <c r="EB18" s="29"/>
      <c r="EC18" s="29"/>
      <c r="ED18" s="29"/>
      <c r="EE18" s="29"/>
      <c r="EF18" s="29"/>
      <c r="EG18" s="29"/>
      <c r="EH18" s="29"/>
      <c r="EI18" s="29"/>
      <c r="EJ18" s="29"/>
      <c r="EK18" s="29"/>
      <c r="EL18" s="29"/>
      <c r="EM18" s="29"/>
      <c r="EN18" s="29"/>
      <c r="EO18" s="29"/>
      <c r="EP18" s="29"/>
      <c r="EQ18" s="29"/>
      <c r="ER18" s="29"/>
      <c r="ES18" s="29"/>
      <c r="ET18" s="29"/>
      <c r="EU18" s="29"/>
      <c r="EV18" s="29"/>
      <c r="EW18" s="29"/>
      <c r="EX18" s="29"/>
      <c r="EY18" s="29"/>
      <c r="EZ18" s="29"/>
      <c r="FA18" s="29"/>
      <c r="FB18" s="29"/>
      <c r="FC18" s="29"/>
      <c r="FD18" s="29"/>
      <c r="FE18" s="29"/>
      <c r="FF18" s="29"/>
      <c r="FG18" s="29"/>
      <c r="FH18" s="29"/>
      <c r="FI18" s="29"/>
      <c r="FJ18" s="29"/>
      <c r="FK18" s="29"/>
      <c r="FL18" s="29"/>
      <c r="FM18" s="29"/>
      <c r="FN18" s="29"/>
      <c r="FO18" s="29"/>
      <c r="FP18" s="29"/>
      <c r="FQ18" s="29"/>
      <c r="FR18" s="29"/>
      <c r="FS18" s="29"/>
      <c r="FT18" s="29"/>
      <c r="FU18" s="29"/>
      <c r="FV18" s="29"/>
      <c r="FW18" s="29"/>
      <c r="FX18" s="29"/>
      <c r="FY18" s="29"/>
      <c r="FZ18" s="29"/>
      <c r="GA18" s="29"/>
      <c r="GB18" s="29"/>
      <c r="GC18" s="29"/>
      <c r="GD18" s="29"/>
      <c r="GE18" s="29"/>
      <c r="GF18" s="29"/>
      <c r="GG18" s="29"/>
      <c r="GH18" s="29"/>
      <c r="GI18" s="29"/>
      <c r="GJ18" s="29"/>
      <c r="GK18" s="29"/>
      <c r="GL18" s="29"/>
      <c r="GM18" s="29"/>
      <c r="GN18" s="29"/>
      <c r="GO18" s="29"/>
      <c r="GP18" s="29"/>
      <c r="GQ18" s="29"/>
      <c r="GR18" s="29"/>
      <c r="GS18" s="29"/>
      <c r="GT18" s="29"/>
      <c r="GU18" s="29"/>
      <c r="GV18" s="29"/>
      <c r="GW18" s="29"/>
      <c r="GX18" s="29"/>
      <c r="GY18" s="29"/>
      <c r="GZ18" s="29"/>
      <c r="HA18" s="29"/>
      <c r="HB18" s="29"/>
      <c r="HC18" s="29"/>
      <c r="HD18" s="29"/>
      <c r="HE18" s="29"/>
      <c r="HF18" s="29"/>
      <c r="HG18" s="29"/>
      <c r="HH18" s="29"/>
      <c r="HI18" s="29"/>
      <c r="HJ18" s="29"/>
      <c r="HK18" s="29"/>
      <c r="HL18" s="29"/>
      <c r="HM18" s="29"/>
      <c r="HN18" s="29"/>
      <c r="HO18" s="29"/>
      <c r="HP18" s="29"/>
      <c r="HQ18" s="29"/>
      <c r="HR18" s="29"/>
      <c r="HS18" s="29"/>
      <c r="HT18" s="29"/>
      <c r="HU18" s="29"/>
      <c r="HV18" s="29"/>
      <c r="HW18" s="29"/>
      <c r="HX18" s="29"/>
      <c r="HY18" s="29"/>
      <c r="HZ18" s="29"/>
      <c r="IA18" s="29"/>
      <c r="IB18" s="29"/>
      <c r="IC18" s="29"/>
      <c r="ID18" s="29"/>
      <c r="IE18" s="29"/>
      <c r="IF18" s="29"/>
      <c r="IG18" s="29"/>
      <c r="IH18" s="29"/>
      <c r="II18" s="29"/>
      <c r="IJ18" s="29"/>
      <c r="IK18" s="29"/>
      <c r="IL18" s="29"/>
      <c r="IM18" s="29"/>
      <c r="IN18" s="29"/>
      <c r="IO18" s="29"/>
      <c r="IP18" s="29"/>
      <c r="IQ18" s="29"/>
      <c r="IR18" s="29"/>
      <c r="IS18" s="29"/>
      <c r="IT18" s="29"/>
    </row>
    <row r="19" spans="1:254" s="28" customFormat="1" ht="14.25" x14ac:dyDescent="0.2">
      <c r="A19" s="5"/>
      <c r="B19" s="5"/>
      <c r="C19" s="5"/>
      <c r="D19" s="5"/>
      <c r="E19" s="5"/>
      <c r="F19" s="5"/>
      <c r="G19" s="5"/>
      <c r="H19" s="5"/>
      <c r="I19" s="29"/>
      <c r="J19" s="40"/>
      <c r="K19" s="40"/>
      <c r="L19" s="40"/>
      <c r="M19" s="40"/>
      <c r="N19" s="40"/>
      <c r="O19" s="40"/>
      <c r="P19" s="40"/>
      <c r="Q19" s="40"/>
      <c r="R19" s="40"/>
      <c r="S19" s="40"/>
      <c r="T19" s="40"/>
      <c r="U19" s="40"/>
      <c r="V19" s="40"/>
      <c r="W19" s="40"/>
      <c r="X19" s="40"/>
      <c r="Y19" s="40"/>
      <c r="Z19" s="40"/>
      <c r="AA19" s="40"/>
      <c r="AB19" s="40"/>
      <c r="AC19" s="40"/>
      <c r="AD19" s="40"/>
      <c r="AE19" s="40"/>
      <c r="AF19" s="40"/>
      <c r="AG19" s="40"/>
      <c r="AH19" s="40"/>
      <c r="AI19" s="40"/>
      <c r="AJ19" s="40"/>
      <c r="AK19" s="40"/>
      <c r="AL19" s="40"/>
      <c r="AM19" s="40"/>
      <c r="AN19" s="29"/>
      <c r="AO19" s="29"/>
      <c r="AP19" s="29"/>
      <c r="AQ19" s="29"/>
      <c r="AR19" s="29"/>
      <c r="AS19" s="29"/>
      <c r="AT19" s="29"/>
      <c r="AU19" s="29"/>
      <c r="AV19" s="29"/>
      <c r="AW19" s="29"/>
      <c r="AX19" s="29"/>
      <c r="AY19" s="29"/>
      <c r="AZ19" s="29"/>
      <c r="BA19" s="29"/>
      <c r="BB19" s="29"/>
      <c r="BC19" s="29"/>
      <c r="BD19" s="29"/>
      <c r="BE19" s="29"/>
      <c r="BF19" s="29"/>
      <c r="BG19" s="29"/>
      <c r="BH19" s="29"/>
      <c r="BI19" s="29"/>
      <c r="BJ19" s="29"/>
      <c r="BK19" s="29"/>
      <c r="BL19" s="29"/>
      <c r="BM19" s="29"/>
      <c r="BN19" s="29"/>
      <c r="BO19" s="29"/>
      <c r="BP19" s="29"/>
      <c r="BQ19" s="29"/>
      <c r="BR19" s="29"/>
      <c r="BS19" s="29"/>
      <c r="BT19" s="29"/>
      <c r="BU19" s="29"/>
      <c r="BV19" s="29"/>
      <c r="BW19" s="29"/>
      <c r="BX19" s="29"/>
      <c r="BY19" s="29"/>
      <c r="BZ19" s="29"/>
      <c r="CA19" s="29"/>
      <c r="CB19" s="29"/>
      <c r="CC19" s="29"/>
      <c r="CD19" s="29"/>
      <c r="CE19" s="29"/>
      <c r="CF19" s="29"/>
      <c r="CG19" s="29"/>
      <c r="CH19" s="29"/>
      <c r="CI19" s="29"/>
      <c r="CJ19" s="29"/>
      <c r="CK19" s="29"/>
      <c r="CL19" s="29"/>
      <c r="CM19" s="29"/>
      <c r="CN19" s="29"/>
      <c r="CO19" s="29"/>
      <c r="CP19" s="29"/>
      <c r="CQ19" s="29"/>
      <c r="CR19" s="29"/>
      <c r="CS19" s="29"/>
      <c r="CT19" s="29"/>
      <c r="CU19" s="29"/>
      <c r="CV19" s="29"/>
      <c r="CW19" s="29"/>
      <c r="CX19" s="29"/>
      <c r="CY19" s="29"/>
      <c r="CZ19" s="29"/>
      <c r="DA19" s="29"/>
      <c r="DB19" s="29"/>
      <c r="DC19" s="29"/>
      <c r="DD19" s="29"/>
      <c r="DE19" s="29"/>
      <c r="DF19" s="29"/>
      <c r="DG19" s="29"/>
      <c r="DH19" s="29"/>
      <c r="DI19" s="29"/>
      <c r="DJ19" s="29"/>
      <c r="DK19" s="29"/>
      <c r="DL19" s="29"/>
      <c r="DM19" s="29"/>
      <c r="DN19" s="29"/>
      <c r="DO19" s="29"/>
      <c r="DP19" s="29"/>
      <c r="DQ19" s="29"/>
      <c r="DR19" s="29"/>
      <c r="DS19" s="29"/>
      <c r="DT19" s="29"/>
      <c r="DU19" s="29"/>
      <c r="DV19" s="29"/>
      <c r="DW19" s="29"/>
      <c r="DX19" s="29"/>
      <c r="DY19" s="29"/>
      <c r="DZ19" s="29"/>
      <c r="EA19" s="29"/>
      <c r="EB19" s="29"/>
      <c r="EC19" s="29"/>
      <c r="ED19" s="29"/>
      <c r="EE19" s="29"/>
      <c r="EF19" s="29"/>
      <c r="EG19" s="29"/>
      <c r="EH19" s="29"/>
      <c r="EI19" s="29"/>
      <c r="EJ19" s="29"/>
      <c r="EK19" s="29"/>
      <c r="EL19" s="29"/>
      <c r="EM19" s="29"/>
      <c r="EN19" s="29"/>
      <c r="EO19" s="29"/>
      <c r="EP19" s="29"/>
      <c r="EQ19" s="29"/>
      <c r="ER19" s="29"/>
      <c r="ES19" s="29"/>
      <c r="ET19" s="29"/>
      <c r="EU19" s="29"/>
      <c r="EV19" s="29"/>
      <c r="EW19" s="29"/>
      <c r="EX19" s="29"/>
      <c r="EY19" s="29"/>
      <c r="EZ19" s="29"/>
      <c r="FA19" s="29"/>
      <c r="FB19" s="29"/>
      <c r="FC19" s="29"/>
      <c r="FD19" s="29"/>
      <c r="FE19" s="29"/>
      <c r="FF19" s="29"/>
      <c r="FG19" s="29"/>
      <c r="FH19" s="29"/>
      <c r="FI19" s="29"/>
      <c r="FJ19" s="29"/>
      <c r="FK19" s="29"/>
      <c r="FL19" s="29"/>
      <c r="FM19" s="29"/>
      <c r="FN19" s="29"/>
      <c r="FO19" s="29"/>
      <c r="FP19" s="29"/>
      <c r="FQ19" s="29"/>
      <c r="FR19" s="29"/>
      <c r="FS19" s="29"/>
      <c r="FT19" s="29"/>
      <c r="FU19" s="29"/>
      <c r="FV19" s="29"/>
      <c r="FW19" s="29"/>
      <c r="FX19" s="29"/>
      <c r="FY19" s="29"/>
      <c r="FZ19" s="29"/>
      <c r="GA19" s="29"/>
      <c r="GB19" s="29"/>
      <c r="GC19" s="29"/>
      <c r="GD19" s="29"/>
      <c r="GE19" s="29"/>
      <c r="GF19" s="29"/>
      <c r="GG19" s="29"/>
      <c r="GH19" s="29"/>
      <c r="GI19" s="29"/>
      <c r="GJ19" s="29"/>
      <c r="GK19" s="29"/>
      <c r="GL19" s="29"/>
      <c r="GM19" s="29"/>
      <c r="GN19" s="29"/>
      <c r="GO19" s="29"/>
      <c r="GP19" s="29"/>
      <c r="GQ19" s="29"/>
      <c r="GR19" s="29"/>
      <c r="GS19" s="29"/>
      <c r="GT19" s="29"/>
      <c r="GU19" s="29"/>
      <c r="GV19" s="29"/>
      <c r="GW19" s="29"/>
      <c r="GX19" s="29"/>
      <c r="GY19" s="29"/>
      <c r="GZ19" s="29"/>
      <c r="HA19" s="29"/>
      <c r="HB19" s="29"/>
      <c r="HC19" s="29"/>
      <c r="HD19" s="29"/>
      <c r="HE19" s="29"/>
      <c r="HF19" s="29"/>
      <c r="HG19" s="29"/>
      <c r="HH19" s="29"/>
      <c r="HI19" s="29"/>
      <c r="HJ19" s="29"/>
      <c r="HK19" s="29"/>
      <c r="HL19" s="29"/>
      <c r="HM19" s="29"/>
      <c r="HN19" s="29"/>
      <c r="HO19" s="29"/>
      <c r="HP19" s="29"/>
      <c r="HQ19" s="29"/>
      <c r="HR19" s="29"/>
      <c r="HS19" s="29"/>
      <c r="HT19" s="29"/>
      <c r="HU19" s="29"/>
      <c r="HV19" s="29"/>
      <c r="HW19" s="29"/>
      <c r="HX19" s="29"/>
      <c r="HY19" s="29"/>
      <c r="HZ19" s="29"/>
      <c r="IA19" s="29"/>
      <c r="IB19" s="29"/>
      <c r="IC19" s="29"/>
      <c r="ID19" s="29"/>
      <c r="IE19" s="29"/>
      <c r="IF19" s="29"/>
      <c r="IG19" s="29"/>
      <c r="IH19" s="29"/>
      <c r="II19" s="29"/>
      <c r="IJ19" s="29"/>
      <c r="IK19" s="29"/>
      <c r="IL19" s="29"/>
      <c r="IM19" s="29"/>
      <c r="IN19" s="29"/>
      <c r="IO19" s="29"/>
      <c r="IP19" s="29"/>
      <c r="IQ19" s="29"/>
      <c r="IR19" s="29"/>
      <c r="IS19" s="29"/>
      <c r="IT19" s="29"/>
    </row>
    <row r="20" spans="1:254" s="28" customFormat="1" ht="14.25" x14ac:dyDescent="0.2">
      <c r="A20" s="30" t="s">
        <v>26</v>
      </c>
      <c r="B20" s="5"/>
      <c r="C20" s="5"/>
      <c r="D20" s="5"/>
      <c r="E20" s="5"/>
      <c r="F20" s="5"/>
      <c r="G20" s="5"/>
      <c r="H20" s="5"/>
      <c r="I20" s="29"/>
      <c r="J20" s="40"/>
      <c r="K20" s="40"/>
      <c r="L20" s="40"/>
      <c r="M20" s="40"/>
      <c r="N20" s="40"/>
      <c r="O20" s="40"/>
      <c r="P20" s="40"/>
      <c r="Q20" s="40"/>
      <c r="R20" s="40"/>
      <c r="S20" s="40"/>
      <c r="T20" s="40"/>
      <c r="U20" s="40"/>
      <c r="V20" s="40"/>
      <c r="W20" s="40"/>
      <c r="X20" s="40"/>
      <c r="Y20" s="40"/>
      <c r="Z20" s="40"/>
      <c r="AA20" s="40"/>
      <c r="AB20" s="40"/>
      <c r="AC20" s="40"/>
      <c r="AD20" s="40"/>
      <c r="AE20" s="40"/>
      <c r="AF20" s="40"/>
      <c r="AG20" s="40"/>
      <c r="AH20" s="40"/>
      <c r="AI20" s="40"/>
      <c r="AJ20" s="40"/>
      <c r="AK20" s="40"/>
      <c r="AL20" s="40"/>
      <c r="AM20" s="40"/>
      <c r="AN20" s="29"/>
      <c r="AO20" s="29"/>
      <c r="AP20" s="29"/>
      <c r="AQ20" s="29"/>
      <c r="AR20" s="29"/>
      <c r="AS20" s="29"/>
      <c r="AT20" s="29"/>
      <c r="AU20" s="29"/>
      <c r="AV20" s="29"/>
      <c r="AW20" s="29"/>
      <c r="AX20" s="29"/>
      <c r="AY20" s="29"/>
      <c r="AZ20" s="29"/>
      <c r="BA20" s="29"/>
      <c r="BB20" s="29"/>
      <c r="BC20" s="29"/>
      <c r="BD20" s="29"/>
      <c r="BE20" s="29"/>
      <c r="BF20" s="29"/>
      <c r="BG20" s="29"/>
      <c r="BH20" s="29"/>
      <c r="BI20" s="29"/>
      <c r="BJ20" s="29"/>
      <c r="BK20" s="29"/>
      <c r="BL20" s="29"/>
      <c r="BM20" s="29"/>
      <c r="BN20" s="29"/>
      <c r="BO20" s="29"/>
      <c r="BP20" s="29"/>
      <c r="BQ20" s="29"/>
      <c r="BR20" s="29"/>
      <c r="BS20" s="29"/>
      <c r="BT20" s="29"/>
      <c r="BU20" s="29"/>
      <c r="BV20" s="29"/>
      <c r="BW20" s="29"/>
      <c r="BX20" s="29"/>
      <c r="BY20" s="29"/>
      <c r="BZ20" s="29"/>
      <c r="CA20" s="29"/>
      <c r="CB20" s="29"/>
      <c r="CC20" s="29"/>
      <c r="CD20" s="29"/>
      <c r="CE20" s="29"/>
      <c r="CF20" s="29"/>
      <c r="CG20" s="29"/>
      <c r="CH20" s="29"/>
      <c r="CI20" s="29"/>
      <c r="CJ20" s="29"/>
      <c r="CK20" s="29"/>
      <c r="CL20" s="29"/>
      <c r="CM20" s="29"/>
      <c r="CN20" s="29"/>
      <c r="CO20" s="29"/>
      <c r="CP20" s="29"/>
      <c r="CQ20" s="29"/>
      <c r="CR20" s="29"/>
      <c r="CS20" s="29"/>
      <c r="CT20" s="29"/>
      <c r="CU20" s="29"/>
      <c r="CV20" s="29"/>
      <c r="CW20" s="29"/>
      <c r="CX20" s="29"/>
      <c r="CY20" s="29"/>
      <c r="CZ20" s="29"/>
      <c r="DA20" s="29"/>
      <c r="DB20" s="29"/>
      <c r="DC20" s="29"/>
      <c r="DD20" s="29"/>
      <c r="DE20" s="29"/>
      <c r="DF20" s="29"/>
      <c r="DG20" s="29"/>
      <c r="DH20" s="29"/>
      <c r="DI20" s="29"/>
      <c r="DJ20" s="29"/>
      <c r="DK20" s="29"/>
      <c r="DL20" s="29"/>
      <c r="DM20" s="29"/>
      <c r="DN20" s="29"/>
      <c r="DO20" s="29"/>
      <c r="DP20" s="29"/>
      <c r="DQ20" s="29"/>
      <c r="DR20" s="29"/>
      <c r="DS20" s="29"/>
      <c r="DT20" s="29"/>
      <c r="DU20" s="29"/>
      <c r="DV20" s="29"/>
      <c r="DW20" s="29"/>
      <c r="DX20" s="29"/>
      <c r="DY20" s="29"/>
      <c r="DZ20" s="29"/>
      <c r="EA20" s="29"/>
      <c r="EB20" s="29"/>
      <c r="EC20" s="29"/>
      <c r="ED20" s="29"/>
      <c r="EE20" s="29"/>
      <c r="EF20" s="29"/>
      <c r="EG20" s="29"/>
      <c r="EH20" s="29"/>
      <c r="EI20" s="29"/>
      <c r="EJ20" s="29"/>
      <c r="EK20" s="29"/>
      <c r="EL20" s="29"/>
      <c r="EM20" s="29"/>
      <c r="EN20" s="29"/>
      <c r="EO20" s="29"/>
      <c r="EP20" s="29"/>
      <c r="EQ20" s="29"/>
      <c r="ER20" s="29"/>
      <c r="ES20" s="29"/>
      <c r="ET20" s="29"/>
      <c r="EU20" s="29"/>
      <c r="EV20" s="29"/>
      <c r="EW20" s="29"/>
      <c r="EX20" s="29"/>
      <c r="EY20" s="29"/>
      <c r="EZ20" s="29"/>
      <c r="FA20" s="29"/>
      <c r="FB20" s="29"/>
      <c r="FC20" s="29"/>
      <c r="FD20" s="29"/>
      <c r="FE20" s="29"/>
      <c r="FF20" s="29"/>
      <c r="FG20" s="29"/>
      <c r="FH20" s="29"/>
      <c r="FI20" s="29"/>
      <c r="FJ20" s="29"/>
      <c r="FK20" s="29"/>
      <c r="FL20" s="29"/>
      <c r="FM20" s="29"/>
      <c r="FN20" s="29"/>
      <c r="FO20" s="29"/>
      <c r="FP20" s="29"/>
      <c r="FQ20" s="29"/>
      <c r="FR20" s="29"/>
      <c r="FS20" s="29"/>
      <c r="FT20" s="29"/>
      <c r="FU20" s="29"/>
      <c r="FV20" s="29"/>
      <c r="FW20" s="29"/>
      <c r="FX20" s="29"/>
      <c r="FY20" s="29"/>
      <c r="FZ20" s="29"/>
      <c r="GA20" s="29"/>
      <c r="GB20" s="29"/>
      <c r="GC20" s="29"/>
      <c r="GD20" s="29"/>
      <c r="GE20" s="29"/>
      <c r="GF20" s="29"/>
      <c r="GG20" s="29"/>
      <c r="GH20" s="29"/>
      <c r="GI20" s="29"/>
      <c r="GJ20" s="29"/>
      <c r="GK20" s="29"/>
      <c r="GL20" s="29"/>
      <c r="GM20" s="29"/>
      <c r="GN20" s="29"/>
      <c r="GO20" s="29"/>
      <c r="GP20" s="29"/>
      <c r="GQ20" s="29"/>
      <c r="GR20" s="29"/>
      <c r="GS20" s="29"/>
      <c r="GT20" s="29"/>
      <c r="GU20" s="29"/>
      <c r="GV20" s="29"/>
      <c r="GW20" s="29"/>
      <c r="GX20" s="29"/>
      <c r="GY20" s="29"/>
      <c r="GZ20" s="29"/>
      <c r="HA20" s="29"/>
      <c r="HB20" s="29"/>
      <c r="HC20" s="29"/>
      <c r="HD20" s="29"/>
      <c r="HE20" s="29"/>
      <c r="HF20" s="29"/>
      <c r="HG20" s="29"/>
      <c r="HH20" s="29"/>
      <c r="HI20" s="29"/>
      <c r="HJ20" s="29"/>
      <c r="HK20" s="29"/>
      <c r="HL20" s="29"/>
      <c r="HM20" s="29"/>
      <c r="HN20" s="29"/>
      <c r="HO20" s="29"/>
      <c r="HP20" s="29"/>
      <c r="HQ20" s="29"/>
      <c r="HR20" s="29"/>
      <c r="HS20" s="29"/>
      <c r="HT20" s="29"/>
      <c r="HU20" s="29"/>
      <c r="HV20" s="29"/>
      <c r="HW20" s="29"/>
      <c r="HX20" s="29"/>
      <c r="HY20" s="29"/>
      <c r="HZ20" s="29"/>
      <c r="IA20" s="29"/>
      <c r="IB20" s="29"/>
      <c r="IC20" s="29"/>
      <c r="ID20" s="29"/>
      <c r="IE20" s="29"/>
      <c r="IF20" s="29"/>
      <c r="IG20" s="29"/>
      <c r="IH20" s="29"/>
      <c r="II20" s="29"/>
      <c r="IJ20" s="29"/>
      <c r="IK20" s="29"/>
      <c r="IL20" s="29"/>
      <c r="IM20" s="29"/>
      <c r="IN20" s="29"/>
      <c r="IO20" s="29"/>
      <c r="IP20" s="29"/>
      <c r="IQ20" s="29"/>
      <c r="IR20" s="29"/>
      <c r="IS20" s="29"/>
      <c r="IT20" s="29"/>
    </row>
    <row r="21" spans="1:254" x14ac:dyDescent="0.2">
      <c r="A21" s="29" t="s">
        <v>36</v>
      </c>
    </row>
    <row r="22" spans="1:254" x14ac:dyDescent="0.2">
      <c r="A22" s="2" t="s">
        <v>35</v>
      </c>
    </row>
  </sheetData>
  <mergeCells count="2">
    <mergeCell ref="A1:D1"/>
    <mergeCell ref="A2:D2"/>
  </mergeCells>
  <printOptions horizontalCentered="1"/>
  <pageMargins left="0.5" right="0.5" top="1" bottom="1" header="0.5" footer="0.5"/>
  <pageSetup scale="54"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5F48A4-97DD-4D68-92E2-60EC8A7EF070}">
  <dimension ref="A1:F940"/>
  <sheetViews>
    <sheetView workbookViewId="0">
      <pane xSplit="1" ySplit="7" topLeftCell="B8" activePane="bottomRight" state="frozen"/>
      <selection pane="topRight" activeCell="B1" sqref="B1"/>
      <selection pane="bottomLeft" activeCell="A5" sqref="A5"/>
      <selection pane="bottomRight" activeCell="D23" sqref="D23"/>
    </sheetView>
  </sheetViews>
  <sheetFormatPr defaultRowHeight="12.75" x14ac:dyDescent="0.2"/>
  <cols>
    <col min="1" max="1" width="11.109375" style="59" bestFit="1" customWidth="1"/>
    <col min="2" max="2" width="14" style="59" bestFit="1" customWidth="1"/>
    <col min="3" max="3" width="8.44140625" style="66" customWidth="1"/>
    <col min="4" max="4" width="11.5546875" style="59" bestFit="1" customWidth="1"/>
    <col min="5" max="5" width="9.88671875" style="59" customWidth="1"/>
    <col min="6" max="6" width="7" style="59" customWidth="1"/>
    <col min="7" max="16384" width="8.88671875" style="59"/>
  </cols>
  <sheetData>
    <row r="1" spans="1:6" x14ac:dyDescent="0.2">
      <c r="A1" s="58" t="s">
        <v>47</v>
      </c>
      <c r="B1" s="58"/>
      <c r="C1" s="58"/>
      <c r="D1" s="58"/>
      <c r="E1" s="58"/>
      <c r="F1" s="58"/>
    </row>
    <row r="2" spans="1:6" x14ac:dyDescent="0.2">
      <c r="A2" s="60" t="s">
        <v>48</v>
      </c>
      <c r="B2" s="60"/>
      <c r="C2" s="60"/>
      <c r="D2" s="60"/>
      <c r="E2" s="60"/>
      <c r="F2" s="60"/>
    </row>
    <row r="3" spans="1:6" x14ac:dyDescent="0.2">
      <c r="A3" s="60" t="s">
        <v>49</v>
      </c>
      <c r="B3" s="60"/>
      <c r="C3" s="60"/>
      <c r="D3" s="60"/>
      <c r="E3" s="60"/>
      <c r="F3" s="60"/>
    </row>
    <row r="4" spans="1:6" x14ac:dyDescent="0.2">
      <c r="A4" s="58"/>
      <c r="B4" s="58"/>
      <c r="C4" s="58"/>
      <c r="D4" s="58"/>
      <c r="E4" s="58"/>
      <c r="F4" s="58"/>
    </row>
    <row r="5" spans="1:6" ht="66" customHeight="1" x14ac:dyDescent="0.2">
      <c r="A5" s="61" t="s">
        <v>50</v>
      </c>
      <c r="B5" s="61"/>
      <c r="C5" s="61"/>
      <c r="D5" s="61"/>
      <c r="E5" s="61"/>
      <c r="F5" s="61"/>
    </row>
    <row r="7" spans="1:6" ht="25.5" x14ac:dyDescent="0.2">
      <c r="A7" s="62" t="s">
        <v>51</v>
      </c>
      <c r="B7" s="62" t="s">
        <v>52</v>
      </c>
      <c r="C7" s="63" t="s">
        <v>13</v>
      </c>
      <c r="D7" s="64" t="s">
        <v>27</v>
      </c>
      <c r="E7" s="64" t="s">
        <v>11</v>
      </c>
      <c r="F7" s="65" t="s">
        <v>53</v>
      </c>
    </row>
    <row r="8" spans="1:6" x14ac:dyDescent="0.2">
      <c r="A8" s="59" t="s">
        <v>54</v>
      </c>
      <c r="B8" s="59" t="s">
        <v>55</v>
      </c>
      <c r="C8" s="66">
        <v>225</v>
      </c>
      <c r="D8" s="67">
        <v>8513502.9000000004</v>
      </c>
      <c r="E8" s="67">
        <v>510272.92</v>
      </c>
      <c r="F8" s="68">
        <v>6.5880557703347281E-4</v>
      </c>
    </row>
    <row r="9" spans="1:6" x14ac:dyDescent="0.2">
      <c r="A9" s="59" t="s">
        <v>54</v>
      </c>
      <c r="B9" s="59" t="s">
        <v>56</v>
      </c>
      <c r="C9" s="66">
        <v>122</v>
      </c>
      <c r="D9" s="67">
        <v>6737337.6600000001</v>
      </c>
      <c r="E9" s="67">
        <v>398595.87</v>
      </c>
      <c r="F9" s="68">
        <v>5.1462104267361295E-4</v>
      </c>
    </row>
    <row r="10" spans="1:6" x14ac:dyDescent="0.2">
      <c r="A10" s="59" t="s">
        <v>54</v>
      </c>
      <c r="B10" s="59" t="s">
        <v>54</v>
      </c>
      <c r="C10" s="66">
        <v>101</v>
      </c>
      <c r="D10" s="67">
        <v>3520465.13</v>
      </c>
      <c r="E10" s="67">
        <v>210170.33</v>
      </c>
      <c r="F10" s="68">
        <v>2.7134770454008297E-4</v>
      </c>
    </row>
    <row r="11" spans="1:6" x14ac:dyDescent="0.2">
      <c r="A11" s="59" t="s">
        <v>54</v>
      </c>
      <c r="B11" s="59" t="s">
        <v>57</v>
      </c>
      <c r="C11" s="66">
        <v>56</v>
      </c>
      <c r="D11" s="67">
        <v>1001945.06</v>
      </c>
      <c r="E11" s="67">
        <v>60116.71</v>
      </c>
      <c r="F11" s="68">
        <v>7.761576652138221E-5</v>
      </c>
    </row>
    <row r="12" spans="1:6" x14ac:dyDescent="0.2">
      <c r="A12" s="59" t="s">
        <v>54</v>
      </c>
      <c r="B12" s="59" t="s">
        <v>58</v>
      </c>
      <c r="C12" s="66">
        <v>30</v>
      </c>
      <c r="D12" s="67">
        <v>410422.11</v>
      </c>
      <c r="E12" s="67">
        <v>24625.32</v>
      </c>
      <c r="F12" s="68">
        <v>3.1793374714523196E-5</v>
      </c>
    </row>
    <row r="13" spans="1:6" x14ac:dyDescent="0.2">
      <c r="A13" s="59" t="s">
        <v>54</v>
      </c>
      <c r="B13" s="59" t="s">
        <v>59</v>
      </c>
      <c r="C13" s="66">
        <v>28</v>
      </c>
      <c r="D13" s="67">
        <v>220012.17</v>
      </c>
      <c r="E13" s="67">
        <v>13200.74</v>
      </c>
      <c r="F13" s="68">
        <v>1.7043273887567549E-5</v>
      </c>
    </row>
    <row r="14" spans="1:6" x14ac:dyDescent="0.2">
      <c r="A14" s="59" t="s">
        <v>54</v>
      </c>
      <c r="B14" s="59" t="s">
        <v>60</v>
      </c>
      <c r="C14" s="66">
        <v>30</v>
      </c>
      <c r="D14" s="67">
        <v>958522.41</v>
      </c>
      <c r="E14" s="67">
        <v>57511.360000000001</v>
      </c>
      <c r="F14" s="68">
        <v>7.4252038910432066E-5</v>
      </c>
    </row>
    <row r="15" spans="1:6" x14ac:dyDescent="0.2">
      <c r="A15" s="59" t="s">
        <v>54</v>
      </c>
      <c r="B15" s="59" t="s">
        <v>61</v>
      </c>
      <c r="C15" s="66">
        <v>592</v>
      </c>
      <c r="D15" s="67">
        <v>21362207.440000001</v>
      </c>
      <c r="E15" s="67">
        <v>1274493.25</v>
      </c>
      <c r="F15" s="68">
        <v>1.6454787782810738E-3</v>
      </c>
    </row>
    <row r="16" spans="1:6" x14ac:dyDescent="0.2">
      <c r="A16" s="59" t="s">
        <v>62</v>
      </c>
      <c r="B16" s="59" t="s">
        <v>63</v>
      </c>
      <c r="C16" s="66">
        <v>266</v>
      </c>
      <c r="D16" s="67">
        <v>9538586.4700000007</v>
      </c>
      <c r="E16" s="67">
        <v>569763.68000000005</v>
      </c>
      <c r="F16" s="68">
        <v>7.3561318906579436E-4</v>
      </c>
    </row>
    <row r="17" spans="1:6" x14ac:dyDescent="0.2">
      <c r="A17" s="59" t="s">
        <v>62</v>
      </c>
      <c r="B17" s="59" t="s">
        <v>64</v>
      </c>
      <c r="C17" s="66">
        <v>18</v>
      </c>
      <c r="D17" s="67">
        <v>49173.51</v>
      </c>
      <c r="E17" s="67">
        <v>2950.42</v>
      </c>
      <c r="F17" s="68">
        <v>3.8092422200086551E-6</v>
      </c>
    </row>
    <row r="18" spans="1:6" x14ac:dyDescent="0.2">
      <c r="A18" s="59" t="s">
        <v>62</v>
      </c>
      <c r="B18" s="59" t="s">
        <v>60</v>
      </c>
      <c r="C18" s="66">
        <v>26</v>
      </c>
      <c r="D18" s="67">
        <v>132519.13</v>
      </c>
      <c r="E18" s="67">
        <v>7951.14</v>
      </c>
      <c r="F18" s="68">
        <v>1.0265595469526243E-5</v>
      </c>
    </row>
    <row r="19" spans="1:6" x14ac:dyDescent="0.2">
      <c r="A19" s="59" t="s">
        <v>62</v>
      </c>
      <c r="B19" s="59" t="s">
        <v>61</v>
      </c>
      <c r="C19" s="66">
        <v>310</v>
      </c>
      <c r="D19" s="67">
        <v>9720279.1099999994</v>
      </c>
      <c r="E19" s="67">
        <v>580665.24</v>
      </c>
      <c r="F19" s="68">
        <v>7.4968802675532916E-4</v>
      </c>
    </row>
    <row r="20" spans="1:6" x14ac:dyDescent="0.2">
      <c r="A20" s="59" t="s">
        <v>65</v>
      </c>
      <c r="B20" s="59" t="s">
        <v>66</v>
      </c>
      <c r="C20" s="66">
        <v>487</v>
      </c>
      <c r="D20" s="67">
        <v>24427701.949999999</v>
      </c>
      <c r="E20" s="67">
        <v>1464109.23</v>
      </c>
      <c r="F20" s="68">
        <v>1.8902890753249918E-3</v>
      </c>
    </row>
    <row r="21" spans="1:6" x14ac:dyDescent="0.2">
      <c r="A21" s="59" t="s">
        <v>65</v>
      </c>
      <c r="B21" s="59" t="s">
        <v>67</v>
      </c>
      <c r="C21" s="66">
        <v>245</v>
      </c>
      <c r="D21" s="67">
        <v>6515614.6699999999</v>
      </c>
      <c r="E21" s="67">
        <v>390368.99</v>
      </c>
      <c r="F21" s="68">
        <v>5.0399944349961581E-4</v>
      </c>
    </row>
    <row r="22" spans="1:6" x14ac:dyDescent="0.2">
      <c r="A22" s="59" t="s">
        <v>65</v>
      </c>
      <c r="B22" s="59" t="s">
        <v>68</v>
      </c>
      <c r="C22" s="66">
        <v>141</v>
      </c>
      <c r="D22" s="67">
        <v>4593594.76</v>
      </c>
      <c r="E22" s="67">
        <v>275561.33</v>
      </c>
      <c r="F22" s="68">
        <v>3.5577302636158163E-4</v>
      </c>
    </row>
    <row r="23" spans="1:6" x14ac:dyDescent="0.2">
      <c r="A23" s="59" t="s">
        <v>65</v>
      </c>
      <c r="B23" s="59" t="s">
        <v>69</v>
      </c>
      <c r="C23" s="66">
        <v>60</v>
      </c>
      <c r="D23" s="67">
        <v>763552.77</v>
      </c>
      <c r="E23" s="67">
        <v>45757.48</v>
      </c>
      <c r="F23" s="68">
        <v>5.9076783880668392E-5</v>
      </c>
    </row>
    <row r="24" spans="1:6" x14ac:dyDescent="0.2">
      <c r="A24" s="59" t="s">
        <v>65</v>
      </c>
      <c r="B24" s="59" t="s">
        <v>70</v>
      </c>
      <c r="C24" s="66">
        <v>56</v>
      </c>
      <c r="D24" s="67">
        <v>464966.79</v>
      </c>
      <c r="E24" s="67">
        <v>27898.02</v>
      </c>
      <c r="F24" s="68">
        <v>3.6018707722509292E-5</v>
      </c>
    </row>
    <row r="25" spans="1:6" x14ac:dyDescent="0.2">
      <c r="A25" s="59" t="s">
        <v>65</v>
      </c>
      <c r="B25" s="59" t="s">
        <v>71</v>
      </c>
      <c r="C25" s="66">
        <v>37</v>
      </c>
      <c r="D25" s="67">
        <v>410448.84</v>
      </c>
      <c r="E25" s="67">
        <v>24371.41</v>
      </c>
      <c r="F25" s="68">
        <v>3.1465555389788959E-5</v>
      </c>
    </row>
    <row r="26" spans="1:6" x14ac:dyDescent="0.2">
      <c r="A26" s="59" t="s">
        <v>65</v>
      </c>
      <c r="B26" s="59" t="s">
        <v>72</v>
      </c>
      <c r="C26" s="66">
        <v>27</v>
      </c>
      <c r="D26" s="67">
        <v>78642.14</v>
      </c>
      <c r="E26" s="67">
        <v>4718.53</v>
      </c>
      <c r="F26" s="68">
        <v>6.0920220485142581E-6</v>
      </c>
    </row>
    <row r="27" spans="1:6" x14ac:dyDescent="0.2">
      <c r="A27" s="59" t="s">
        <v>65</v>
      </c>
      <c r="B27" s="59" t="s">
        <v>60</v>
      </c>
      <c r="C27" s="66">
        <v>25</v>
      </c>
      <c r="D27" s="67">
        <v>318830.28000000003</v>
      </c>
      <c r="E27" s="67">
        <v>18123.45</v>
      </c>
      <c r="F27" s="68">
        <v>2.3398909617009057E-5</v>
      </c>
    </row>
    <row r="28" spans="1:6" x14ac:dyDescent="0.2">
      <c r="A28" s="59" t="s">
        <v>65</v>
      </c>
      <c r="B28" s="59" t="s">
        <v>61</v>
      </c>
      <c r="C28" s="66">
        <v>1078</v>
      </c>
      <c r="D28" s="67">
        <v>37573352.200000003</v>
      </c>
      <c r="E28" s="67">
        <v>2250908.44</v>
      </c>
      <c r="F28" s="68">
        <v>2.9061135238446791E-3</v>
      </c>
    </row>
    <row r="29" spans="1:6" x14ac:dyDescent="0.2">
      <c r="A29" s="59" t="s">
        <v>73</v>
      </c>
      <c r="B29" s="59" t="s">
        <v>74</v>
      </c>
      <c r="C29" s="66">
        <v>552</v>
      </c>
      <c r="D29" s="67">
        <v>35446860.259999998</v>
      </c>
      <c r="E29" s="67">
        <v>2121224.09</v>
      </c>
      <c r="F29" s="68">
        <v>2.7386800393596296E-3</v>
      </c>
    </row>
    <row r="30" spans="1:6" x14ac:dyDescent="0.2">
      <c r="A30" s="59" t="s">
        <v>73</v>
      </c>
      <c r="B30" s="59" t="s">
        <v>75</v>
      </c>
      <c r="C30" s="66">
        <v>128</v>
      </c>
      <c r="D30" s="67">
        <v>2454113.7200000002</v>
      </c>
      <c r="E30" s="67">
        <v>145715.6</v>
      </c>
      <c r="F30" s="68">
        <v>1.881311866222074E-4</v>
      </c>
    </row>
    <row r="31" spans="1:6" x14ac:dyDescent="0.2">
      <c r="A31" s="59" t="s">
        <v>73</v>
      </c>
      <c r="B31" s="59" t="s">
        <v>76</v>
      </c>
      <c r="C31" s="66">
        <v>39</v>
      </c>
      <c r="D31" s="67">
        <v>372284.34</v>
      </c>
      <c r="E31" s="67">
        <v>22337.07</v>
      </c>
      <c r="F31" s="68">
        <v>2.8839050072629907E-5</v>
      </c>
    </row>
    <row r="32" spans="1:6" x14ac:dyDescent="0.2">
      <c r="A32" s="59" t="s">
        <v>73</v>
      </c>
      <c r="B32" s="59" t="s">
        <v>77</v>
      </c>
      <c r="C32" s="66">
        <v>30</v>
      </c>
      <c r="D32" s="67">
        <v>568053.80000000005</v>
      </c>
      <c r="E32" s="67">
        <v>34083.24</v>
      </c>
      <c r="F32" s="68">
        <v>4.4004350839096735E-5</v>
      </c>
    </row>
    <row r="33" spans="1:6" x14ac:dyDescent="0.2">
      <c r="A33" s="59" t="s">
        <v>73</v>
      </c>
      <c r="B33" s="59" t="s">
        <v>78</v>
      </c>
      <c r="C33" s="66">
        <v>17</v>
      </c>
      <c r="D33" s="67">
        <v>1010935.78</v>
      </c>
      <c r="E33" s="67">
        <v>60651.199999999997</v>
      </c>
      <c r="F33" s="68">
        <v>7.830583840069852E-5</v>
      </c>
    </row>
    <row r="34" spans="1:6" x14ac:dyDescent="0.2">
      <c r="A34" s="59" t="s">
        <v>73</v>
      </c>
      <c r="B34" s="59" t="s">
        <v>60</v>
      </c>
      <c r="C34" s="66">
        <v>48</v>
      </c>
      <c r="D34" s="67">
        <v>365302.99</v>
      </c>
      <c r="E34" s="67">
        <v>21918.19</v>
      </c>
      <c r="F34" s="68">
        <v>2.8298240499376869E-5</v>
      </c>
    </row>
    <row r="35" spans="1:6" x14ac:dyDescent="0.2">
      <c r="A35" s="59" t="s">
        <v>73</v>
      </c>
      <c r="B35" s="59" t="s">
        <v>61</v>
      </c>
      <c r="C35" s="66">
        <v>814</v>
      </c>
      <c r="D35" s="67">
        <v>40217550.890000001</v>
      </c>
      <c r="E35" s="67">
        <v>2405929.4</v>
      </c>
      <c r="F35" s="68">
        <v>3.1062587187044863E-3</v>
      </c>
    </row>
    <row r="36" spans="1:6" x14ac:dyDescent="0.2">
      <c r="A36" s="59" t="s">
        <v>79</v>
      </c>
      <c r="B36" s="59" t="s">
        <v>79</v>
      </c>
      <c r="C36" s="66">
        <v>259</v>
      </c>
      <c r="D36" s="67">
        <v>8964752.6799999997</v>
      </c>
      <c r="E36" s="67">
        <v>535994.51</v>
      </c>
      <c r="F36" s="68">
        <v>6.9201432920901131E-4</v>
      </c>
    </row>
    <row r="37" spans="1:6" x14ac:dyDescent="0.2">
      <c r="A37" s="59" t="s">
        <v>79</v>
      </c>
      <c r="B37" s="59" t="s">
        <v>80</v>
      </c>
      <c r="C37" s="66">
        <v>85</v>
      </c>
      <c r="D37" s="67">
        <v>1951955.45</v>
      </c>
      <c r="E37" s="67">
        <v>117117.3</v>
      </c>
      <c r="F37" s="68">
        <v>1.5120835808238138E-4</v>
      </c>
    </row>
    <row r="38" spans="1:6" x14ac:dyDescent="0.2">
      <c r="A38" s="59" t="s">
        <v>79</v>
      </c>
      <c r="B38" s="59" t="s">
        <v>81</v>
      </c>
      <c r="C38" s="66">
        <v>21</v>
      </c>
      <c r="D38" s="67">
        <v>168971.57</v>
      </c>
      <c r="E38" s="67">
        <v>10138.299999999999</v>
      </c>
      <c r="F38" s="68">
        <v>1.3089404355689612E-5</v>
      </c>
    </row>
    <row r="39" spans="1:6" x14ac:dyDescent="0.2">
      <c r="A39" s="59" t="s">
        <v>79</v>
      </c>
      <c r="B39" s="59" t="s">
        <v>60</v>
      </c>
      <c r="C39" s="66">
        <v>39</v>
      </c>
      <c r="D39" s="67">
        <v>612745.38</v>
      </c>
      <c r="E39" s="67">
        <v>36764.730000000003</v>
      </c>
      <c r="F39" s="68">
        <v>4.7466381641670952E-5</v>
      </c>
    </row>
    <row r="40" spans="1:6" x14ac:dyDescent="0.2">
      <c r="A40" s="59" t="s">
        <v>79</v>
      </c>
      <c r="B40" s="59" t="s">
        <v>61</v>
      </c>
      <c r="C40" s="66">
        <v>404</v>
      </c>
      <c r="D40" s="67">
        <v>11698425.08</v>
      </c>
      <c r="E40" s="67">
        <v>700014.84</v>
      </c>
      <c r="F40" s="68">
        <v>9.0377847328875318E-4</v>
      </c>
    </row>
    <row r="41" spans="1:6" x14ac:dyDescent="0.2">
      <c r="A41" s="59" t="s">
        <v>82</v>
      </c>
      <c r="B41" s="59" t="s">
        <v>83</v>
      </c>
      <c r="C41" s="66">
        <v>421</v>
      </c>
      <c r="D41" s="67">
        <v>17413084.760000002</v>
      </c>
      <c r="E41" s="67">
        <v>1043944.38</v>
      </c>
      <c r="F41" s="68">
        <v>1.3478206518518581E-3</v>
      </c>
    </row>
    <row r="42" spans="1:6" x14ac:dyDescent="0.2">
      <c r="A42" s="59" t="s">
        <v>82</v>
      </c>
      <c r="B42" s="59" t="s">
        <v>84</v>
      </c>
      <c r="C42" s="66">
        <v>187</v>
      </c>
      <c r="D42" s="67">
        <v>6150552.29</v>
      </c>
      <c r="E42" s="67">
        <v>369033.13</v>
      </c>
      <c r="F42" s="68">
        <v>4.7645304037321551E-4</v>
      </c>
    </row>
    <row r="43" spans="1:6" x14ac:dyDescent="0.2">
      <c r="A43" s="59" t="s">
        <v>82</v>
      </c>
      <c r="B43" s="59" t="s">
        <v>85</v>
      </c>
      <c r="C43" s="66">
        <v>99</v>
      </c>
      <c r="D43" s="67">
        <v>4429829.1100000003</v>
      </c>
      <c r="E43" s="67">
        <v>265789.78000000003</v>
      </c>
      <c r="F43" s="68">
        <v>3.4315712733197718E-4</v>
      </c>
    </row>
    <row r="44" spans="1:6" x14ac:dyDescent="0.2">
      <c r="A44" s="59" t="s">
        <v>82</v>
      </c>
      <c r="B44" s="59" t="s">
        <v>86</v>
      </c>
      <c r="C44" s="66">
        <v>83</v>
      </c>
      <c r="D44" s="67">
        <v>2903566.38</v>
      </c>
      <c r="E44" s="67">
        <v>174196.9</v>
      </c>
      <c r="F44" s="68">
        <v>2.2490295824819032E-4</v>
      </c>
    </row>
    <row r="45" spans="1:6" x14ac:dyDescent="0.2">
      <c r="A45" s="59" t="s">
        <v>82</v>
      </c>
      <c r="B45" s="59" t="s">
        <v>87</v>
      </c>
      <c r="C45" s="66">
        <v>79</v>
      </c>
      <c r="D45" s="67">
        <v>2096003.88</v>
      </c>
      <c r="E45" s="67">
        <v>125760.26</v>
      </c>
      <c r="F45" s="68">
        <v>1.6236715179237724E-4</v>
      </c>
    </row>
    <row r="46" spans="1:6" x14ac:dyDescent="0.2">
      <c r="A46" s="59" t="s">
        <v>82</v>
      </c>
      <c r="B46" s="59" t="s">
        <v>88</v>
      </c>
      <c r="C46" s="66">
        <v>78</v>
      </c>
      <c r="D46" s="67">
        <v>5386491.7400000002</v>
      </c>
      <c r="E46" s="67">
        <v>322071.5</v>
      </c>
      <c r="F46" s="68">
        <v>4.1582159681046002E-4</v>
      </c>
    </row>
    <row r="47" spans="1:6" x14ac:dyDescent="0.2">
      <c r="A47" s="59" t="s">
        <v>82</v>
      </c>
      <c r="B47" s="59" t="s">
        <v>89</v>
      </c>
      <c r="C47" s="66">
        <v>69</v>
      </c>
      <c r="D47" s="67">
        <v>1750014.9</v>
      </c>
      <c r="E47" s="67">
        <v>105000.88</v>
      </c>
      <c r="F47" s="68">
        <v>1.3556503319326143E-4</v>
      </c>
    </row>
    <row r="48" spans="1:6" x14ac:dyDescent="0.2">
      <c r="A48" s="59" t="s">
        <v>82</v>
      </c>
      <c r="B48" s="59" t="s">
        <v>90</v>
      </c>
      <c r="C48" s="66">
        <v>60</v>
      </c>
      <c r="D48" s="67">
        <v>1628525.74</v>
      </c>
      <c r="E48" s="67">
        <v>97711.57</v>
      </c>
      <c r="F48" s="68">
        <v>1.261539163330411E-4</v>
      </c>
    </row>
    <row r="49" spans="1:6" x14ac:dyDescent="0.2">
      <c r="A49" s="59" t="s">
        <v>82</v>
      </c>
      <c r="B49" s="59" t="s">
        <v>91</v>
      </c>
      <c r="C49" s="66">
        <v>57</v>
      </c>
      <c r="D49" s="67">
        <v>1190175.1499999999</v>
      </c>
      <c r="E49" s="67">
        <v>71410.509999999995</v>
      </c>
      <c r="F49" s="68">
        <v>9.2197019286864327E-5</v>
      </c>
    </row>
    <row r="50" spans="1:6" x14ac:dyDescent="0.2">
      <c r="A50" s="59" t="s">
        <v>82</v>
      </c>
      <c r="B50" s="59" t="s">
        <v>92</v>
      </c>
      <c r="C50" s="66">
        <v>39</v>
      </c>
      <c r="D50" s="67">
        <v>566042.63</v>
      </c>
      <c r="E50" s="67">
        <v>33962.559999999998</v>
      </c>
      <c r="F50" s="68">
        <v>4.3848542733433591E-5</v>
      </c>
    </row>
    <row r="51" spans="1:6" x14ac:dyDescent="0.2">
      <c r="A51" s="59" t="s">
        <v>82</v>
      </c>
      <c r="B51" s="59" t="s">
        <v>93</v>
      </c>
      <c r="C51" s="66">
        <v>39</v>
      </c>
      <c r="D51" s="67">
        <v>649881.06000000006</v>
      </c>
      <c r="E51" s="67">
        <v>38992.870000000003</v>
      </c>
      <c r="F51" s="68">
        <v>5.0343099180221425E-5</v>
      </c>
    </row>
    <row r="52" spans="1:6" x14ac:dyDescent="0.2">
      <c r="A52" s="59" t="s">
        <v>82</v>
      </c>
      <c r="B52" s="59" t="s">
        <v>94</v>
      </c>
      <c r="C52" s="66">
        <v>39</v>
      </c>
      <c r="D52" s="67">
        <v>1105939.94</v>
      </c>
      <c r="E52" s="67">
        <v>66356.42</v>
      </c>
      <c r="F52" s="68">
        <v>8.567176084510907E-5</v>
      </c>
    </row>
    <row r="53" spans="1:6" x14ac:dyDescent="0.2">
      <c r="A53" s="59" t="s">
        <v>82</v>
      </c>
      <c r="B53" s="59" t="s">
        <v>60</v>
      </c>
      <c r="C53" s="66">
        <v>85</v>
      </c>
      <c r="D53" s="67">
        <v>840276.74</v>
      </c>
      <c r="E53" s="67">
        <v>50416.62</v>
      </c>
      <c r="F53" s="68">
        <v>6.5092128406848095E-5</v>
      </c>
    </row>
    <row r="54" spans="1:6" x14ac:dyDescent="0.2">
      <c r="A54" s="59" t="s">
        <v>82</v>
      </c>
      <c r="B54" s="59" t="s">
        <v>61</v>
      </c>
      <c r="C54" s="66">
        <v>1335</v>
      </c>
      <c r="D54" s="67">
        <v>46110384.32</v>
      </c>
      <c r="E54" s="67">
        <v>2764647.38</v>
      </c>
      <c r="F54" s="68">
        <v>3.5693940263868571E-3</v>
      </c>
    </row>
    <row r="55" spans="1:6" x14ac:dyDescent="0.2">
      <c r="A55" s="59" t="s">
        <v>95</v>
      </c>
      <c r="B55" s="59" t="s">
        <v>96</v>
      </c>
      <c r="C55" s="66">
        <v>3465</v>
      </c>
      <c r="D55" s="67">
        <v>337891102.48000002</v>
      </c>
      <c r="E55" s="67">
        <v>20216998.66</v>
      </c>
      <c r="F55" s="68">
        <v>2.6101858331197051E-2</v>
      </c>
    </row>
    <row r="56" spans="1:6" x14ac:dyDescent="0.2">
      <c r="A56" s="59" t="s">
        <v>95</v>
      </c>
      <c r="B56" s="59" t="s">
        <v>97</v>
      </c>
      <c r="C56" s="66">
        <v>2344</v>
      </c>
      <c r="D56" s="67">
        <v>237651993.97</v>
      </c>
      <c r="E56" s="67">
        <v>14202976.859999999</v>
      </c>
      <c r="F56" s="68">
        <v>1.8337246597066842E-2</v>
      </c>
    </row>
    <row r="57" spans="1:6" x14ac:dyDescent="0.2">
      <c r="A57" s="59" t="s">
        <v>95</v>
      </c>
      <c r="B57" s="59" t="s">
        <v>98</v>
      </c>
      <c r="C57" s="66">
        <v>204</v>
      </c>
      <c r="D57" s="67">
        <v>9562584.9000000004</v>
      </c>
      <c r="E57" s="67">
        <v>573755.05000000005</v>
      </c>
      <c r="F57" s="68">
        <v>7.4076638593934994E-4</v>
      </c>
    </row>
    <row r="58" spans="1:6" x14ac:dyDescent="0.2">
      <c r="A58" s="59" t="s">
        <v>95</v>
      </c>
      <c r="B58" s="59" t="s">
        <v>99</v>
      </c>
      <c r="C58" s="66">
        <v>153</v>
      </c>
      <c r="D58" s="67">
        <v>2930208.44</v>
      </c>
      <c r="E58" s="67">
        <v>175812.52</v>
      </c>
      <c r="F58" s="68">
        <v>2.2698886056565372E-4</v>
      </c>
    </row>
    <row r="59" spans="1:6" x14ac:dyDescent="0.2">
      <c r="A59" s="59" t="s">
        <v>95</v>
      </c>
      <c r="B59" s="59" t="s">
        <v>100</v>
      </c>
      <c r="C59" s="66">
        <v>127</v>
      </c>
      <c r="D59" s="67">
        <v>5421301.7300000004</v>
      </c>
      <c r="E59" s="67">
        <v>325278.14</v>
      </c>
      <c r="F59" s="68">
        <v>4.199616407609378E-4</v>
      </c>
    </row>
    <row r="60" spans="1:6" x14ac:dyDescent="0.2">
      <c r="A60" s="59" t="s">
        <v>95</v>
      </c>
      <c r="B60" s="59" t="s">
        <v>101</v>
      </c>
      <c r="C60" s="66">
        <v>88</v>
      </c>
      <c r="D60" s="67">
        <v>3295193.68</v>
      </c>
      <c r="E60" s="67">
        <v>197711.6</v>
      </c>
      <c r="F60" s="68">
        <v>2.5526242843576958E-4</v>
      </c>
    </row>
    <row r="61" spans="1:6" x14ac:dyDescent="0.2">
      <c r="A61" s="59" t="s">
        <v>95</v>
      </c>
      <c r="B61" s="59" t="s">
        <v>102</v>
      </c>
      <c r="C61" s="66">
        <v>61</v>
      </c>
      <c r="D61" s="67">
        <v>8453678.2200000007</v>
      </c>
      <c r="E61" s="67">
        <v>505004.55</v>
      </c>
      <c r="F61" s="68">
        <v>6.5200366495497993E-4</v>
      </c>
    </row>
    <row r="62" spans="1:6" x14ac:dyDescent="0.2">
      <c r="A62" s="59" t="s">
        <v>95</v>
      </c>
      <c r="B62" s="59" t="s">
        <v>103</v>
      </c>
      <c r="C62" s="66">
        <v>48</v>
      </c>
      <c r="D62" s="67">
        <v>1450880.54</v>
      </c>
      <c r="E62" s="67">
        <v>87052.85</v>
      </c>
      <c r="F62" s="68">
        <v>1.1239260566023836E-4</v>
      </c>
    </row>
    <row r="63" spans="1:6" x14ac:dyDescent="0.2">
      <c r="A63" s="59" t="s">
        <v>95</v>
      </c>
      <c r="B63" s="59" t="s">
        <v>104</v>
      </c>
      <c r="C63" s="66">
        <v>48</v>
      </c>
      <c r="D63" s="67">
        <v>2359968.0299999998</v>
      </c>
      <c r="E63" s="67">
        <v>141598.10999999999</v>
      </c>
      <c r="F63" s="68">
        <v>1.828151581420373E-4</v>
      </c>
    </row>
    <row r="64" spans="1:6" x14ac:dyDescent="0.2">
      <c r="A64" s="59" t="s">
        <v>95</v>
      </c>
      <c r="B64" s="59" t="s">
        <v>105</v>
      </c>
      <c r="C64" s="66">
        <v>38</v>
      </c>
      <c r="D64" s="67">
        <v>471950.68</v>
      </c>
      <c r="E64" s="67">
        <v>28317.040000000001</v>
      </c>
      <c r="F64" s="68">
        <v>3.6559698047625047E-5</v>
      </c>
    </row>
    <row r="65" spans="1:6" x14ac:dyDescent="0.2">
      <c r="A65" s="59" t="s">
        <v>95</v>
      </c>
      <c r="B65" s="59" t="s">
        <v>106</v>
      </c>
      <c r="C65" s="66">
        <v>27</v>
      </c>
      <c r="D65" s="67">
        <v>1049198.3500000001</v>
      </c>
      <c r="E65" s="67">
        <v>62951.92</v>
      </c>
      <c r="F65" s="68">
        <v>8.1276262869221073E-5</v>
      </c>
    </row>
    <row r="66" spans="1:6" x14ac:dyDescent="0.2">
      <c r="A66" s="59" t="s">
        <v>95</v>
      </c>
      <c r="B66" s="59" t="s">
        <v>60</v>
      </c>
      <c r="C66" s="66">
        <v>57</v>
      </c>
      <c r="D66" s="67">
        <v>930345.82</v>
      </c>
      <c r="E66" s="67">
        <v>55820.71</v>
      </c>
      <c r="F66" s="68">
        <v>7.2069266505398998E-5</v>
      </c>
    </row>
    <row r="67" spans="1:6" x14ac:dyDescent="0.2">
      <c r="A67" s="59" t="s">
        <v>95</v>
      </c>
      <c r="B67" s="59" t="s">
        <v>61</v>
      </c>
      <c r="C67" s="66">
        <v>6660</v>
      </c>
      <c r="D67" s="67">
        <v>611468406.84000003</v>
      </c>
      <c r="E67" s="67">
        <v>36573278.009999998</v>
      </c>
      <c r="F67" s="68">
        <v>4.72192009001451E-2</v>
      </c>
    </row>
    <row r="68" spans="1:6" x14ac:dyDescent="0.2">
      <c r="A68" s="59" t="s">
        <v>107</v>
      </c>
      <c r="B68" s="59" t="s">
        <v>107</v>
      </c>
      <c r="C68" s="66">
        <v>826</v>
      </c>
      <c r="D68" s="67">
        <v>61193022.57</v>
      </c>
      <c r="E68" s="67">
        <v>3664016.51</v>
      </c>
      <c r="F68" s="68">
        <v>4.7305557800925843E-3</v>
      </c>
    </row>
    <row r="69" spans="1:6" x14ac:dyDescent="0.2">
      <c r="A69" s="59" t="s">
        <v>107</v>
      </c>
      <c r="B69" s="59" t="s">
        <v>108</v>
      </c>
      <c r="C69" s="66">
        <v>167</v>
      </c>
      <c r="D69" s="67">
        <v>5525663.2400000002</v>
      </c>
      <c r="E69" s="67">
        <v>331539.87</v>
      </c>
      <c r="F69" s="68">
        <v>4.2804606477050077E-4</v>
      </c>
    </row>
    <row r="70" spans="1:6" x14ac:dyDescent="0.2">
      <c r="A70" s="59" t="s">
        <v>107</v>
      </c>
      <c r="B70" s="59" t="s">
        <v>109</v>
      </c>
      <c r="C70" s="66">
        <v>138</v>
      </c>
      <c r="D70" s="67">
        <v>2660400.9700000002</v>
      </c>
      <c r="E70" s="67">
        <v>159534.51</v>
      </c>
      <c r="F70" s="68">
        <v>2.0597257035960746E-4</v>
      </c>
    </row>
    <row r="71" spans="1:6" x14ac:dyDescent="0.2">
      <c r="A71" s="59" t="s">
        <v>107</v>
      </c>
      <c r="B71" s="59" t="s">
        <v>110</v>
      </c>
      <c r="C71" s="66">
        <v>34</v>
      </c>
      <c r="D71" s="67">
        <v>217777.19</v>
      </c>
      <c r="E71" s="67">
        <v>13066.64</v>
      </c>
      <c r="F71" s="68">
        <v>1.6870139424778129E-5</v>
      </c>
    </row>
    <row r="72" spans="1:6" x14ac:dyDescent="0.2">
      <c r="A72" s="59" t="s">
        <v>107</v>
      </c>
      <c r="B72" s="59" t="s">
        <v>60</v>
      </c>
      <c r="C72" s="66">
        <v>96</v>
      </c>
      <c r="D72" s="67">
        <v>2965507.83</v>
      </c>
      <c r="E72" s="67">
        <v>177930.48</v>
      </c>
      <c r="F72" s="68">
        <v>2.2972332638824495E-4</v>
      </c>
    </row>
    <row r="73" spans="1:6" x14ac:dyDescent="0.2">
      <c r="A73" s="59" t="s">
        <v>107</v>
      </c>
      <c r="B73" s="59" t="s">
        <v>61</v>
      </c>
      <c r="C73" s="66">
        <v>1261</v>
      </c>
      <c r="D73" s="67">
        <v>72562371.799999997</v>
      </c>
      <c r="E73" s="67">
        <v>4346088.01</v>
      </c>
      <c r="F73" s="68">
        <v>5.611167881035716E-3</v>
      </c>
    </row>
    <row r="74" spans="1:6" x14ac:dyDescent="0.2">
      <c r="A74" s="59" t="s">
        <v>111</v>
      </c>
      <c r="B74" s="59" t="s">
        <v>112</v>
      </c>
      <c r="C74" s="66">
        <v>712</v>
      </c>
      <c r="D74" s="67">
        <v>47763675.969999999</v>
      </c>
      <c r="E74" s="67">
        <v>2859294.27</v>
      </c>
      <c r="F74" s="68">
        <v>3.691591181158217E-3</v>
      </c>
    </row>
    <row r="75" spans="1:6" x14ac:dyDescent="0.2">
      <c r="A75" s="59" t="s">
        <v>111</v>
      </c>
      <c r="B75" s="59" t="s">
        <v>113</v>
      </c>
      <c r="C75" s="66">
        <v>202</v>
      </c>
      <c r="D75" s="67">
        <v>6446027.5099999998</v>
      </c>
      <c r="E75" s="67">
        <v>386742.71</v>
      </c>
      <c r="F75" s="68">
        <v>4.9931760875148747E-4</v>
      </c>
    </row>
    <row r="76" spans="1:6" x14ac:dyDescent="0.2">
      <c r="A76" s="59" t="s">
        <v>111</v>
      </c>
      <c r="B76" s="59" t="s">
        <v>114</v>
      </c>
      <c r="C76" s="66">
        <v>162</v>
      </c>
      <c r="D76" s="67">
        <v>6335958.5700000003</v>
      </c>
      <c r="E76" s="67">
        <v>380157.54</v>
      </c>
      <c r="F76" s="68">
        <v>4.9081559629565589E-4</v>
      </c>
    </row>
    <row r="77" spans="1:6" x14ac:dyDescent="0.2">
      <c r="A77" s="59" t="s">
        <v>111</v>
      </c>
      <c r="B77" s="59" t="s">
        <v>115</v>
      </c>
      <c r="C77" s="66">
        <v>66</v>
      </c>
      <c r="D77" s="67">
        <v>1683412.23</v>
      </c>
      <c r="E77" s="67">
        <v>101004.75</v>
      </c>
      <c r="F77" s="68">
        <v>1.304056907563734E-4</v>
      </c>
    </row>
    <row r="78" spans="1:6" x14ac:dyDescent="0.2">
      <c r="A78" s="59" t="s">
        <v>111</v>
      </c>
      <c r="B78" s="59" t="s">
        <v>116</v>
      </c>
      <c r="C78" s="66">
        <v>61</v>
      </c>
      <c r="D78" s="67">
        <v>1630336.57</v>
      </c>
      <c r="E78" s="67">
        <v>97820.18</v>
      </c>
      <c r="F78" s="68">
        <v>1.2629414104596844E-4</v>
      </c>
    </row>
    <row r="79" spans="1:6" x14ac:dyDescent="0.2">
      <c r="A79" s="59" t="s">
        <v>111</v>
      </c>
      <c r="B79" s="59" t="s">
        <v>106</v>
      </c>
      <c r="C79" s="66">
        <v>56</v>
      </c>
      <c r="D79" s="67">
        <v>2247547.27</v>
      </c>
      <c r="E79" s="67">
        <v>134852.85</v>
      </c>
      <c r="F79" s="68">
        <v>1.7410645593118749E-4</v>
      </c>
    </row>
    <row r="80" spans="1:6" x14ac:dyDescent="0.2">
      <c r="A80" s="59" t="s">
        <v>111</v>
      </c>
      <c r="B80" s="59" t="s">
        <v>117</v>
      </c>
      <c r="C80" s="66">
        <v>33</v>
      </c>
      <c r="D80" s="67">
        <v>1024058.49</v>
      </c>
      <c r="E80" s="67">
        <v>61443.519999999997</v>
      </c>
      <c r="F80" s="68">
        <v>7.9328790656905179E-5</v>
      </c>
    </row>
    <row r="81" spans="1:6" x14ac:dyDescent="0.2">
      <c r="A81" s="59" t="s">
        <v>111</v>
      </c>
      <c r="B81" s="59" t="s">
        <v>60</v>
      </c>
      <c r="C81" s="66">
        <v>13</v>
      </c>
      <c r="D81" s="67">
        <v>797769.5</v>
      </c>
      <c r="E81" s="67">
        <v>47866.17</v>
      </c>
      <c r="F81" s="68">
        <v>6.1799281347778173E-5</v>
      </c>
    </row>
    <row r="82" spans="1:6" x14ac:dyDescent="0.2">
      <c r="A82" s="59" t="s">
        <v>111</v>
      </c>
      <c r="B82" s="59" t="s">
        <v>61</v>
      </c>
      <c r="C82" s="66">
        <v>1305</v>
      </c>
      <c r="D82" s="67">
        <v>67928786.109999999</v>
      </c>
      <c r="E82" s="67">
        <v>4069181.99</v>
      </c>
      <c r="F82" s="68">
        <v>5.253658745943573E-3</v>
      </c>
    </row>
    <row r="83" spans="1:6" x14ac:dyDescent="0.2">
      <c r="A83" s="59" t="s">
        <v>118</v>
      </c>
      <c r="B83" s="59" t="s">
        <v>119</v>
      </c>
      <c r="C83" s="66">
        <v>592</v>
      </c>
      <c r="D83" s="67">
        <v>34398448.960000001</v>
      </c>
      <c r="E83" s="67">
        <v>2059474.36</v>
      </c>
      <c r="F83" s="68">
        <v>2.6589559056464178E-3</v>
      </c>
    </row>
    <row r="84" spans="1:6" x14ac:dyDescent="0.2">
      <c r="A84" s="59" t="s">
        <v>118</v>
      </c>
      <c r="B84" s="59" t="s">
        <v>103</v>
      </c>
      <c r="C84" s="66">
        <v>160</v>
      </c>
      <c r="D84" s="67">
        <v>6998176.6699999999</v>
      </c>
      <c r="E84" s="67">
        <v>419890.61</v>
      </c>
      <c r="F84" s="68">
        <v>5.4211435639576339E-4</v>
      </c>
    </row>
    <row r="85" spans="1:6" x14ac:dyDescent="0.2">
      <c r="A85" s="59" t="s">
        <v>118</v>
      </c>
      <c r="B85" s="59" t="s">
        <v>120</v>
      </c>
      <c r="C85" s="66">
        <v>147</v>
      </c>
      <c r="D85" s="67">
        <v>2291934.5699999998</v>
      </c>
      <c r="E85" s="67">
        <v>137469.09</v>
      </c>
      <c r="F85" s="68">
        <v>1.7748424345488765E-4</v>
      </c>
    </row>
    <row r="86" spans="1:6" x14ac:dyDescent="0.2">
      <c r="A86" s="59" t="s">
        <v>118</v>
      </c>
      <c r="B86" s="59" t="s">
        <v>121</v>
      </c>
      <c r="C86" s="66">
        <v>95</v>
      </c>
      <c r="D86" s="67">
        <v>2353330.83</v>
      </c>
      <c r="E86" s="67">
        <v>141199.85</v>
      </c>
      <c r="F86" s="68">
        <v>1.823009707359932E-4</v>
      </c>
    </row>
    <row r="87" spans="1:6" x14ac:dyDescent="0.2">
      <c r="A87" s="59" t="s">
        <v>118</v>
      </c>
      <c r="B87" s="59" t="s">
        <v>122</v>
      </c>
      <c r="C87" s="66">
        <v>92</v>
      </c>
      <c r="D87" s="67">
        <v>3891338.09</v>
      </c>
      <c r="E87" s="67">
        <v>233480.29</v>
      </c>
      <c r="F87" s="68">
        <v>3.0144283803928409E-4</v>
      </c>
    </row>
    <row r="88" spans="1:6" x14ac:dyDescent="0.2">
      <c r="A88" s="59" t="s">
        <v>118</v>
      </c>
      <c r="B88" s="59" t="s">
        <v>123</v>
      </c>
      <c r="C88" s="66">
        <v>42</v>
      </c>
      <c r="D88" s="67">
        <v>539658.38</v>
      </c>
      <c r="E88" s="67">
        <v>32379.57</v>
      </c>
      <c r="F88" s="68">
        <v>4.1804768510830882E-5</v>
      </c>
    </row>
    <row r="89" spans="1:6" x14ac:dyDescent="0.2">
      <c r="A89" s="59" t="s">
        <v>118</v>
      </c>
      <c r="B89" s="59" t="s">
        <v>124</v>
      </c>
      <c r="C89" s="66">
        <v>36</v>
      </c>
      <c r="D89" s="67">
        <v>196493.64</v>
      </c>
      <c r="E89" s="67">
        <v>11789.62</v>
      </c>
      <c r="F89" s="68">
        <v>1.5221398398146176E-5</v>
      </c>
    </row>
    <row r="90" spans="1:6" x14ac:dyDescent="0.2">
      <c r="A90" s="59" t="s">
        <v>118</v>
      </c>
      <c r="B90" s="59" t="s">
        <v>125</v>
      </c>
      <c r="C90" s="66">
        <v>24</v>
      </c>
      <c r="D90" s="67">
        <v>282150.02</v>
      </c>
      <c r="E90" s="67">
        <v>16928.990000000002</v>
      </c>
      <c r="F90" s="68">
        <v>2.185676054599153E-5</v>
      </c>
    </row>
    <row r="91" spans="1:6" x14ac:dyDescent="0.2">
      <c r="A91" s="59" t="s">
        <v>118</v>
      </c>
      <c r="B91" s="59" t="s">
        <v>126</v>
      </c>
      <c r="C91" s="66">
        <v>24</v>
      </c>
      <c r="D91" s="67">
        <v>1941348.36</v>
      </c>
      <c r="E91" s="67">
        <v>116480.91</v>
      </c>
      <c r="F91" s="68">
        <v>1.5038672466870085E-4</v>
      </c>
    </row>
    <row r="92" spans="1:6" x14ac:dyDescent="0.2">
      <c r="A92" s="59" t="s">
        <v>118</v>
      </c>
      <c r="B92" s="59" t="s">
        <v>127</v>
      </c>
      <c r="C92" s="66">
        <v>18</v>
      </c>
      <c r="D92" s="67">
        <v>549427.53</v>
      </c>
      <c r="E92" s="67">
        <v>32965.660000000003</v>
      </c>
      <c r="F92" s="68">
        <v>4.2561460362406211E-5</v>
      </c>
    </row>
    <row r="93" spans="1:6" x14ac:dyDescent="0.2">
      <c r="A93" s="59" t="s">
        <v>118</v>
      </c>
      <c r="B93" s="59" t="s">
        <v>60</v>
      </c>
      <c r="C93" s="66">
        <v>20</v>
      </c>
      <c r="D93" s="67">
        <v>97043.3</v>
      </c>
      <c r="E93" s="67">
        <v>5822.6</v>
      </c>
      <c r="F93" s="68">
        <v>7.5174699704524763E-6</v>
      </c>
    </row>
    <row r="94" spans="1:6" x14ac:dyDescent="0.2">
      <c r="A94" s="59" t="s">
        <v>118</v>
      </c>
      <c r="B94" s="59" t="s">
        <v>61</v>
      </c>
      <c r="C94" s="66">
        <v>1250</v>
      </c>
      <c r="D94" s="67">
        <v>53539350.350000001</v>
      </c>
      <c r="E94" s="67">
        <v>3207881.56</v>
      </c>
      <c r="F94" s="68">
        <v>4.1416469096397217E-3</v>
      </c>
    </row>
    <row r="95" spans="1:6" x14ac:dyDescent="0.2">
      <c r="A95" s="59" t="s">
        <v>128</v>
      </c>
      <c r="B95" s="59" t="s">
        <v>129</v>
      </c>
      <c r="C95" s="66">
        <v>778</v>
      </c>
      <c r="D95" s="67">
        <v>61343905.240000002</v>
      </c>
      <c r="E95" s="67">
        <v>3668959.67</v>
      </c>
      <c r="F95" s="68">
        <v>4.7369378185048308E-3</v>
      </c>
    </row>
    <row r="96" spans="1:6" x14ac:dyDescent="0.2">
      <c r="A96" s="59" t="s">
        <v>128</v>
      </c>
      <c r="B96" s="59" t="s">
        <v>130</v>
      </c>
      <c r="C96" s="66">
        <v>139</v>
      </c>
      <c r="D96" s="67">
        <v>2981564.63</v>
      </c>
      <c r="E96" s="67">
        <v>178893.92</v>
      </c>
      <c r="F96" s="68">
        <v>2.3096720906408267E-4</v>
      </c>
    </row>
    <row r="97" spans="1:6" x14ac:dyDescent="0.2">
      <c r="A97" s="59" t="s">
        <v>128</v>
      </c>
      <c r="B97" s="59" t="s">
        <v>131</v>
      </c>
      <c r="C97" s="66">
        <v>72</v>
      </c>
      <c r="D97" s="67">
        <v>2520822.13</v>
      </c>
      <c r="E97" s="67">
        <v>151249.32999999999</v>
      </c>
      <c r="F97" s="68">
        <v>1.952757009456354E-4</v>
      </c>
    </row>
    <row r="98" spans="1:6" x14ac:dyDescent="0.2">
      <c r="A98" s="59" t="s">
        <v>128</v>
      </c>
      <c r="B98" s="59" t="s">
        <v>132</v>
      </c>
      <c r="C98" s="66">
        <v>54</v>
      </c>
      <c r="D98" s="67">
        <v>875658.69</v>
      </c>
      <c r="E98" s="67">
        <v>52539.55</v>
      </c>
      <c r="F98" s="68">
        <v>6.7833010920565802E-5</v>
      </c>
    </row>
    <row r="99" spans="1:6" x14ac:dyDescent="0.2">
      <c r="A99" s="59" t="s">
        <v>128</v>
      </c>
      <c r="B99" s="59" t="s">
        <v>133</v>
      </c>
      <c r="C99" s="66">
        <v>44</v>
      </c>
      <c r="D99" s="67">
        <v>799986.94</v>
      </c>
      <c r="E99" s="67">
        <v>47999.23</v>
      </c>
      <c r="F99" s="68">
        <v>6.1971073082444549E-5</v>
      </c>
    </row>
    <row r="100" spans="1:6" x14ac:dyDescent="0.2">
      <c r="A100" s="59" t="s">
        <v>128</v>
      </c>
      <c r="B100" s="59" t="s">
        <v>134</v>
      </c>
      <c r="C100" s="66">
        <v>21</v>
      </c>
      <c r="D100" s="67">
        <v>198751.51</v>
      </c>
      <c r="E100" s="67">
        <v>11925.09</v>
      </c>
      <c r="F100" s="68">
        <v>1.5396301647020767E-5</v>
      </c>
    </row>
    <row r="101" spans="1:6" x14ac:dyDescent="0.2">
      <c r="A101" s="59" t="s">
        <v>128</v>
      </c>
      <c r="B101" s="59" t="s">
        <v>135</v>
      </c>
      <c r="C101" s="66">
        <v>18</v>
      </c>
      <c r="D101" s="67">
        <v>133838.29999999999</v>
      </c>
      <c r="E101" s="67">
        <v>8030.3</v>
      </c>
      <c r="F101" s="68">
        <v>1.0367797737046083E-5</v>
      </c>
    </row>
    <row r="102" spans="1:6" x14ac:dyDescent="0.2">
      <c r="A102" s="59" t="s">
        <v>128</v>
      </c>
      <c r="B102" s="59" t="s">
        <v>60</v>
      </c>
      <c r="C102" s="66">
        <v>29</v>
      </c>
      <c r="D102" s="67">
        <v>269804.71000000002</v>
      </c>
      <c r="E102" s="67">
        <v>16156.53</v>
      </c>
      <c r="F102" s="68">
        <v>2.0859449232596185E-5</v>
      </c>
    </row>
    <row r="103" spans="1:6" x14ac:dyDescent="0.2">
      <c r="A103" s="59" t="s">
        <v>128</v>
      </c>
      <c r="B103" s="59" t="s">
        <v>61</v>
      </c>
      <c r="C103" s="66">
        <v>1155</v>
      </c>
      <c r="D103" s="67">
        <v>69124332.150000006</v>
      </c>
      <c r="E103" s="67">
        <v>4135753.63</v>
      </c>
      <c r="F103" s="68">
        <v>5.3396083740450693E-3</v>
      </c>
    </row>
    <row r="104" spans="1:6" x14ac:dyDescent="0.2">
      <c r="A104" s="59" t="s">
        <v>136</v>
      </c>
      <c r="B104" s="59" t="s">
        <v>137</v>
      </c>
      <c r="C104" s="66">
        <v>146</v>
      </c>
      <c r="D104" s="67">
        <v>4389407.01</v>
      </c>
      <c r="E104" s="67">
        <v>262715.15000000002</v>
      </c>
      <c r="F104" s="68">
        <v>3.3918751947719543E-4</v>
      </c>
    </row>
    <row r="105" spans="1:6" x14ac:dyDescent="0.2">
      <c r="A105" s="59" t="s">
        <v>136</v>
      </c>
      <c r="B105" s="59" t="s">
        <v>138</v>
      </c>
      <c r="C105" s="66">
        <v>112</v>
      </c>
      <c r="D105" s="67">
        <v>3015294.13</v>
      </c>
      <c r="E105" s="67">
        <v>180791.7</v>
      </c>
      <c r="F105" s="68">
        <v>2.334174038500074E-4</v>
      </c>
    </row>
    <row r="106" spans="1:6" x14ac:dyDescent="0.2">
      <c r="A106" s="59" t="s">
        <v>136</v>
      </c>
      <c r="B106" s="59" t="s">
        <v>139</v>
      </c>
      <c r="C106" s="66">
        <v>103</v>
      </c>
      <c r="D106" s="67">
        <v>3237030.98</v>
      </c>
      <c r="E106" s="67">
        <v>194221.9</v>
      </c>
      <c r="F106" s="68">
        <v>2.5075693004057015E-4</v>
      </c>
    </row>
    <row r="107" spans="1:6" x14ac:dyDescent="0.2">
      <c r="A107" s="59" t="s">
        <v>136</v>
      </c>
      <c r="B107" s="59" t="s">
        <v>140</v>
      </c>
      <c r="C107" s="66">
        <v>90</v>
      </c>
      <c r="D107" s="67">
        <v>1833704.87</v>
      </c>
      <c r="E107" s="67">
        <v>110022.28</v>
      </c>
      <c r="F107" s="68">
        <v>1.4204808607507196E-4</v>
      </c>
    </row>
    <row r="108" spans="1:6" x14ac:dyDescent="0.2">
      <c r="A108" s="59" t="s">
        <v>136</v>
      </c>
      <c r="B108" s="59" t="s">
        <v>141</v>
      </c>
      <c r="C108" s="66">
        <v>75</v>
      </c>
      <c r="D108" s="67">
        <v>1926577.77</v>
      </c>
      <c r="E108" s="67">
        <v>115591.14</v>
      </c>
      <c r="F108" s="68">
        <v>1.4923795620519492E-4</v>
      </c>
    </row>
    <row r="109" spans="1:6" x14ac:dyDescent="0.2">
      <c r="A109" s="59" t="s">
        <v>136</v>
      </c>
      <c r="B109" s="59" t="s">
        <v>142</v>
      </c>
      <c r="C109" s="66">
        <v>66</v>
      </c>
      <c r="D109" s="67">
        <v>2620445.1800000002</v>
      </c>
      <c r="E109" s="67">
        <v>157226.73000000001</v>
      </c>
      <c r="F109" s="68">
        <v>2.0299303083286496E-4</v>
      </c>
    </row>
    <row r="110" spans="1:6" x14ac:dyDescent="0.2">
      <c r="A110" s="59" t="s">
        <v>136</v>
      </c>
      <c r="B110" s="59" t="s">
        <v>143</v>
      </c>
      <c r="C110" s="66">
        <v>54</v>
      </c>
      <c r="D110" s="67">
        <v>1682410.26</v>
      </c>
      <c r="E110" s="67">
        <v>100944.66</v>
      </c>
      <c r="F110" s="68">
        <v>1.3032810947472524E-4</v>
      </c>
    </row>
    <row r="111" spans="1:6" x14ac:dyDescent="0.2">
      <c r="A111" s="59" t="s">
        <v>136</v>
      </c>
      <c r="B111" s="59" t="s">
        <v>144</v>
      </c>
      <c r="C111" s="66">
        <v>38</v>
      </c>
      <c r="D111" s="67">
        <v>597825.54</v>
      </c>
      <c r="E111" s="67">
        <v>35869.54</v>
      </c>
      <c r="F111" s="68">
        <v>4.6310615498908374E-5</v>
      </c>
    </row>
    <row r="112" spans="1:6" x14ac:dyDescent="0.2">
      <c r="A112" s="59" t="s">
        <v>136</v>
      </c>
      <c r="B112" s="59" t="s">
        <v>60</v>
      </c>
      <c r="C112" s="66">
        <v>50</v>
      </c>
      <c r="D112" s="67">
        <v>1971359.04</v>
      </c>
      <c r="E112" s="67">
        <v>118281.54</v>
      </c>
      <c r="F112" s="68">
        <v>1.5271149057274642E-4</v>
      </c>
    </row>
    <row r="113" spans="1:6" x14ac:dyDescent="0.2">
      <c r="A113" s="59" t="s">
        <v>136</v>
      </c>
      <c r="B113" s="59" t="s">
        <v>61</v>
      </c>
      <c r="C113" s="66">
        <v>734</v>
      </c>
      <c r="D113" s="67">
        <v>21274054.780000001</v>
      </c>
      <c r="E113" s="67">
        <v>1275664.6399999999</v>
      </c>
      <c r="F113" s="68">
        <v>1.6469911420272847E-3</v>
      </c>
    </row>
    <row r="114" spans="1:6" x14ac:dyDescent="0.2">
      <c r="A114" s="59" t="s">
        <v>145</v>
      </c>
      <c r="B114" s="59" t="s">
        <v>146</v>
      </c>
      <c r="C114" s="66">
        <v>167</v>
      </c>
      <c r="D114" s="67">
        <v>6611738.6799999997</v>
      </c>
      <c r="E114" s="67">
        <v>396351.56</v>
      </c>
      <c r="F114" s="68">
        <v>5.117234482949185E-4</v>
      </c>
    </row>
    <row r="115" spans="1:6" x14ac:dyDescent="0.2">
      <c r="A115" s="59" t="s">
        <v>145</v>
      </c>
      <c r="B115" s="59" t="s">
        <v>147</v>
      </c>
      <c r="C115" s="66">
        <v>149</v>
      </c>
      <c r="D115" s="67">
        <v>6042925.6299999999</v>
      </c>
      <c r="E115" s="67">
        <v>362575.53</v>
      </c>
      <c r="F115" s="68">
        <v>4.6811573159686242E-4</v>
      </c>
    </row>
    <row r="116" spans="1:6" x14ac:dyDescent="0.2">
      <c r="A116" s="59" t="s">
        <v>145</v>
      </c>
      <c r="B116" s="59" t="s">
        <v>148</v>
      </c>
      <c r="C116" s="66">
        <v>145</v>
      </c>
      <c r="D116" s="67">
        <v>4382052.0599999996</v>
      </c>
      <c r="E116" s="67">
        <v>262825.63</v>
      </c>
      <c r="F116" s="68">
        <v>3.3933015851857478E-4</v>
      </c>
    </row>
    <row r="117" spans="1:6" x14ac:dyDescent="0.2">
      <c r="A117" s="59" t="s">
        <v>145</v>
      </c>
      <c r="B117" s="59" t="s">
        <v>149</v>
      </c>
      <c r="C117" s="66">
        <v>42</v>
      </c>
      <c r="D117" s="67">
        <v>849324.22</v>
      </c>
      <c r="E117" s="67">
        <v>50959.46</v>
      </c>
      <c r="F117" s="68">
        <v>6.579298084369081E-5</v>
      </c>
    </row>
    <row r="118" spans="1:6" x14ac:dyDescent="0.2">
      <c r="A118" s="59" t="s">
        <v>145</v>
      </c>
      <c r="B118" s="59" t="s">
        <v>150</v>
      </c>
      <c r="C118" s="66">
        <v>30</v>
      </c>
      <c r="D118" s="67">
        <v>2102832.87</v>
      </c>
      <c r="E118" s="67">
        <v>126169.98</v>
      </c>
      <c r="F118" s="68">
        <v>1.6289613502946956E-4</v>
      </c>
    </row>
    <row r="119" spans="1:6" x14ac:dyDescent="0.2">
      <c r="A119" s="59" t="s">
        <v>145</v>
      </c>
      <c r="B119" s="59" t="s">
        <v>151</v>
      </c>
      <c r="C119" s="66">
        <v>27</v>
      </c>
      <c r="D119" s="67">
        <v>178323.79</v>
      </c>
      <c r="E119" s="67">
        <v>10699.43</v>
      </c>
      <c r="F119" s="68">
        <v>1.381387073231174E-5</v>
      </c>
    </row>
    <row r="120" spans="1:6" x14ac:dyDescent="0.2">
      <c r="A120" s="59" t="s">
        <v>145</v>
      </c>
      <c r="B120" s="59" t="s">
        <v>60</v>
      </c>
      <c r="C120" s="66">
        <v>39</v>
      </c>
      <c r="D120" s="67">
        <v>479167.42</v>
      </c>
      <c r="E120" s="67">
        <v>28750.05</v>
      </c>
      <c r="F120" s="68">
        <v>3.7118750648165289E-5</v>
      </c>
    </row>
    <row r="121" spans="1:6" x14ac:dyDescent="0.2">
      <c r="A121" s="59" t="s">
        <v>145</v>
      </c>
      <c r="B121" s="59" t="s">
        <v>61</v>
      </c>
      <c r="C121" s="66">
        <v>599</v>
      </c>
      <c r="D121" s="67">
        <v>20646364.670000002</v>
      </c>
      <c r="E121" s="67">
        <v>1238331.6399999999</v>
      </c>
      <c r="F121" s="68">
        <v>1.5987910756639929E-3</v>
      </c>
    </row>
    <row r="122" spans="1:6" x14ac:dyDescent="0.2">
      <c r="A122" s="59" t="s">
        <v>152</v>
      </c>
      <c r="B122" s="59" t="s">
        <v>152</v>
      </c>
      <c r="C122" s="66">
        <v>1063</v>
      </c>
      <c r="D122" s="67">
        <v>78006879.230000004</v>
      </c>
      <c r="E122" s="67">
        <v>4672358.71</v>
      </c>
      <c r="F122" s="68">
        <v>6.0324110008599368E-3</v>
      </c>
    </row>
    <row r="123" spans="1:6" x14ac:dyDescent="0.2">
      <c r="A123" s="59" t="s">
        <v>152</v>
      </c>
      <c r="B123" s="59" t="s">
        <v>153</v>
      </c>
      <c r="C123" s="66">
        <v>210</v>
      </c>
      <c r="D123" s="67">
        <v>5858331.8600000003</v>
      </c>
      <c r="E123" s="67">
        <v>350275.52</v>
      </c>
      <c r="F123" s="68">
        <v>4.522353764614821E-4</v>
      </c>
    </row>
    <row r="124" spans="1:6" x14ac:dyDescent="0.2">
      <c r="A124" s="59" t="s">
        <v>152</v>
      </c>
      <c r="B124" s="59" t="s">
        <v>154</v>
      </c>
      <c r="C124" s="66">
        <v>150</v>
      </c>
      <c r="D124" s="67">
        <v>4431142.7</v>
      </c>
      <c r="E124" s="67">
        <v>265831.01</v>
      </c>
      <c r="F124" s="68">
        <v>3.4321035875554766E-4</v>
      </c>
    </row>
    <row r="125" spans="1:6" x14ac:dyDescent="0.2">
      <c r="A125" s="59" t="s">
        <v>152</v>
      </c>
      <c r="B125" s="59" t="s">
        <v>155</v>
      </c>
      <c r="C125" s="66">
        <v>75</v>
      </c>
      <c r="D125" s="67">
        <v>2189544.1800000002</v>
      </c>
      <c r="E125" s="67">
        <v>131372.67000000001</v>
      </c>
      <c r="F125" s="68">
        <v>1.6961324866265293E-4</v>
      </c>
    </row>
    <row r="126" spans="1:6" x14ac:dyDescent="0.2">
      <c r="A126" s="59" t="s">
        <v>152</v>
      </c>
      <c r="B126" s="59" t="s">
        <v>156</v>
      </c>
      <c r="C126" s="66">
        <v>66</v>
      </c>
      <c r="D126" s="67">
        <v>4061554.79</v>
      </c>
      <c r="E126" s="67">
        <v>243693.29</v>
      </c>
      <c r="F126" s="68">
        <v>3.1462868642458125E-4</v>
      </c>
    </row>
    <row r="127" spans="1:6" x14ac:dyDescent="0.2">
      <c r="A127" s="59" t="s">
        <v>152</v>
      </c>
      <c r="B127" s="59" t="s">
        <v>157</v>
      </c>
      <c r="C127" s="66">
        <v>54</v>
      </c>
      <c r="D127" s="67">
        <v>2321411.61</v>
      </c>
      <c r="E127" s="67">
        <v>139248</v>
      </c>
      <c r="F127" s="68">
        <v>1.7978096699851722E-4</v>
      </c>
    </row>
    <row r="128" spans="1:6" x14ac:dyDescent="0.2">
      <c r="A128" s="59" t="s">
        <v>152</v>
      </c>
      <c r="B128" s="59" t="s">
        <v>158</v>
      </c>
      <c r="C128" s="66">
        <v>52</v>
      </c>
      <c r="D128" s="67">
        <v>1247243.74</v>
      </c>
      <c r="E128" s="67">
        <v>74834.62</v>
      </c>
      <c r="F128" s="68">
        <v>9.6617835434380218E-5</v>
      </c>
    </row>
    <row r="129" spans="1:6" x14ac:dyDescent="0.2">
      <c r="A129" s="59" t="s">
        <v>152</v>
      </c>
      <c r="B129" s="59" t="s">
        <v>159</v>
      </c>
      <c r="C129" s="66">
        <v>41</v>
      </c>
      <c r="D129" s="67">
        <v>566789.81000000006</v>
      </c>
      <c r="E129" s="67">
        <v>34007.42</v>
      </c>
      <c r="F129" s="68">
        <v>4.390646079458746E-5</v>
      </c>
    </row>
    <row r="130" spans="1:6" x14ac:dyDescent="0.2">
      <c r="A130" s="59" t="s">
        <v>152</v>
      </c>
      <c r="B130" s="59" t="s">
        <v>160</v>
      </c>
      <c r="C130" s="66">
        <v>29</v>
      </c>
      <c r="D130" s="67">
        <v>264313.03999999998</v>
      </c>
      <c r="E130" s="67">
        <v>15858.76</v>
      </c>
      <c r="F130" s="68">
        <v>2.0475002931441781E-5</v>
      </c>
    </row>
    <row r="131" spans="1:6" x14ac:dyDescent="0.2">
      <c r="A131" s="59" t="s">
        <v>152</v>
      </c>
      <c r="B131" s="59" t="s">
        <v>161</v>
      </c>
      <c r="C131" s="66">
        <v>18</v>
      </c>
      <c r="D131" s="67">
        <v>1257596.8400000001</v>
      </c>
      <c r="E131" s="67">
        <v>75455.820000000007</v>
      </c>
      <c r="F131" s="68">
        <v>9.7419857270955826E-5</v>
      </c>
    </row>
    <row r="132" spans="1:6" x14ac:dyDescent="0.2">
      <c r="A132" s="59" t="s">
        <v>152</v>
      </c>
      <c r="B132" s="59" t="s">
        <v>60</v>
      </c>
      <c r="C132" s="66">
        <v>18</v>
      </c>
      <c r="D132" s="67">
        <v>331534.46000000002</v>
      </c>
      <c r="E132" s="67">
        <v>19892.060000000001</v>
      </c>
      <c r="F132" s="68">
        <v>2.5682334987881512E-5</v>
      </c>
    </row>
    <row r="133" spans="1:6" x14ac:dyDescent="0.2">
      <c r="A133" s="59" t="s">
        <v>152</v>
      </c>
      <c r="B133" s="59" t="s">
        <v>61</v>
      </c>
      <c r="C133" s="66">
        <v>1776</v>
      </c>
      <c r="D133" s="67">
        <v>100536342.26000001</v>
      </c>
      <c r="E133" s="67">
        <v>6022827.8799999999</v>
      </c>
      <c r="F133" s="68">
        <v>7.7759811295819645E-3</v>
      </c>
    </row>
    <row r="134" spans="1:6" x14ac:dyDescent="0.2">
      <c r="A134" s="59" t="s">
        <v>162</v>
      </c>
      <c r="B134" s="59" t="s">
        <v>163</v>
      </c>
      <c r="C134" s="66">
        <v>668</v>
      </c>
      <c r="D134" s="67">
        <v>42813083.469999999</v>
      </c>
      <c r="E134" s="67">
        <v>2562721.59</v>
      </c>
      <c r="F134" s="68">
        <v>3.3086907215771687E-3</v>
      </c>
    </row>
    <row r="135" spans="1:6" x14ac:dyDescent="0.2">
      <c r="A135" s="59" t="s">
        <v>162</v>
      </c>
      <c r="B135" s="59" t="s">
        <v>164</v>
      </c>
      <c r="C135" s="66">
        <v>116</v>
      </c>
      <c r="D135" s="67">
        <v>2703611.05</v>
      </c>
      <c r="E135" s="67">
        <v>162216.72</v>
      </c>
      <c r="F135" s="68">
        <v>2.0943553074318991E-4</v>
      </c>
    </row>
    <row r="136" spans="1:6" x14ac:dyDescent="0.2">
      <c r="A136" s="59" t="s">
        <v>162</v>
      </c>
      <c r="B136" s="59" t="s">
        <v>165</v>
      </c>
      <c r="C136" s="66">
        <v>110</v>
      </c>
      <c r="D136" s="67">
        <v>3113346.02</v>
      </c>
      <c r="E136" s="67">
        <v>186800.79</v>
      </c>
      <c r="F136" s="68">
        <v>2.411756482124479E-4</v>
      </c>
    </row>
    <row r="137" spans="1:6" x14ac:dyDescent="0.2">
      <c r="A137" s="59" t="s">
        <v>162</v>
      </c>
      <c r="B137" s="59" t="s">
        <v>166</v>
      </c>
      <c r="C137" s="66">
        <v>48</v>
      </c>
      <c r="D137" s="67">
        <v>1822421.02</v>
      </c>
      <c r="E137" s="67">
        <v>109345.25</v>
      </c>
      <c r="F137" s="68">
        <v>1.4117398297781378E-4</v>
      </c>
    </row>
    <row r="138" spans="1:6" x14ac:dyDescent="0.2">
      <c r="A138" s="59" t="s">
        <v>162</v>
      </c>
      <c r="B138" s="59" t="s">
        <v>167</v>
      </c>
      <c r="C138" s="66">
        <v>34</v>
      </c>
      <c r="D138" s="67">
        <v>333443.59999999998</v>
      </c>
      <c r="E138" s="67">
        <v>20006.599999999999</v>
      </c>
      <c r="F138" s="68">
        <v>2.5830215833279721E-5</v>
      </c>
    </row>
    <row r="139" spans="1:6" x14ac:dyDescent="0.2">
      <c r="A139" s="59" t="s">
        <v>162</v>
      </c>
      <c r="B139" s="59" t="s">
        <v>168</v>
      </c>
      <c r="C139" s="66">
        <v>30</v>
      </c>
      <c r="D139" s="67">
        <v>228600.03</v>
      </c>
      <c r="E139" s="67">
        <v>13715.99</v>
      </c>
      <c r="F139" s="68">
        <v>1.7708505296607437E-5</v>
      </c>
    </row>
    <row r="140" spans="1:6" x14ac:dyDescent="0.2">
      <c r="A140" s="59" t="s">
        <v>162</v>
      </c>
      <c r="B140" s="59" t="s">
        <v>169</v>
      </c>
      <c r="C140" s="66">
        <v>21</v>
      </c>
      <c r="D140" s="67">
        <v>441631.94</v>
      </c>
      <c r="E140" s="67">
        <v>26497.91</v>
      </c>
      <c r="F140" s="68">
        <v>3.4211047076005971E-5</v>
      </c>
    </row>
    <row r="141" spans="1:6" x14ac:dyDescent="0.2">
      <c r="A141" s="59" t="s">
        <v>162</v>
      </c>
      <c r="B141" s="59" t="s">
        <v>170</v>
      </c>
      <c r="C141" s="66">
        <v>18</v>
      </c>
      <c r="D141" s="67">
        <v>83837.039999999994</v>
      </c>
      <c r="E141" s="67">
        <v>5030.22</v>
      </c>
      <c r="F141" s="68">
        <v>6.4944402491617933E-6</v>
      </c>
    </row>
    <row r="142" spans="1:6" x14ac:dyDescent="0.2">
      <c r="A142" s="59" t="s">
        <v>162</v>
      </c>
      <c r="B142" s="59" t="s">
        <v>60</v>
      </c>
      <c r="C142" s="66">
        <v>3</v>
      </c>
      <c r="D142" s="67">
        <v>9378.0300000000007</v>
      </c>
      <c r="E142" s="67">
        <v>562.67999999999995</v>
      </c>
      <c r="F142" s="68">
        <v>7.2646755795936508E-7</v>
      </c>
    </row>
    <row r="143" spans="1:6" x14ac:dyDescent="0.2">
      <c r="A143" s="59" t="s">
        <v>162</v>
      </c>
      <c r="B143" s="59" t="s">
        <v>61</v>
      </c>
      <c r="C143" s="66">
        <v>1048</v>
      </c>
      <c r="D143" s="67">
        <v>51549352.200000003</v>
      </c>
      <c r="E143" s="67">
        <v>3086897.73</v>
      </c>
      <c r="F143" s="68">
        <v>3.9854465337019395E-3</v>
      </c>
    </row>
    <row r="144" spans="1:6" x14ac:dyDescent="0.2">
      <c r="A144" s="59" t="s">
        <v>171</v>
      </c>
      <c r="B144" s="59" t="s">
        <v>172</v>
      </c>
      <c r="C144" s="66">
        <v>346</v>
      </c>
      <c r="D144" s="67">
        <v>15390950.880000001</v>
      </c>
      <c r="E144" s="67">
        <v>923457.01</v>
      </c>
      <c r="F144" s="68">
        <v>1.19226124784097E-3</v>
      </c>
    </row>
    <row r="145" spans="1:6" x14ac:dyDescent="0.2">
      <c r="A145" s="59" t="s">
        <v>171</v>
      </c>
      <c r="B145" s="59" t="s">
        <v>173</v>
      </c>
      <c r="C145" s="66">
        <v>201</v>
      </c>
      <c r="D145" s="67">
        <v>5880362.04</v>
      </c>
      <c r="E145" s="67">
        <v>352821.75</v>
      </c>
      <c r="F145" s="68">
        <v>4.5552277514297577E-4</v>
      </c>
    </row>
    <row r="146" spans="1:6" x14ac:dyDescent="0.2">
      <c r="A146" s="59" t="s">
        <v>171</v>
      </c>
      <c r="B146" s="59" t="s">
        <v>174</v>
      </c>
      <c r="C146" s="66">
        <v>136</v>
      </c>
      <c r="D146" s="67">
        <v>5597850.4199999999</v>
      </c>
      <c r="E146" s="67">
        <v>335871.08</v>
      </c>
      <c r="F146" s="68">
        <v>4.3363802387995766E-4</v>
      </c>
    </row>
    <row r="147" spans="1:6" x14ac:dyDescent="0.2">
      <c r="A147" s="59" t="s">
        <v>171</v>
      </c>
      <c r="B147" s="59" t="s">
        <v>175</v>
      </c>
      <c r="C147" s="66">
        <v>105</v>
      </c>
      <c r="D147" s="67">
        <v>1737430.07</v>
      </c>
      <c r="E147" s="67">
        <v>104245.81</v>
      </c>
      <c r="F147" s="68">
        <v>1.3459017384338516E-4</v>
      </c>
    </row>
    <row r="148" spans="1:6" x14ac:dyDescent="0.2">
      <c r="A148" s="59" t="s">
        <v>171</v>
      </c>
      <c r="B148" s="59" t="s">
        <v>176</v>
      </c>
      <c r="C148" s="66">
        <v>74</v>
      </c>
      <c r="D148" s="67">
        <v>2093197.83</v>
      </c>
      <c r="E148" s="67">
        <v>125535.88</v>
      </c>
      <c r="F148" s="68">
        <v>1.6207745819982921E-4</v>
      </c>
    </row>
    <row r="149" spans="1:6" x14ac:dyDescent="0.2">
      <c r="A149" s="59" t="s">
        <v>171</v>
      </c>
      <c r="B149" s="59" t="s">
        <v>177</v>
      </c>
      <c r="C149" s="66">
        <v>54</v>
      </c>
      <c r="D149" s="67">
        <v>1227761.8899999999</v>
      </c>
      <c r="E149" s="67">
        <v>73665.72</v>
      </c>
      <c r="F149" s="68">
        <v>9.5108686489156114E-5</v>
      </c>
    </row>
    <row r="150" spans="1:6" x14ac:dyDescent="0.2">
      <c r="A150" s="59" t="s">
        <v>171</v>
      </c>
      <c r="B150" s="59" t="s">
        <v>178</v>
      </c>
      <c r="C150" s="66">
        <v>42</v>
      </c>
      <c r="D150" s="67">
        <v>674155.69</v>
      </c>
      <c r="E150" s="67">
        <v>40449.35</v>
      </c>
      <c r="F150" s="68">
        <v>5.2223538273163507E-5</v>
      </c>
    </row>
    <row r="151" spans="1:6" x14ac:dyDescent="0.2">
      <c r="A151" s="59" t="s">
        <v>171</v>
      </c>
      <c r="B151" s="59" t="s">
        <v>179</v>
      </c>
      <c r="C151" s="66">
        <v>27</v>
      </c>
      <c r="D151" s="67">
        <v>110166.29</v>
      </c>
      <c r="E151" s="67">
        <v>6609.96</v>
      </c>
      <c r="F151" s="68">
        <v>8.5340184463799757E-6</v>
      </c>
    </row>
    <row r="152" spans="1:6" x14ac:dyDescent="0.2">
      <c r="A152" s="59" t="s">
        <v>171</v>
      </c>
      <c r="B152" s="59" t="s">
        <v>60</v>
      </c>
      <c r="C152" s="66">
        <v>57</v>
      </c>
      <c r="D152" s="67">
        <v>2967360.18</v>
      </c>
      <c r="E152" s="67">
        <v>178041.62</v>
      </c>
      <c r="F152" s="68">
        <v>2.2986681754554855E-4</v>
      </c>
    </row>
    <row r="153" spans="1:6" x14ac:dyDescent="0.2">
      <c r="A153" s="59" t="s">
        <v>171</v>
      </c>
      <c r="B153" s="59" t="s">
        <v>61</v>
      </c>
      <c r="C153" s="66">
        <v>1042</v>
      </c>
      <c r="D153" s="67">
        <v>35679235.289999999</v>
      </c>
      <c r="E153" s="67">
        <v>2140698.19</v>
      </c>
      <c r="F153" s="68">
        <v>2.7638227525722133E-3</v>
      </c>
    </row>
    <row r="154" spans="1:6" x14ac:dyDescent="0.2">
      <c r="A154" s="59" t="s">
        <v>180</v>
      </c>
      <c r="B154" s="59" t="s">
        <v>181</v>
      </c>
      <c r="C154" s="66">
        <v>1967</v>
      </c>
      <c r="D154" s="67">
        <v>175591382.72</v>
      </c>
      <c r="E154" s="67">
        <v>10505839.27</v>
      </c>
      <c r="F154" s="68">
        <v>1.3563928696222539E-2</v>
      </c>
    </row>
    <row r="155" spans="1:6" x14ac:dyDescent="0.2">
      <c r="A155" s="59" t="s">
        <v>180</v>
      </c>
      <c r="B155" s="59" t="s">
        <v>182</v>
      </c>
      <c r="C155" s="66">
        <v>907</v>
      </c>
      <c r="D155" s="67">
        <v>48810432.640000001</v>
      </c>
      <c r="E155" s="67">
        <v>2908395.99</v>
      </c>
      <c r="F155" s="68">
        <v>3.7549856622487209E-3</v>
      </c>
    </row>
    <row r="156" spans="1:6" x14ac:dyDescent="0.2">
      <c r="A156" s="59" t="s">
        <v>180</v>
      </c>
      <c r="B156" s="59" t="s">
        <v>183</v>
      </c>
      <c r="C156" s="66">
        <v>86</v>
      </c>
      <c r="D156" s="67">
        <v>1201555.42</v>
      </c>
      <c r="E156" s="67">
        <v>72093.36</v>
      </c>
      <c r="F156" s="68">
        <v>9.3078636497272645E-5</v>
      </c>
    </row>
    <row r="157" spans="1:6" x14ac:dyDescent="0.2">
      <c r="A157" s="59" t="s">
        <v>180</v>
      </c>
      <c r="B157" s="59" t="s">
        <v>184</v>
      </c>
      <c r="C157" s="66">
        <v>72</v>
      </c>
      <c r="D157" s="67">
        <v>893765.36</v>
      </c>
      <c r="E157" s="67">
        <v>53585.74</v>
      </c>
      <c r="F157" s="68">
        <v>6.9183730858117344E-5</v>
      </c>
    </row>
    <row r="158" spans="1:6" x14ac:dyDescent="0.2">
      <c r="A158" s="59" t="s">
        <v>180</v>
      </c>
      <c r="B158" s="59" t="s">
        <v>185</v>
      </c>
      <c r="C158" s="66">
        <v>39</v>
      </c>
      <c r="D158" s="67">
        <v>203943.18</v>
      </c>
      <c r="E158" s="67">
        <v>12236.6</v>
      </c>
      <c r="F158" s="68">
        <v>1.5798487452416234E-5</v>
      </c>
    </row>
    <row r="159" spans="1:6" x14ac:dyDescent="0.2">
      <c r="A159" s="59" t="s">
        <v>180</v>
      </c>
      <c r="B159" s="59" t="s">
        <v>186</v>
      </c>
      <c r="C159" s="66">
        <v>33</v>
      </c>
      <c r="D159" s="67">
        <v>581271.9</v>
      </c>
      <c r="E159" s="67">
        <v>34876.33</v>
      </c>
      <c r="F159" s="68">
        <v>4.502829723054835E-5</v>
      </c>
    </row>
    <row r="160" spans="1:6" x14ac:dyDescent="0.2">
      <c r="A160" s="59" t="s">
        <v>180</v>
      </c>
      <c r="B160" s="59" t="s">
        <v>187</v>
      </c>
      <c r="C160" s="66">
        <v>30</v>
      </c>
      <c r="D160" s="67">
        <v>377533.51</v>
      </c>
      <c r="E160" s="67">
        <v>22598.03</v>
      </c>
      <c r="F160" s="68">
        <v>2.9175971544736742E-5</v>
      </c>
    </row>
    <row r="161" spans="1:6" x14ac:dyDescent="0.2">
      <c r="A161" s="59" t="s">
        <v>180</v>
      </c>
      <c r="B161" s="59" t="s">
        <v>188</v>
      </c>
      <c r="C161" s="66">
        <v>17</v>
      </c>
      <c r="D161" s="67">
        <v>719694.79</v>
      </c>
      <c r="E161" s="67">
        <v>43181.69</v>
      </c>
      <c r="F161" s="68">
        <v>5.5751220734446463E-5</v>
      </c>
    </row>
    <row r="162" spans="1:6" x14ac:dyDescent="0.2">
      <c r="A162" s="59" t="s">
        <v>180</v>
      </c>
      <c r="B162" s="59" t="s">
        <v>60</v>
      </c>
      <c r="C162" s="66">
        <v>54</v>
      </c>
      <c r="D162" s="67">
        <v>2884287.8</v>
      </c>
      <c r="E162" s="67">
        <v>173057.26</v>
      </c>
      <c r="F162" s="68">
        <v>2.2343158644227434E-4</v>
      </c>
    </row>
    <row r="163" spans="1:6" x14ac:dyDescent="0.2">
      <c r="A163" s="59" t="s">
        <v>180</v>
      </c>
      <c r="B163" s="59" t="s">
        <v>61</v>
      </c>
      <c r="C163" s="66">
        <v>3205</v>
      </c>
      <c r="D163" s="67">
        <v>231263867.31999999</v>
      </c>
      <c r="E163" s="67">
        <v>13825864.27</v>
      </c>
      <c r="F163" s="68">
        <v>1.7850362289231071E-2</v>
      </c>
    </row>
    <row r="164" spans="1:6" x14ac:dyDescent="0.2">
      <c r="A164" s="59" t="s">
        <v>189</v>
      </c>
      <c r="B164" s="59" t="s">
        <v>189</v>
      </c>
      <c r="C164" s="66">
        <v>518</v>
      </c>
      <c r="D164" s="67">
        <v>26457068.460000001</v>
      </c>
      <c r="E164" s="67">
        <v>1583290.88</v>
      </c>
      <c r="F164" s="68">
        <v>2.0441626841773905E-3</v>
      </c>
    </row>
    <row r="165" spans="1:6" x14ac:dyDescent="0.2">
      <c r="A165" s="59" t="s">
        <v>189</v>
      </c>
      <c r="B165" s="59" t="s">
        <v>190</v>
      </c>
      <c r="C165" s="66">
        <v>102</v>
      </c>
      <c r="D165" s="67">
        <v>8304322.4400000004</v>
      </c>
      <c r="E165" s="67">
        <v>498259.36</v>
      </c>
      <c r="F165" s="68">
        <v>6.4329505312006141E-4</v>
      </c>
    </row>
    <row r="166" spans="1:6" x14ac:dyDescent="0.2">
      <c r="A166" s="59" t="s">
        <v>189</v>
      </c>
      <c r="B166" s="59" t="s">
        <v>191</v>
      </c>
      <c r="C166" s="66">
        <v>69</v>
      </c>
      <c r="D166" s="67">
        <v>2144204.06</v>
      </c>
      <c r="E166" s="67">
        <v>128652.25</v>
      </c>
      <c r="F166" s="68">
        <v>1.661009559313957E-4</v>
      </c>
    </row>
    <row r="167" spans="1:6" x14ac:dyDescent="0.2">
      <c r="A167" s="59" t="s">
        <v>189</v>
      </c>
      <c r="B167" s="59" t="s">
        <v>192</v>
      </c>
      <c r="C167" s="66">
        <v>33</v>
      </c>
      <c r="D167" s="67">
        <v>439787.54</v>
      </c>
      <c r="E167" s="67">
        <v>26387.27</v>
      </c>
      <c r="F167" s="68">
        <v>3.4068201461069194E-5</v>
      </c>
    </row>
    <row r="168" spans="1:6" x14ac:dyDescent="0.2">
      <c r="A168" s="59" t="s">
        <v>189</v>
      </c>
      <c r="B168" s="59" t="s">
        <v>193</v>
      </c>
      <c r="C168" s="66">
        <v>23</v>
      </c>
      <c r="D168" s="67">
        <v>98368.37</v>
      </c>
      <c r="E168" s="67">
        <v>5902.09</v>
      </c>
      <c r="F168" s="68">
        <v>7.6200982959344378E-6</v>
      </c>
    </row>
    <row r="169" spans="1:6" x14ac:dyDescent="0.2">
      <c r="A169" s="59" t="s">
        <v>189</v>
      </c>
      <c r="B169" s="59" t="s">
        <v>194</v>
      </c>
      <c r="C169" s="66">
        <v>21</v>
      </c>
      <c r="D169" s="67">
        <v>449424.66</v>
      </c>
      <c r="E169" s="67">
        <v>26965.49</v>
      </c>
      <c r="F169" s="68">
        <v>3.481473247579029E-5</v>
      </c>
    </row>
    <row r="170" spans="1:6" x14ac:dyDescent="0.2">
      <c r="A170" s="59" t="s">
        <v>189</v>
      </c>
      <c r="B170" s="59" t="s">
        <v>60</v>
      </c>
      <c r="C170" s="66">
        <v>41</v>
      </c>
      <c r="D170" s="67">
        <v>200297.56</v>
      </c>
      <c r="E170" s="67">
        <v>12017.87</v>
      </c>
      <c r="F170" s="68">
        <v>1.5516088488613628E-5</v>
      </c>
    </row>
    <row r="171" spans="1:6" x14ac:dyDescent="0.2">
      <c r="A171" s="59" t="s">
        <v>189</v>
      </c>
      <c r="B171" s="59" t="s">
        <v>61</v>
      </c>
      <c r="C171" s="66">
        <v>807</v>
      </c>
      <c r="D171" s="67">
        <v>38093473.090000004</v>
      </c>
      <c r="E171" s="67">
        <v>2281475.2000000002</v>
      </c>
      <c r="F171" s="68">
        <v>2.9455778010394084E-3</v>
      </c>
    </row>
    <row r="172" spans="1:6" x14ac:dyDescent="0.2">
      <c r="A172" s="59" t="s">
        <v>195</v>
      </c>
      <c r="B172" s="59" t="s">
        <v>196</v>
      </c>
      <c r="C172" s="66">
        <v>395</v>
      </c>
      <c r="D172" s="67">
        <v>27348992.859999999</v>
      </c>
      <c r="E172" s="67">
        <v>1638739.43</v>
      </c>
      <c r="F172" s="68">
        <v>2.1157514605882953E-3</v>
      </c>
    </row>
    <row r="173" spans="1:6" x14ac:dyDescent="0.2">
      <c r="A173" s="59" t="s">
        <v>195</v>
      </c>
      <c r="B173" s="59" t="s">
        <v>197</v>
      </c>
      <c r="C173" s="66">
        <v>136</v>
      </c>
      <c r="D173" s="67">
        <v>3318928.5</v>
      </c>
      <c r="E173" s="67">
        <v>199135.73</v>
      </c>
      <c r="F173" s="68">
        <v>2.5710110093757642E-4</v>
      </c>
    </row>
    <row r="174" spans="1:6" x14ac:dyDescent="0.2">
      <c r="A174" s="59" t="s">
        <v>195</v>
      </c>
      <c r="B174" s="59" t="s">
        <v>198</v>
      </c>
      <c r="C174" s="66">
        <v>94</v>
      </c>
      <c r="D174" s="67">
        <v>2188793.7000000002</v>
      </c>
      <c r="E174" s="67">
        <v>131284.14000000001</v>
      </c>
      <c r="F174" s="68">
        <v>1.6949894893117831E-4</v>
      </c>
    </row>
    <row r="175" spans="1:6" x14ac:dyDescent="0.2">
      <c r="A175" s="59" t="s">
        <v>195</v>
      </c>
      <c r="B175" s="59" t="s">
        <v>199</v>
      </c>
      <c r="C175" s="66">
        <v>66</v>
      </c>
      <c r="D175" s="67">
        <v>1836668.58</v>
      </c>
      <c r="E175" s="67">
        <v>110159.76</v>
      </c>
      <c r="F175" s="68">
        <v>1.4222558440426129E-4</v>
      </c>
    </row>
    <row r="176" spans="1:6" x14ac:dyDescent="0.2">
      <c r="A176" s="59" t="s">
        <v>195</v>
      </c>
      <c r="B176" s="59" t="s">
        <v>200</v>
      </c>
      <c r="C176" s="66">
        <v>65</v>
      </c>
      <c r="D176" s="67">
        <v>2087437.7</v>
      </c>
      <c r="E176" s="67">
        <v>125246.28</v>
      </c>
      <c r="F176" s="68">
        <v>1.6170356006094916E-4</v>
      </c>
    </row>
    <row r="177" spans="1:6" x14ac:dyDescent="0.2">
      <c r="A177" s="59" t="s">
        <v>195</v>
      </c>
      <c r="B177" s="59" t="s">
        <v>201</v>
      </c>
      <c r="C177" s="66">
        <v>37</v>
      </c>
      <c r="D177" s="67">
        <v>853423.33</v>
      </c>
      <c r="E177" s="67">
        <v>51204.2</v>
      </c>
      <c r="F177" s="68">
        <v>6.6108960921417006E-5</v>
      </c>
    </row>
    <row r="178" spans="1:6" x14ac:dyDescent="0.2">
      <c r="A178" s="59" t="s">
        <v>195</v>
      </c>
      <c r="B178" s="59" t="s">
        <v>60</v>
      </c>
      <c r="C178" s="66">
        <v>18</v>
      </c>
      <c r="D178" s="67">
        <v>271795.28999999998</v>
      </c>
      <c r="E178" s="67">
        <v>16307.71</v>
      </c>
      <c r="F178" s="68">
        <v>2.1054635422637232E-5</v>
      </c>
    </row>
    <row r="179" spans="1:6" x14ac:dyDescent="0.2">
      <c r="A179" s="59" t="s">
        <v>195</v>
      </c>
      <c r="B179" s="59" t="s">
        <v>61</v>
      </c>
      <c r="C179" s="66">
        <v>811</v>
      </c>
      <c r="D179" s="67">
        <v>37906039.960000001</v>
      </c>
      <c r="E179" s="67">
        <v>2272077.25</v>
      </c>
      <c r="F179" s="68">
        <v>2.9334442512663145E-3</v>
      </c>
    </row>
    <row r="180" spans="1:6" x14ac:dyDescent="0.2">
      <c r="A180" s="59" t="s">
        <v>202</v>
      </c>
      <c r="B180" s="59" t="s">
        <v>203</v>
      </c>
      <c r="C180" s="66">
        <v>459</v>
      </c>
      <c r="D180" s="67">
        <v>27812771.780000001</v>
      </c>
      <c r="E180" s="67">
        <v>1656762.39</v>
      </c>
      <c r="F180" s="68">
        <v>2.1390206291004143E-3</v>
      </c>
    </row>
    <row r="181" spans="1:6" x14ac:dyDescent="0.2">
      <c r="A181" s="59" t="s">
        <v>202</v>
      </c>
      <c r="B181" s="59" t="s">
        <v>204</v>
      </c>
      <c r="C181" s="66">
        <v>36</v>
      </c>
      <c r="D181" s="67">
        <v>1006784.1</v>
      </c>
      <c r="E181" s="67">
        <v>60407.05</v>
      </c>
      <c r="F181" s="68">
        <v>7.799062006296521E-5</v>
      </c>
    </row>
    <row r="182" spans="1:6" x14ac:dyDescent="0.2">
      <c r="A182" s="59" t="s">
        <v>202</v>
      </c>
      <c r="B182" s="59" t="s">
        <v>60</v>
      </c>
      <c r="C182" s="66">
        <v>36</v>
      </c>
      <c r="D182" s="67">
        <v>522792.71</v>
      </c>
      <c r="E182" s="67">
        <v>31361.29</v>
      </c>
      <c r="F182" s="68">
        <v>4.0490082748196946E-5</v>
      </c>
    </row>
    <row r="183" spans="1:6" x14ac:dyDescent="0.2">
      <c r="A183" s="59" t="s">
        <v>202</v>
      </c>
      <c r="B183" s="59" t="s">
        <v>61</v>
      </c>
      <c r="C183" s="66">
        <v>531</v>
      </c>
      <c r="D183" s="67">
        <v>29342348.59</v>
      </c>
      <c r="E183" s="67">
        <v>1748530.74</v>
      </c>
      <c r="F183" s="68">
        <v>2.257501344822424E-3</v>
      </c>
    </row>
    <row r="184" spans="1:6" x14ac:dyDescent="0.2">
      <c r="A184" s="59" t="s">
        <v>205</v>
      </c>
      <c r="B184" s="59" t="s">
        <v>206</v>
      </c>
      <c r="C184" s="66">
        <v>1063</v>
      </c>
      <c r="D184" s="67">
        <v>94308507.849999994</v>
      </c>
      <c r="E184" s="67">
        <v>5647839.4900000002</v>
      </c>
      <c r="F184" s="68">
        <v>7.2918393439375239E-3</v>
      </c>
    </row>
    <row r="185" spans="1:6" x14ac:dyDescent="0.2">
      <c r="A185" s="59" t="s">
        <v>205</v>
      </c>
      <c r="B185" s="59" t="s">
        <v>207</v>
      </c>
      <c r="C185" s="66">
        <v>42</v>
      </c>
      <c r="D185" s="67">
        <v>725994.57</v>
      </c>
      <c r="E185" s="67">
        <v>43414.94</v>
      </c>
      <c r="F185" s="68">
        <v>5.6052366248582424E-5</v>
      </c>
    </row>
    <row r="186" spans="1:6" x14ac:dyDescent="0.2">
      <c r="A186" s="59" t="s">
        <v>205</v>
      </c>
      <c r="B186" s="59" t="s">
        <v>208</v>
      </c>
      <c r="C186" s="66">
        <v>39</v>
      </c>
      <c r="D186" s="67">
        <v>610667.73</v>
      </c>
      <c r="E186" s="67">
        <v>36640.06</v>
      </c>
      <c r="F186" s="68">
        <v>4.7305422107920335E-5</v>
      </c>
    </row>
    <row r="187" spans="1:6" x14ac:dyDescent="0.2">
      <c r="A187" s="59" t="s">
        <v>205</v>
      </c>
      <c r="B187" s="59" t="s">
        <v>209</v>
      </c>
      <c r="C187" s="66">
        <v>36</v>
      </c>
      <c r="D187" s="67">
        <v>180803.86</v>
      </c>
      <c r="E187" s="67">
        <v>10848.23</v>
      </c>
      <c r="F187" s="68">
        <v>1.4005984140686576E-5</v>
      </c>
    </row>
    <row r="188" spans="1:6" x14ac:dyDescent="0.2">
      <c r="A188" s="59" t="s">
        <v>205</v>
      </c>
      <c r="B188" s="59" t="s">
        <v>210</v>
      </c>
      <c r="C188" s="66">
        <v>24</v>
      </c>
      <c r="D188" s="67">
        <v>967035.56</v>
      </c>
      <c r="E188" s="67">
        <v>58022.15</v>
      </c>
      <c r="F188" s="68">
        <v>7.4911512081559639E-5</v>
      </c>
    </row>
    <row r="189" spans="1:6" x14ac:dyDescent="0.2">
      <c r="A189" s="59" t="s">
        <v>205</v>
      </c>
      <c r="B189" s="59" t="s">
        <v>211</v>
      </c>
      <c r="C189" s="66">
        <v>24</v>
      </c>
      <c r="D189" s="67">
        <v>212996.33</v>
      </c>
      <c r="E189" s="67">
        <v>12779.78</v>
      </c>
      <c r="F189" s="68">
        <v>1.6499778858068415E-5</v>
      </c>
    </row>
    <row r="190" spans="1:6" x14ac:dyDescent="0.2">
      <c r="A190" s="59" t="s">
        <v>205</v>
      </c>
      <c r="B190" s="59" t="s">
        <v>212</v>
      </c>
      <c r="C190" s="66">
        <v>21</v>
      </c>
      <c r="D190" s="67">
        <v>88187.24</v>
      </c>
      <c r="E190" s="67">
        <v>5291.25</v>
      </c>
      <c r="F190" s="68">
        <v>6.8314520971999903E-6</v>
      </c>
    </row>
    <row r="191" spans="1:6" x14ac:dyDescent="0.2">
      <c r="A191" s="59" t="s">
        <v>205</v>
      </c>
      <c r="B191" s="59" t="s">
        <v>60</v>
      </c>
      <c r="C191" s="66">
        <v>32</v>
      </c>
      <c r="D191" s="67">
        <v>93657.73</v>
      </c>
      <c r="E191" s="67">
        <v>5619.48</v>
      </c>
      <c r="F191" s="68">
        <v>7.2552248393429531E-6</v>
      </c>
    </row>
    <row r="192" spans="1:6" x14ac:dyDescent="0.2">
      <c r="A192" s="59" t="s">
        <v>205</v>
      </c>
      <c r="B192" s="59" t="s">
        <v>61</v>
      </c>
      <c r="C192" s="66">
        <v>1281</v>
      </c>
      <c r="D192" s="67">
        <v>97187850.870000005</v>
      </c>
      <c r="E192" s="67">
        <v>5820455.3899999997</v>
      </c>
      <c r="F192" s="68">
        <v>7.514701097221731E-3</v>
      </c>
    </row>
    <row r="193" spans="1:6" x14ac:dyDescent="0.2">
      <c r="A193" s="59" t="s">
        <v>213</v>
      </c>
      <c r="B193" s="59" t="s">
        <v>214</v>
      </c>
      <c r="C193" s="66">
        <v>260</v>
      </c>
      <c r="D193" s="67">
        <v>12295329.17</v>
      </c>
      <c r="E193" s="67">
        <v>737578.96</v>
      </c>
      <c r="F193" s="68">
        <v>9.5227693515569805E-4</v>
      </c>
    </row>
    <row r="194" spans="1:6" x14ac:dyDescent="0.2">
      <c r="A194" s="59" t="s">
        <v>213</v>
      </c>
      <c r="B194" s="59" t="s">
        <v>215</v>
      </c>
      <c r="C194" s="66">
        <v>244</v>
      </c>
      <c r="D194" s="67">
        <v>7567806.6299999999</v>
      </c>
      <c r="E194" s="67">
        <v>452698.75</v>
      </c>
      <c r="F194" s="68">
        <v>5.8447244509091687E-4</v>
      </c>
    </row>
    <row r="195" spans="1:6" x14ac:dyDescent="0.2">
      <c r="A195" s="59" t="s">
        <v>213</v>
      </c>
      <c r="B195" s="59" t="s">
        <v>216</v>
      </c>
      <c r="C195" s="66">
        <v>151</v>
      </c>
      <c r="D195" s="67">
        <v>8102139.4699999997</v>
      </c>
      <c r="E195" s="67">
        <v>486125.92</v>
      </c>
      <c r="F195" s="68">
        <v>6.276297539687738E-4</v>
      </c>
    </row>
    <row r="196" spans="1:6" x14ac:dyDescent="0.2">
      <c r="A196" s="59" t="s">
        <v>213</v>
      </c>
      <c r="B196" s="59" t="s">
        <v>217</v>
      </c>
      <c r="C196" s="66">
        <v>150</v>
      </c>
      <c r="D196" s="67">
        <v>4973424.8899999997</v>
      </c>
      <c r="E196" s="67">
        <v>298144.71000000002</v>
      </c>
      <c r="F196" s="68">
        <v>3.8493008351496964E-4</v>
      </c>
    </row>
    <row r="197" spans="1:6" x14ac:dyDescent="0.2">
      <c r="A197" s="59" t="s">
        <v>213</v>
      </c>
      <c r="B197" s="59" t="s">
        <v>218</v>
      </c>
      <c r="C197" s="66">
        <v>145</v>
      </c>
      <c r="D197" s="67">
        <v>4776201.6900000004</v>
      </c>
      <c r="E197" s="67">
        <v>286504.24</v>
      </c>
      <c r="F197" s="68">
        <v>3.6990125040485506E-4</v>
      </c>
    </row>
    <row r="198" spans="1:6" x14ac:dyDescent="0.2">
      <c r="A198" s="59" t="s">
        <v>213</v>
      </c>
      <c r="B198" s="59" t="s">
        <v>219</v>
      </c>
      <c r="C198" s="66">
        <v>84</v>
      </c>
      <c r="D198" s="67">
        <v>1276920.7</v>
      </c>
      <c r="E198" s="67">
        <v>76594.84</v>
      </c>
      <c r="F198" s="68">
        <v>9.8890428604336914E-5</v>
      </c>
    </row>
    <row r="199" spans="1:6" x14ac:dyDescent="0.2">
      <c r="A199" s="59" t="s">
        <v>213</v>
      </c>
      <c r="B199" s="59" t="s">
        <v>220</v>
      </c>
      <c r="C199" s="66">
        <v>60</v>
      </c>
      <c r="D199" s="67">
        <v>1614316.57</v>
      </c>
      <c r="E199" s="67">
        <v>94129.41</v>
      </c>
      <c r="F199" s="68">
        <v>1.2152904424336362E-4</v>
      </c>
    </row>
    <row r="200" spans="1:6" x14ac:dyDescent="0.2">
      <c r="A200" s="59" t="s">
        <v>213</v>
      </c>
      <c r="B200" s="59" t="s">
        <v>221</v>
      </c>
      <c r="C200" s="66">
        <v>36</v>
      </c>
      <c r="D200" s="67">
        <v>543911.37</v>
      </c>
      <c r="E200" s="67">
        <v>32634.68</v>
      </c>
      <c r="F200" s="68">
        <v>4.2134137137245563E-5</v>
      </c>
    </row>
    <row r="201" spans="1:6" x14ac:dyDescent="0.2">
      <c r="A201" s="59" t="s">
        <v>213</v>
      </c>
      <c r="B201" s="59" t="s">
        <v>68</v>
      </c>
      <c r="C201" s="66">
        <v>33</v>
      </c>
      <c r="D201" s="67">
        <v>719535.19</v>
      </c>
      <c r="E201" s="67">
        <v>42949.71</v>
      </c>
      <c r="F201" s="68">
        <v>5.5451714897922302E-5</v>
      </c>
    </row>
    <row r="202" spans="1:6" x14ac:dyDescent="0.2">
      <c r="A202" s="59" t="s">
        <v>213</v>
      </c>
      <c r="B202" s="59" t="s">
        <v>222</v>
      </c>
      <c r="C202" s="66">
        <v>18</v>
      </c>
      <c r="D202" s="67">
        <v>191384.99</v>
      </c>
      <c r="E202" s="67">
        <v>11483.11</v>
      </c>
      <c r="F202" s="68">
        <v>1.4825668016419217E-5</v>
      </c>
    </row>
    <row r="203" spans="1:6" x14ac:dyDescent="0.2">
      <c r="A203" s="59" t="s">
        <v>213</v>
      </c>
      <c r="B203" s="59" t="s">
        <v>60</v>
      </c>
      <c r="C203" s="66">
        <v>242</v>
      </c>
      <c r="D203" s="67">
        <v>4138553.05</v>
      </c>
      <c r="E203" s="67">
        <v>247444.94</v>
      </c>
      <c r="F203" s="68">
        <v>3.1947238446577384E-4</v>
      </c>
    </row>
    <row r="204" spans="1:6" x14ac:dyDescent="0.2">
      <c r="A204" s="59" t="s">
        <v>213</v>
      </c>
      <c r="B204" s="59" t="s">
        <v>61</v>
      </c>
      <c r="C204" s="66">
        <v>1423</v>
      </c>
      <c r="D204" s="67">
        <v>46199523.719999999</v>
      </c>
      <c r="E204" s="67">
        <v>2766289.27</v>
      </c>
      <c r="F204" s="68">
        <v>3.5715138455002749E-3</v>
      </c>
    </row>
    <row r="205" spans="1:6" x14ac:dyDescent="0.2">
      <c r="A205" s="59" t="s">
        <v>223</v>
      </c>
      <c r="B205" s="59" t="s">
        <v>223</v>
      </c>
      <c r="C205" s="66">
        <v>1282</v>
      </c>
      <c r="D205" s="67">
        <v>95612191.920000002</v>
      </c>
      <c r="E205" s="67">
        <v>5720567.3499999996</v>
      </c>
      <c r="F205" s="68">
        <v>7.3857371736983299E-3</v>
      </c>
    </row>
    <row r="206" spans="1:6" x14ac:dyDescent="0.2">
      <c r="A206" s="59" t="s">
        <v>223</v>
      </c>
      <c r="B206" s="59" t="s">
        <v>224</v>
      </c>
      <c r="C206" s="66">
        <v>488</v>
      </c>
      <c r="D206" s="67">
        <v>23141180.219999999</v>
      </c>
      <c r="E206" s="67">
        <v>1385230.47</v>
      </c>
      <c r="F206" s="68">
        <v>1.7884499124756585E-3</v>
      </c>
    </row>
    <row r="207" spans="1:6" x14ac:dyDescent="0.2">
      <c r="A207" s="59" t="s">
        <v>223</v>
      </c>
      <c r="B207" s="59" t="s">
        <v>225</v>
      </c>
      <c r="C207" s="66">
        <v>159</v>
      </c>
      <c r="D207" s="67">
        <v>3301239.66</v>
      </c>
      <c r="E207" s="67">
        <v>198074.43</v>
      </c>
      <c r="F207" s="68">
        <v>2.5573087270969858E-4</v>
      </c>
    </row>
    <row r="208" spans="1:6" x14ac:dyDescent="0.2">
      <c r="A208" s="59" t="s">
        <v>223</v>
      </c>
      <c r="B208" s="59" t="s">
        <v>226</v>
      </c>
      <c r="C208" s="66">
        <v>67</v>
      </c>
      <c r="D208" s="67">
        <v>1836215.17</v>
      </c>
      <c r="E208" s="67">
        <v>110172.89</v>
      </c>
      <c r="F208" s="68">
        <v>1.4224253634681481E-4</v>
      </c>
    </row>
    <row r="209" spans="1:6" x14ac:dyDescent="0.2">
      <c r="A209" s="59" t="s">
        <v>223</v>
      </c>
      <c r="B209" s="59" t="s">
        <v>227</v>
      </c>
      <c r="C209" s="66">
        <v>66</v>
      </c>
      <c r="D209" s="67">
        <v>1453310.71</v>
      </c>
      <c r="E209" s="67">
        <v>87065.34</v>
      </c>
      <c r="F209" s="68">
        <v>1.1240873130856229E-4</v>
      </c>
    </row>
    <row r="210" spans="1:6" x14ac:dyDescent="0.2">
      <c r="A210" s="59" t="s">
        <v>223</v>
      </c>
      <c r="B210" s="59" t="s">
        <v>228</v>
      </c>
      <c r="C210" s="66">
        <v>48</v>
      </c>
      <c r="D210" s="67">
        <v>931230.32</v>
      </c>
      <c r="E210" s="67">
        <v>55873.81</v>
      </c>
      <c r="F210" s="68">
        <v>7.2137823104758564E-5</v>
      </c>
    </row>
    <row r="211" spans="1:6" x14ac:dyDescent="0.2">
      <c r="A211" s="59" t="s">
        <v>223</v>
      </c>
      <c r="B211" s="59" t="s">
        <v>229</v>
      </c>
      <c r="C211" s="66">
        <v>48</v>
      </c>
      <c r="D211" s="67">
        <v>1080257.51</v>
      </c>
      <c r="E211" s="67">
        <v>64815.46</v>
      </c>
      <c r="F211" s="68">
        <v>8.3682250913863854E-5</v>
      </c>
    </row>
    <row r="212" spans="1:6" x14ac:dyDescent="0.2">
      <c r="A212" s="59" t="s">
        <v>223</v>
      </c>
      <c r="B212" s="59" t="s">
        <v>230</v>
      </c>
      <c r="C212" s="66">
        <v>39</v>
      </c>
      <c r="D212" s="67">
        <v>395721.82</v>
      </c>
      <c r="E212" s="67">
        <v>23743.32</v>
      </c>
      <c r="F212" s="68">
        <v>3.0654637979398153E-5</v>
      </c>
    </row>
    <row r="213" spans="1:6" x14ac:dyDescent="0.2">
      <c r="A213" s="59" t="s">
        <v>223</v>
      </c>
      <c r="B213" s="59" t="s">
        <v>231</v>
      </c>
      <c r="C213" s="66">
        <v>36</v>
      </c>
      <c r="D213" s="67">
        <v>472145.49</v>
      </c>
      <c r="E213" s="67">
        <v>28328.75</v>
      </c>
      <c r="F213" s="68">
        <v>3.6574816649856692E-5</v>
      </c>
    </row>
    <row r="214" spans="1:6" x14ac:dyDescent="0.2">
      <c r="A214" s="59" t="s">
        <v>223</v>
      </c>
      <c r="B214" s="59" t="s">
        <v>232</v>
      </c>
      <c r="C214" s="66">
        <v>27</v>
      </c>
      <c r="D214" s="67">
        <v>608583.54</v>
      </c>
      <c r="E214" s="67">
        <v>36515.01</v>
      </c>
      <c r="F214" s="68">
        <v>4.7143971961970922E-5</v>
      </c>
    </row>
    <row r="215" spans="1:6" x14ac:dyDescent="0.2">
      <c r="A215" s="59" t="s">
        <v>223</v>
      </c>
      <c r="B215" s="59" t="s">
        <v>233</v>
      </c>
      <c r="C215" s="66">
        <v>27</v>
      </c>
      <c r="D215" s="67">
        <v>204586.74</v>
      </c>
      <c r="E215" s="67">
        <v>12275.2</v>
      </c>
      <c r="F215" s="68">
        <v>1.5848323323137128E-5</v>
      </c>
    </row>
    <row r="216" spans="1:6" x14ac:dyDescent="0.2">
      <c r="A216" s="59" t="s">
        <v>223</v>
      </c>
      <c r="B216" s="59" t="s">
        <v>234</v>
      </c>
      <c r="C216" s="66">
        <v>24</v>
      </c>
      <c r="D216" s="67">
        <v>446778.56</v>
      </c>
      <c r="E216" s="67">
        <v>26806.73</v>
      </c>
      <c r="F216" s="68">
        <v>3.4609759863467782E-5</v>
      </c>
    </row>
    <row r="217" spans="1:6" x14ac:dyDescent="0.2">
      <c r="A217" s="59" t="s">
        <v>223</v>
      </c>
      <c r="B217" s="59" t="s">
        <v>60</v>
      </c>
      <c r="C217" s="66">
        <v>48</v>
      </c>
      <c r="D217" s="67">
        <v>527370.05000000005</v>
      </c>
      <c r="E217" s="67">
        <v>31642.21</v>
      </c>
      <c r="F217" s="68">
        <v>4.0852774271588468E-5</v>
      </c>
    </row>
    <row r="218" spans="1:6" x14ac:dyDescent="0.2">
      <c r="A218" s="59" t="s">
        <v>223</v>
      </c>
      <c r="B218" s="59" t="s">
        <v>61</v>
      </c>
      <c r="C218" s="66">
        <v>2359</v>
      </c>
      <c r="D218" s="67">
        <v>130010811.70999999</v>
      </c>
      <c r="E218" s="67">
        <v>7781110.9699999997</v>
      </c>
      <c r="F218" s="68">
        <v>1.0046073584607107E-2</v>
      </c>
    </row>
    <row r="219" spans="1:6" x14ac:dyDescent="0.2">
      <c r="A219" s="59" t="s">
        <v>235</v>
      </c>
      <c r="B219" s="59" t="s">
        <v>236</v>
      </c>
      <c r="C219" s="66">
        <v>672</v>
      </c>
      <c r="D219" s="67">
        <v>36859555.340000004</v>
      </c>
      <c r="E219" s="67">
        <v>2205366.2999999998</v>
      </c>
      <c r="F219" s="68">
        <v>2.8473147621505658E-3</v>
      </c>
    </row>
    <row r="220" spans="1:6" x14ac:dyDescent="0.2">
      <c r="A220" s="59" t="s">
        <v>235</v>
      </c>
      <c r="B220" s="59" t="s">
        <v>237</v>
      </c>
      <c r="C220" s="66">
        <v>69</v>
      </c>
      <c r="D220" s="67">
        <v>1138555.7</v>
      </c>
      <c r="E220" s="67">
        <v>68313.350000000006</v>
      </c>
      <c r="F220" s="68">
        <v>8.8198323293032276E-5</v>
      </c>
    </row>
    <row r="221" spans="1:6" x14ac:dyDescent="0.2">
      <c r="A221" s="59" t="s">
        <v>235</v>
      </c>
      <c r="B221" s="59" t="s">
        <v>238</v>
      </c>
      <c r="C221" s="66">
        <v>60</v>
      </c>
      <c r="D221" s="67">
        <v>722614.72</v>
      </c>
      <c r="E221" s="67">
        <v>43356.86</v>
      </c>
      <c r="F221" s="68">
        <v>5.5977380047249018E-5</v>
      </c>
    </row>
    <row r="222" spans="1:6" x14ac:dyDescent="0.2">
      <c r="A222" s="59" t="s">
        <v>235</v>
      </c>
      <c r="B222" s="59" t="s">
        <v>239</v>
      </c>
      <c r="C222" s="66">
        <v>39</v>
      </c>
      <c r="D222" s="67">
        <v>735976.74</v>
      </c>
      <c r="E222" s="67">
        <v>44158.59</v>
      </c>
      <c r="F222" s="68">
        <v>5.701248141079981E-5</v>
      </c>
    </row>
    <row r="223" spans="1:6" x14ac:dyDescent="0.2">
      <c r="A223" s="59" t="s">
        <v>235</v>
      </c>
      <c r="B223" s="59" t="s">
        <v>240</v>
      </c>
      <c r="C223" s="66">
        <v>39</v>
      </c>
      <c r="D223" s="67">
        <v>815681.29</v>
      </c>
      <c r="E223" s="67">
        <v>48940.88</v>
      </c>
      <c r="F223" s="68">
        <v>6.3186823021934907E-5</v>
      </c>
    </row>
    <row r="224" spans="1:6" x14ac:dyDescent="0.2">
      <c r="A224" s="59" t="s">
        <v>235</v>
      </c>
      <c r="B224" s="59" t="s">
        <v>241</v>
      </c>
      <c r="C224" s="66">
        <v>30</v>
      </c>
      <c r="D224" s="67">
        <v>805202.2</v>
      </c>
      <c r="E224" s="67">
        <v>48312.13</v>
      </c>
      <c r="F224" s="68">
        <v>6.2375053495619852E-5</v>
      </c>
    </row>
    <row r="225" spans="1:6" x14ac:dyDescent="0.2">
      <c r="A225" s="59" t="s">
        <v>235</v>
      </c>
      <c r="B225" s="59" t="s">
        <v>242</v>
      </c>
      <c r="C225" s="66">
        <v>22</v>
      </c>
      <c r="D225" s="67">
        <v>493141.14</v>
      </c>
      <c r="E225" s="67">
        <v>29588.47</v>
      </c>
      <c r="F225" s="68">
        <v>3.8201221910595608E-5</v>
      </c>
    </row>
    <row r="226" spans="1:6" x14ac:dyDescent="0.2">
      <c r="A226" s="59" t="s">
        <v>235</v>
      </c>
      <c r="B226" s="59" t="s">
        <v>243</v>
      </c>
      <c r="C226" s="66">
        <v>21</v>
      </c>
      <c r="D226" s="67">
        <v>1578533.77</v>
      </c>
      <c r="E226" s="67">
        <v>94712.01</v>
      </c>
      <c r="F226" s="68">
        <v>1.2228123020921832E-4</v>
      </c>
    </row>
    <row r="227" spans="1:6" x14ac:dyDescent="0.2">
      <c r="A227" s="59" t="s">
        <v>235</v>
      </c>
      <c r="B227" s="59" t="s">
        <v>244</v>
      </c>
      <c r="C227" s="66">
        <v>18</v>
      </c>
      <c r="D227" s="67">
        <v>187429.72</v>
      </c>
      <c r="E227" s="67">
        <v>11245.79</v>
      </c>
      <c r="F227" s="68">
        <v>1.4519267787417091E-5</v>
      </c>
    </row>
    <row r="228" spans="1:6" x14ac:dyDescent="0.2">
      <c r="A228" s="59" t="s">
        <v>235</v>
      </c>
      <c r="B228" s="59" t="s">
        <v>60</v>
      </c>
      <c r="C228" s="66">
        <v>42</v>
      </c>
      <c r="D228" s="67">
        <v>1128615.81</v>
      </c>
      <c r="E228" s="67">
        <v>67716.960000000006</v>
      </c>
      <c r="F228" s="68">
        <v>8.7428333268699818E-5</v>
      </c>
    </row>
    <row r="229" spans="1:6" x14ac:dyDescent="0.2">
      <c r="A229" s="59" t="s">
        <v>235</v>
      </c>
      <c r="B229" s="59" t="s">
        <v>61</v>
      </c>
      <c r="C229" s="66">
        <v>1012</v>
      </c>
      <c r="D229" s="67">
        <v>44465306.43</v>
      </c>
      <c r="E229" s="67">
        <v>2661711.35</v>
      </c>
      <c r="F229" s="68">
        <v>3.4364948895059802E-3</v>
      </c>
    </row>
    <row r="230" spans="1:6" x14ac:dyDescent="0.2">
      <c r="A230" s="59" t="s">
        <v>245</v>
      </c>
      <c r="B230" s="59" t="s">
        <v>246</v>
      </c>
      <c r="C230" s="66">
        <v>1255</v>
      </c>
      <c r="D230" s="67">
        <v>269197788.97000003</v>
      </c>
      <c r="E230" s="67">
        <v>16017217.029999999</v>
      </c>
      <c r="F230" s="68">
        <v>2.0679584383822516E-2</v>
      </c>
    </row>
    <row r="231" spans="1:6" x14ac:dyDescent="0.2">
      <c r="A231" s="59" t="s">
        <v>245</v>
      </c>
      <c r="B231" s="59" t="s">
        <v>247</v>
      </c>
      <c r="C231" s="66">
        <v>916</v>
      </c>
      <c r="D231" s="67">
        <v>123295558.84</v>
      </c>
      <c r="E231" s="67">
        <v>7397733.6100000003</v>
      </c>
      <c r="F231" s="68">
        <v>9.5511009278641829E-3</v>
      </c>
    </row>
    <row r="232" spans="1:6" x14ac:dyDescent="0.2">
      <c r="A232" s="59" t="s">
        <v>245</v>
      </c>
      <c r="B232" s="59" t="s">
        <v>248</v>
      </c>
      <c r="C232" s="66">
        <v>500</v>
      </c>
      <c r="D232" s="67">
        <v>19434539.530000001</v>
      </c>
      <c r="E232" s="67">
        <v>1165172.6299999999</v>
      </c>
      <c r="F232" s="68">
        <v>1.5043365947202509E-3</v>
      </c>
    </row>
    <row r="233" spans="1:6" x14ac:dyDescent="0.2">
      <c r="A233" s="59" t="s">
        <v>245</v>
      </c>
      <c r="B233" s="59" t="s">
        <v>249</v>
      </c>
      <c r="C233" s="66">
        <v>472</v>
      </c>
      <c r="D233" s="67">
        <v>28344816.420000002</v>
      </c>
      <c r="E233" s="67">
        <v>1698603.53</v>
      </c>
      <c r="F233" s="68">
        <v>2.1930410861950968E-3</v>
      </c>
    </row>
    <row r="234" spans="1:6" x14ac:dyDescent="0.2">
      <c r="A234" s="59" t="s">
        <v>245</v>
      </c>
      <c r="B234" s="59" t="s">
        <v>250</v>
      </c>
      <c r="C234" s="66">
        <v>204</v>
      </c>
      <c r="D234" s="67">
        <v>21158096.530000001</v>
      </c>
      <c r="E234" s="67">
        <v>1269485.77</v>
      </c>
      <c r="F234" s="68">
        <v>1.6390136972987564E-3</v>
      </c>
    </row>
    <row r="235" spans="1:6" x14ac:dyDescent="0.2">
      <c r="A235" s="59" t="s">
        <v>245</v>
      </c>
      <c r="B235" s="59" t="s">
        <v>251</v>
      </c>
      <c r="C235" s="66">
        <v>174</v>
      </c>
      <c r="D235" s="67">
        <v>3272293.26</v>
      </c>
      <c r="E235" s="67">
        <v>196337.57</v>
      </c>
      <c r="F235" s="68">
        <v>2.5348843927912117E-4</v>
      </c>
    </row>
    <row r="236" spans="1:6" x14ac:dyDescent="0.2">
      <c r="A236" s="59" t="s">
        <v>245</v>
      </c>
      <c r="B236" s="59" t="s">
        <v>252</v>
      </c>
      <c r="C236" s="66">
        <v>171</v>
      </c>
      <c r="D236" s="67">
        <v>4874873.04</v>
      </c>
      <c r="E236" s="67">
        <v>292492.40000000002</v>
      </c>
      <c r="F236" s="68">
        <v>3.7763247236381926E-4</v>
      </c>
    </row>
    <row r="237" spans="1:6" x14ac:dyDescent="0.2">
      <c r="A237" s="59" t="s">
        <v>245</v>
      </c>
      <c r="B237" s="59" t="s">
        <v>253</v>
      </c>
      <c r="C237" s="66">
        <v>115</v>
      </c>
      <c r="D237" s="67">
        <v>7556518.29</v>
      </c>
      <c r="E237" s="67">
        <v>452818.99</v>
      </c>
      <c r="F237" s="68">
        <v>5.8462768511929723E-4</v>
      </c>
    </row>
    <row r="238" spans="1:6" x14ac:dyDescent="0.2">
      <c r="A238" s="59" t="s">
        <v>245</v>
      </c>
      <c r="B238" s="59" t="s">
        <v>254</v>
      </c>
      <c r="C238" s="66">
        <v>103</v>
      </c>
      <c r="D238" s="67">
        <v>4360703.57</v>
      </c>
      <c r="E238" s="67">
        <v>261642.23</v>
      </c>
      <c r="F238" s="68">
        <v>3.3780228884471199E-4</v>
      </c>
    </row>
    <row r="239" spans="1:6" x14ac:dyDescent="0.2">
      <c r="A239" s="59" t="s">
        <v>245</v>
      </c>
      <c r="B239" s="59" t="s">
        <v>255</v>
      </c>
      <c r="C239" s="66">
        <v>100</v>
      </c>
      <c r="D239" s="67">
        <v>1882119.19</v>
      </c>
      <c r="E239" s="67">
        <v>112927.14</v>
      </c>
      <c r="F239" s="68">
        <v>1.4579850647461316E-4</v>
      </c>
    </row>
    <row r="240" spans="1:6" x14ac:dyDescent="0.2">
      <c r="A240" s="59" t="s">
        <v>245</v>
      </c>
      <c r="B240" s="59" t="s">
        <v>256</v>
      </c>
      <c r="C240" s="66">
        <v>81</v>
      </c>
      <c r="D240" s="67">
        <v>2486469.6</v>
      </c>
      <c r="E240" s="67">
        <v>149188.21</v>
      </c>
      <c r="F240" s="68">
        <v>1.9261462037930782E-4</v>
      </c>
    </row>
    <row r="241" spans="1:6" x14ac:dyDescent="0.2">
      <c r="A241" s="59" t="s">
        <v>245</v>
      </c>
      <c r="B241" s="59" t="s">
        <v>257</v>
      </c>
      <c r="C241" s="66">
        <v>77</v>
      </c>
      <c r="D241" s="67">
        <v>2064462.37</v>
      </c>
      <c r="E241" s="67">
        <v>123867.73</v>
      </c>
      <c r="F241" s="68">
        <v>1.5992373520130445E-4</v>
      </c>
    </row>
    <row r="242" spans="1:6" x14ac:dyDescent="0.2">
      <c r="A242" s="59" t="s">
        <v>245</v>
      </c>
      <c r="B242" s="59" t="s">
        <v>258</v>
      </c>
      <c r="C242" s="66">
        <v>52</v>
      </c>
      <c r="D242" s="67">
        <v>1084290.0900000001</v>
      </c>
      <c r="E242" s="67">
        <v>65057.42</v>
      </c>
      <c r="F242" s="68">
        <v>8.3994641776030345E-5</v>
      </c>
    </row>
    <row r="243" spans="1:6" x14ac:dyDescent="0.2">
      <c r="A243" s="59" t="s">
        <v>245</v>
      </c>
      <c r="B243" s="59" t="s">
        <v>259</v>
      </c>
      <c r="C243" s="66">
        <v>27</v>
      </c>
      <c r="D243" s="67">
        <v>394331.29</v>
      </c>
      <c r="E243" s="67">
        <v>23659.88</v>
      </c>
      <c r="F243" s="68">
        <v>3.054690986921807E-5</v>
      </c>
    </row>
    <row r="244" spans="1:6" x14ac:dyDescent="0.2">
      <c r="A244" s="59" t="s">
        <v>245</v>
      </c>
      <c r="B244" s="59" t="s">
        <v>260</v>
      </c>
      <c r="C244" s="66">
        <v>18</v>
      </c>
      <c r="D244" s="67">
        <v>2819579.33</v>
      </c>
      <c r="E244" s="67">
        <v>169174.76</v>
      </c>
      <c r="F244" s="68">
        <v>2.1841894996367685E-4</v>
      </c>
    </row>
    <row r="245" spans="1:6" x14ac:dyDescent="0.2">
      <c r="A245" s="59" t="s">
        <v>245</v>
      </c>
      <c r="B245" s="59" t="s">
        <v>60</v>
      </c>
      <c r="C245" s="66">
        <v>111</v>
      </c>
      <c r="D245" s="67">
        <v>7005545.21</v>
      </c>
      <c r="E245" s="67">
        <v>420257.89</v>
      </c>
      <c r="F245" s="68">
        <v>5.4258854599675745E-4</v>
      </c>
    </row>
    <row r="246" spans="1:6" x14ac:dyDescent="0.2">
      <c r="A246" s="59" t="s">
        <v>245</v>
      </c>
      <c r="B246" s="59" t="s">
        <v>61</v>
      </c>
      <c r="C246" s="66">
        <v>4376</v>
      </c>
      <c r="D246" s="67">
        <v>499231985.52999997</v>
      </c>
      <c r="E246" s="67">
        <v>29815636.809999999</v>
      </c>
      <c r="F246" s="68">
        <v>3.8494513510990355E-2</v>
      </c>
    </row>
    <row r="247" spans="1:6" x14ac:dyDescent="0.2">
      <c r="A247" s="59" t="s">
        <v>261</v>
      </c>
      <c r="B247" s="59" t="s">
        <v>262</v>
      </c>
      <c r="C247" s="66">
        <v>543</v>
      </c>
      <c r="D247" s="67">
        <v>27945579.579999998</v>
      </c>
      <c r="E247" s="67">
        <v>1676641.68</v>
      </c>
      <c r="F247" s="68">
        <v>2.1646864769362464E-3</v>
      </c>
    </row>
    <row r="248" spans="1:6" x14ac:dyDescent="0.2">
      <c r="A248" s="59" t="s">
        <v>261</v>
      </c>
      <c r="B248" s="59" t="s">
        <v>263</v>
      </c>
      <c r="C248" s="66">
        <v>60</v>
      </c>
      <c r="D248" s="67">
        <v>1041777.92</v>
      </c>
      <c r="E248" s="67">
        <v>62185.91</v>
      </c>
      <c r="F248" s="68">
        <v>8.028727905235811E-5</v>
      </c>
    </row>
    <row r="249" spans="1:6" x14ac:dyDescent="0.2">
      <c r="A249" s="59" t="s">
        <v>261</v>
      </c>
      <c r="B249" s="59" t="s">
        <v>264</v>
      </c>
      <c r="C249" s="66">
        <v>33</v>
      </c>
      <c r="D249" s="67">
        <v>753232.1</v>
      </c>
      <c r="E249" s="67">
        <v>45193.919999999998</v>
      </c>
      <c r="F249" s="68">
        <v>5.8349180168143364E-5</v>
      </c>
    </row>
    <row r="250" spans="1:6" x14ac:dyDescent="0.2">
      <c r="A250" s="59" t="s">
        <v>261</v>
      </c>
      <c r="B250" s="59" t="s">
        <v>60</v>
      </c>
      <c r="C250" s="66">
        <v>22</v>
      </c>
      <c r="D250" s="67">
        <v>640760.47</v>
      </c>
      <c r="E250" s="67">
        <v>38445.629999999997</v>
      </c>
      <c r="F250" s="68">
        <v>4.9636565970550411E-5</v>
      </c>
    </row>
    <row r="251" spans="1:6" x14ac:dyDescent="0.2">
      <c r="A251" s="59" t="s">
        <v>261</v>
      </c>
      <c r="B251" s="59" t="s">
        <v>61</v>
      </c>
      <c r="C251" s="66">
        <v>658</v>
      </c>
      <c r="D251" s="67">
        <v>30381350.07</v>
      </c>
      <c r="E251" s="67">
        <v>1822467.14</v>
      </c>
      <c r="F251" s="68">
        <v>2.3529595021272985E-3</v>
      </c>
    </row>
    <row r="252" spans="1:6" x14ac:dyDescent="0.2">
      <c r="A252" s="59" t="s">
        <v>265</v>
      </c>
      <c r="B252" s="59" t="s">
        <v>266</v>
      </c>
      <c r="C252" s="66">
        <v>203</v>
      </c>
      <c r="D252" s="67">
        <v>10925715.060000001</v>
      </c>
      <c r="E252" s="67">
        <v>654504.13</v>
      </c>
      <c r="F252" s="68">
        <v>8.4502029038782049E-4</v>
      </c>
    </row>
    <row r="253" spans="1:6" x14ac:dyDescent="0.2">
      <c r="A253" s="59" t="s">
        <v>265</v>
      </c>
      <c r="B253" s="59" t="s">
        <v>267</v>
      </c>
      <c r="C253" s="66">
        <v>169</v>
      </c>
      <c r="D253" s="67">
        <v>5294675.84</v>
      </c>
      <c r="E253" s="67">
        <v>314766.96000000002</v>
      </c>
      <c r="F253" s="68">
        <v>4.0639081672974543E-4</v>
      </c>
    </row>
    <row r="254" spans="1:6" x14ac:dyDescent="0.2">
      <c r="A254" s="59" t="s">
        <v>265</v>
      </c>
      <c r="B254" s="59" t="s">
        <v>268</v>
      </c>
      <c r="C254" s="66">
        <v>30</v>
      </c>
      <c r="D254" s="67">
        <v>716771.04</v>
      </c>
      <c r="E254" s="67">
        <v>43006.28</v>
      </c>
      <c r="F254" s="68">
        <v>5.5524751561307816E-5</v>
      </c>
    </row>
    <row r="255" spans="1:6" x14ac:dyDescent="0.2">
      <c r="A255" s="59" t="s">
        <v>265</v>
      </c>
      <c r="B255" s="59" t="s">
        <v>269</v>
      </c>
      <c r="C255" s="66">
        <v>24</v>
      </c>
      <c r="D255" s="67">
        <v>106501.7</v>
      </c>
      <c r="E255" s="67">
        <v>6362.38</v>
      </c>
      <c r="F255" s="68">
        <v>8.2143716880100681E-6</v>
      </c>
    </row>
    <row r="256" spans="1:6" x14ac:dyDescent="0.2">
      <c r="A256" s="59" t="s">
        <v>265</v>
      </c>
      <c r="B256" s="59" t="s">
        <v>270</v>
      </c>
      <c r="C256" s="66">
        <v>21</v>
      </c>
      <c r="D256" s="67">
        <v>66219.67</v>
      </c>
      <c r="E256" s="67">
        <v>3973.17</v>
      </c>
      <c r="F256" s="68">
        <v>5.129699131402237E-6</v>
      </c>
    </row>
    <row r="257" spans="1:6" x14ac:dyDescent="0.2">
      <c r="A257" s="59" t="s">
        <v>265</v>
      </c>
      <c r="B257" s="59" t="s">
        <v>271</v>
      </c>
      <c r="C257" s="66">
        <v>18</v>
      </c>
      <c r="D257" s="67">
        <v>212213.17</v>
      </c>
      <c r="E257" s="67">
        <v>12732.78</v>
      </c>
      <c r="F257" s="68">
        <v>1.6439097875584427E-5</v>
      </c>
    </row>
    <row r="258" spans="1:6" x14ac:dyDescent="0.2">
      <c r="A258" s="59" t="s">
        <v>265</v>
      </c>
      <c r="B258" s="59" t="s">
        <v>60</v>
      </c>
      <c r="C258" s="66">
        <v>25</v>
      </c>
      <c r="D258" s="67">
        <v>282703.64</v>
      </c>
      <c r="E258" s="67">
        <v>16962.22</v>
      </c>
      <c r="F258" s="68">
        <v>2.189966329169244E-5</v>
      </c>
    </row>
    <row r="259" spans="1:6" x14ac:dyDescent="0.2">
      <c r="A259" s="59" t="s">
        <v>265</v>
      </c>
      <c r="B259" s="59" t="s">
        <v>61</v>
      </c>
      <c r="C259" s="66">
        <v>490</v>
      </c>
      <c r="D259" s="67">
        <v>17604800.120000001</v>
      </c>
      <c r="E259" s="67">
        <v>1052307.92</v>
      </c>
      <c r="F259" s="68">
        <v>1.3586186906655627E-3</v>
      </c>
    </row>
    <row r="260" spans="1:6" x14ac:dyDescent="0.2">
      <c r="A260" s="59" t="s">
        <v>272</v>
      </c>
      <c r="B260" s="59" t="s">
        <v>273</v>
      </c>
      <c r="C260" s="66">
        <v>639</v>
      </c>
      <c r="D260" s="67">
        <v>37651616.549999997</v>
      </c>
      <c r="E260" s="67">
        <v>2254871.86</v>
      </c>
      <c r="F260" s="68">
        <v>2.9112306348999277E-3</v>
      </c>
    </row>
    <row r="261" spans="1:6" x14ac:dyDescent="0.2">
      <c r="A261" s="59" t="s">
        <v>272</v>
      </c>
      <c r="B261" s="59" t="s">
        <v>274</v>
      </c>
      <c r="C261" s="66">
        <v>111</v>
      </c>
      <c r="D261" s="67">
        <v>5143216.4000000004</v>
      </c>
      <c r="E261" s="67">
        <v>308554.87</v>
      </c>
      <c r="F261" s="68">
        <v>3.9837048216636342E-4</v>
      </c>
    </row>
    <row r="262" spans="1:6" x14ac:dyDescent="0.2">
      <c r="A262" s="59" t="s">
        <v>272</v>
      </c>
      <c r="B262" s="59" t="s">
        <v>275</v>
      </c>
      <c r="C262" s="66">
        <v>98</v>
      </c>
      <c r="D262" s="67">
        <v>3115976.97</v>
      </c>
      <c r="E262" s="67">
        <v>186958.62</v>
      </c>
      <c r="F262" s="68">
        <v>2.4137942011596806E-4</v>
      </c>
    </row>
    <row r="263" spans="1:6" x14ac:dyDescent="0.2">
      <c r="A263" s="59" t="s">
        <v>272</v>
      </c>
      <c r="B263" s="59" t="s">
        <v>276</v>
      </c>
      <c r="C263" s="66">
        <v>93</v>
      </c>
      <c r="D263" s="67">
        <v>2567723.31</v>
      </c>
      <c r="E263" s="67">
        <v>154063.4</v>
      </c>
      <c r="F263" s="68">
        <v>1.9890890376220383E-4</v>
      </c>
    </row>
    <row r="264" spans="1:6" x14ac:dyDescent="0.2">
      <c r="A264" s="59" t="s">
        <v>272</v>
      </c>
      <c r="B264" s="59" t="s">
        <v>218</v>
      </c>
      <c r="C264" s="66">
        <v>87</v>
      </c>
      <c r="D264" s="67">
        <v>3043489.5</v>
      </c>
      <c r="E264" s="67">
        <v>182609.38</v>
      </c>
      <c r="F264" s="68">
        <v>2.3576418274876259E-4</v>
      </c>
    </row>
    <row r="265" spans="1:6" x14ac:dyDescent="0.2">
      <c r="A265" s="59" t="s">
        <v>272</v>
      </c>
      <c r="B265" s="59" t="s">
        <v>277</v>
      </c>
      <c r="C265" s="66">
        <v>51</v>
      </c>
      <c r="D265" s="67">
        <v>421358.57</v>
      </c>
      <c r="E265" s="67">
        <v>25281.51</v>
      </c>
      <c r="F265" s="68">
        <v>3.2640571605931024E-5</v>
      </c>
    </row>
    <row r="266" spans="1:6" x14ac:dyDescent="0.2">
      <c r="A266" s="59" t="s">
        <v>272</v>
      </c>
      <c r="B266" s="59" t="s">
        <v>278</v>
      </c>
      <c r="C266" s="66">
        <v>45</v>
      </c>
      <c r="D266" s="67">
        <v>1171121.3500000001</v>
      </c>
      <c r="E266" s="67">
        <v>70267.289999999994</v>
      </c>
      <c r="F266" s="68">
        <v>9.072102539760168E-5</v>
      </c>
    </row>
    <row r="267" spans="1:6" x14ac:dyDescent="0.2">
      <c r="A267" s="59" t="s">
        <v>272</v>
      </c>
      <c r="B267" s="59" t="s">
        <v>279</v>
      </c>
      <c r="C267" s="66">
        <v>30</v>
      </c>
      <c r="D267" s="67">
        <v>750989.48</v>
      </c>
      <c r="E267" s="67">
        <v>45059.38</v>
      </c>
      <c r="F267" s="68">
        <v>5.8175477628071111E-5</v>
      </c>
    </row>
    <row r="268" spans="1:6" x14ac:dyDescent="0.2">
      <c r="A268" s="59" t="s">
        <v>272</v>
      </c>
      <c r="B268" s="59" t="s">
        <v>280</v>
      </c>
      <c r="C268" s="66">
        <v>21</v>
      </c>
      <c r="D268" s="67">
        <v>402559.38</v>
      </c>
      <c r="E268" s="67">
        <v>23921.57</v>
      </c>
      <c r="F268" s="68">
        <v>3.0884773833180508E-5</v>
      </c>
    </row>
    <row r="269" spans="1:6" x14ac:dyDescent="0.2">
      <c r="A269" s="59" t="s">
        <v>272</v>
      </c>
      <c r="B269" s="59" t="s">
        <v>281</v>
      </c>
      <c r="C269" s="66">
        <v>21</v>
      </c>
      <c r="D269" s="67">
        <v>325905.39</v>
      </c>
      <c r="E269" s="67">
        <v>19554.34</v>
      </c>
      <c r="F269" s="68">
        <v>2.5246309851615718E-5</v>
      </c>
    </row>
    <row r="270" spans="1:6" x14ac:dyDescent="0.2">
      <c r="A270" s="59" t="s">
        <v>272</v>
      </c>
      <c r="B270" s="59" t="s">
        <v>60</v>
      </c>
      <c r="C270" s="66">
        <v>48</v>
      </c>
      <c r="D270" s="67">
        <v>1200900.8899999999</v>
      </c>
      <c r="E270" s="67">
        <v>71878.3</v>
      </c>
      <c r="F270" s="68">
        <v>9.2800975814442724E-5</v>
      </c>
    </row>
    <row r="271" spans="1:6" x14ac:dyDescent="0.2">
      <c r="A271" s="59" t="s">
        <v>272</v>
      </c>
      <c r="B271" s="59" t="s">
        <v>61</v>
      </c>
      <c r="C271" s="66">
        <v>1244</v>
      </c>
      <c r="D271" s="67">
        <v>55794857.789999999</v>
      </c>
      <c r="E271" s="67">
        <v>3343020.51</v>
      </c>
      <c r="F271" s="68">
        <v>4.3161227449132209E-3</v>
      </c>
    </row>
    <row r="272" spans="1:6" x14ac:dyDescent="0.2">
      <c r="A272" s="59" t="s">
        <v>282</v>
      </c>
      <c r="B272" s="59" t="s">
        <v>283</v>
      </c>
      <c r="C272" s="66">
        <v>1510</v>
      </c>
      <c r="D272" s="67">
        <v>86705135.430000007</v>
      </c>
      <c r="E272" s="67">
        <v>5166506.8899999997</v>
      </c>
      <c r="F272" s="68">
        <v>6.6703981722444974E-3</v>
      </c>
    </row>
    <row r="273" spans="1:6" x14ac:dyDescent="0.2">
      <c r="A273" s="59" t="s">
        <v>282</v>
      </c>
      <c r="B273" s="59" t="s">
        <v>284</v>
      </c>
      <c r="C273" s="66">
        <v>435</v>
      </c>
      <c r="D273" s="67">
        <v>68906317.459999993</v>
      </c>
      <c r="E273" s="67">
        <v>4131723.68</v>
      </c>
      <c r="F273" s="68">
        <v>5.3344053671224873E-3</v>
      </c>
    </row>
    <row r="274" spans="1:6" x14ac:dyDescent="0.2">
      <c r="A274" s="59" t="s">
        <v>282</v>
      </c>
      <c r="B274" s="59" t="s">
        <v>285</v>
      </c>
      <c r="C274" s="66">
        <v>176</v>
      </c>
      <c r="D274" s="67">
        <v>6540333.0199999996</v>
      </c>
      <c r="E274" s="67">
        <v>392420</v>
      </c>
      <c r="F274" s="68">
        <v>5.0664747119928569E-4</v>
      </c>
    </row>
    <row r="275" spans="1:6" x14ac:dyDescent="0.2">
      <c r="A275" s="59" t="s">
        <v>282</v>
      </c>
      <c r="B275" s="59" t="s">
        <v>286</v>
      </c>
      <c r="C275" s="66">
        <v>73</v>
      </c>
      <c r="D275" s="67">
        <v>685336.94</v>
      </c>
      <c r="E275" s="67">
        <v>41120.230000000003</v>
      </c>
      <c r="F275" s="68">
        <v>5.3089701199309424E-5</v>
      </c>
    </row>
    <row r="276" spans="1:6" x14ac:dyDescent="0.2">
      <c r="A276" s="59" t="s">
        <v>282</v>
      </c>
      <c r="B276" s="59" t="s">
        <v>287</v>
      </c>
      <c r="C276" s="66">
        <v>21</v>
      </c>
      <c r="D276" s="67">
        <v>1104660.48</v>
      </c>
      <c r="E276" s="67">
        <v>66279.61</v>
      </c>
      <c r="F276" s="68">
        <v>8.5572592626713436E-5</v>
      </c>
    </row>
    <row r="277" spans="1:6" x14ac:dyDescent="0.2">
      <c r="A277" s="59" t="s">
        <v>282</v>
      </c>
      <c r="B277" s="59" t="s">
        <v>60</v>
      </c>
      <c r="C277" s="66">
        <v>83</v>
      </c>
      <c r="D277" s="67">
        <v>1138756.6000000001</v>
      </c>
      <c r="E277" s="67">
        <v>68325.399999999994</v>
      </c>
      <c r="F277" s="68">
        <v>8.8213880864073364E-5</v>
      </c>
    </row>
    <row r="278" spans="1:6" x14ac:dyDescent="0.2">
      <c r="A278" s="59" t="s">
        <v>282</v>
      </c>
      <c r="B278" s="59" t="s">
        <v>61</v>
      </c>
      <c r="C278" s="66">
        <v>2298</v>
      </c>
      <c r="D278" s="67">
        <v>165080539.93000001</v>
      </c>
      <c r="E278" s="67">
        <v>9866375.8200000003</v>
      </c>
      <c r="F278" s="68">
        <v>1.2738327198167214E-2</v>
      </c>
    </row>
    <row r="279" spans="1:6" x14ac:dyDescent="0.2">
      <c r="A279" s="59" t="s">
        <v>288</v>
      </c>
      <c r="B279" s="59" t="s">
        <v>289</v>
      </c>
      <c r="C279" s="66">
        <v>939</v>
      </c>
      <c r="D279" s="67">
        <v>72399095.409999996</v>
      </c>
      <c r="E279" s="67">
        <v>4324141.01</v>
      </c>
      <c r="F279" s="68">
        <v>5.5828324443851609E-3</v>
      </c>
    </row>
    <row r="280" spans="1:6" x14ac:dyDescent="0.2">
      <c r="A280" s="59" t="s">
        <v>288</v>
      </c>
      <c r="B280" s="59" t="s">
        <v>290</v>
      </c>
      <c r="C280" s="66">
        <v>462</v>
      </c>
      <c r="D280" s="67">
        <v>15651922.77</v>
      </c>
      <c r="E280" s="67">
        <v>933103.19</v>
      </c>
      <c r="F280" s="68">
        <v>1.2047152835775101E-3</v>
      </c>
    </row>
    <row r="281" spans="1:6" x14ac:dyDescent="0.2">
      <c r="A281" s="59" t="s">
        <v>288</v>
      </c>
      <c r="B281" s="59" t="s">
        <v>291</v>
      </c>
      <c r="C281" s="66">
        <v>456</v>
      </c>
      <c r="D281" s="67">
        <v>18587977.809999999</v>
      </c>
      <c r="E281" s="67">
        <v>1102100.97</v>
      </c>
      <c r="F281" s="68">
        <v>1.4229057373650164E-3</v>
      </c>
    </row>
    <row r="282" spans="1:6" x14ac:dyDescent="0.2">
      <c r="A282" s="59" t="s">
        <v>288</v>
      </c>
      <c r="B282" s="59" t="s">
        <v>292</v>
      </c>
      <c r="C282" s="66">
        <v>167</v>
      </c>
      <c r="D282" s="67">
        <v>31817756.859999999</v>
      </c>
      <c r="E282" s="67">
        <v>1896088.44</v>
      </c>
      <c r="F282" s="68">
        <v>2.4480108386325835E-3</v>
      </c>
    </row>
    <row r="283" spans="1:6" x14ac:dyDescent="0.2">
      <c r="A283" s="59" t="s">
        <v>288</v>
      </c>
      <c r="B283" s="59" t="s">
        <v>293</v>
      </c>
      <c r="C283" s="66">
        <v>116</v>
      </c>
      <c r="D283" s="67">
        <v>4738115.0599999996</v>
      </c>
      <c r="E283" s="67">
        <v>284286.90999999997</v>
      </c>
      <c r="F283" s="68">
        <v>3.670384894922759E-4</v>
      </c>
    </row>
    <row r="284" spans="1:6" x14ac:dyDescent="0.2">
      <c r="A284" s="59" t="s">
        <v>288</v>
      </c>
      <c r="B284" s="59" t="s">
        <v>294</v>
      </c>
      <c r="C284" s="66">
        <v>21</v>
      </c>
      <c r="D284" s="67">
        <v>325648.18</v>
      </c>
      <c r="E284" s="67">
        <v>19538.900000000001</v>
      </c>
      <c r="F284" s="68">
        <v>2.5226375503327361E-5</v>
      </c>
    </row>
    <row r="285" spans="1:6" x14ac:dyDescent="0.2">
      <c r="A285" s="59" t="s">
        <v>288</v>
      </c>
      <c r="B285" s="59" t="s">
        <v>295</v>
      </c>
      <c r="C285" s="66">
        <v>18</v>
      </c>
      <c r="D285" s="67">
        <v>189313.61</v>
      </c>
      <c r="E285" s="67">
        <v>11358.81</v>
      </c>
      <c r="F285" s="68">
        <v>1.4665186184020074E-5</v>
      </c>
    </row>
    <row r="286" spans="1:6" x14ac:dyDescent="0.2">
      <c r="A286" s="59" t="s">
        <v>288</v>
      </c>
      <c r="B286" s="59" t="s">
        <v>60</v>
      </c>
      <c r="C286" s="66">
        <v>21</v>
      </c>
      <c r="D286" s="67">
        <v>539626.56000000006</v>
      </c>
      <c r="E286" s="67">
        <v>32377.599999999999</v>
      </c>
      <c r="F286" s="68">
        <v>4.1802225073905488E-5</v>
      </c>
    </row>
    <row r="287" spans="1:6" x14ac:dyDescent="0.2">
      <c r="A287" s="59" t="s">
        <v>288</v>
      </c>
      <c r="B287" s="59" t="s">
        <v>61</v>
      </c>
      <c r="C287" s="66">
        <v>2200</v>
      </c>
      <c r="D287" s="67">
        <v>144249456.25999999</v>
      </c>
      <c r="E287" s="67">
        <v>8602995.8399999999</v>
      </c>
      <c r="F287" s="68">
        <v>1.1107196593124648E-2</v>
      </c>
    </row>
    <row r="288" spans="1:6" x14ac:dyDescent="0.2">
      <c r="A288" s="59" t="s">
        <v>296</v>
      </c>
      <c r="B288" s="59" t="s">
        <v>296</v>
      </c>
      <c r="C288" s="66">
        <v>4092</v>
      </c>
      <c r="D288" s="67">
        <v>368854174.91000003</v>
      </c>
      <c r="E288" s="67">
        <v>22034930.18</v>
      </c>
      <c r="F288" s="68">
        <v>2.8448961963584474E-2</v>
      </c>
    </row>
    <row r="289" spans="1:6" x14ac:dyDescent="0.2">
      <c r="A289" s="59" t="s">
        <v>296</v>
      </c>
      <c r="B289" s="59" t="s">
        <v>274</v>
      </c>
      <c r="C289" s="66">
        <v>475</v>
      </c>
      <c r="D289" s="67">
        <v>28762899.010000002</v>
      </c>
      <c r="E289" s="67">
        <v>1720032.2</v>
      </c>
      <c r="F289" s="68">
        <v>2.2207073148956319E-3</v>
      </c>
    </row>
    <row r="290" spans="1:6" x14ac:dyDescent="0.2">
      <c r="A290" s="59" t="s">
        <v>296</v>
      </c>
      <c r="B290" s="59" t="s">
        <v>297</v>
      </c>
      <c r="C290" s="66">
        <v>245</v>
      </c>
      <c r="D290" s="67">
        <v>13902832</v>
      </c>
      <c r="E290" s="67">
        <v>832626.59</v>
      </c>
      <c r="F290" s="68">
        <v>1.0749914792232414E-3</v>
      </c>
    </row>
    <row r="291" spans="1:6" x14ac:dyDescent="0.2">
      <c r="A291" s="59" t="s">
        <v>296</v>
      </c>
      <c r="B291" s="59" t="s">
        <v>298</v>
      </c>
      <c r="C291" s="66">
        <v>212</v>
      </c>
      <c r="D291" s="67">
        <v>9262465.2300000004</v>
      </c>
      <c r="E291" s="67">
        <v>555747.94999999995</v>
      </c>
      <c r="F291" s="68">
        <v>7.1751769403110698E-4</v>
      </c>
    </row>
    <row r="292" spans="1:6" x14ac:dyDescent="0.2">
      <c r="A292" s="59" t="s">
        <v>296</v>
      </c>
      <c r="B292" s="59" t="s">
        <v>299</v>
      </c>
      <c r="C292" s="66">
        <v>173</v>
      </c>
      <c r="D292" s="67">
        <v>4146970.15</v>
      </c>
      <c r="E292" s="67">
        <v>248818.22</v>
      </c>
      <c r="F292" s="68">
        <v>3.2124540530887192E-4</v>
      </c>
    </row>
    <row r="293" spans="1:6" x14ac:dyDescent="0.2">
      <c r="A293" s="59" t="s">
        <v>296</v>
      </c>
      <c r="B293" s="59" t="s">
        <v>300</v>
      </c>
      <c r="C293" s="66">
        <v>144</v>
      </c>
      <c r="D293" s="67">
        <v>2595000.09</v>
      </c>
      <c r="E293" s="67">
        <v>155631.54</v>
      </c>
      <c r="F293" s="68">
        <v>2.0093350537651108E-4</v>
      </c>
    </row>
    <row r="294" spans="1:6" x14ac:dyDescent="0.2">
      <c r="A294" s="59" t="s">
        <v>296</v>
      </c>
      <c r="B294" s="59" t="s">
        <v>301</v>
      </c>
      <c r="C294" s="66">
        <v>79</v>
      </c>
      <c r="D294" s="67">
        <v>1130211.23</v>
      </c>
      <c r="E294" s="67">
        <v>67812.679999999993</v>
      </c>
      <c r="F294" s="68">
        <v>8.7551915899409743E-5</v>
      </c>
    </row>
    <row r="295" spans="1:6" x14ac:dyDescent="0.2">
      <c r="A295" s="59" t="s">
        <v>296</v>
      </c>
      <c r="B295" s="59" t="s">
        <v>302</v>
      </c>
      <c r="C295" s="66">
        <v>53</v>
      </c>
      <c r="D295" s="67">
        <v>1558800.99</v>
      </c>
      <c r="E295" s="67">
        <v>93528.06</v>
      </c>
      <c r="F295" s="68">
        <v>1.20752650438752E-4</v>
      </c>
    </row>
    <row r="296" spans="1:6" x14ac:dyDescent="0.2">
      <c r="A296" s="59" t="s">
        <v>296</v>
      </c>
      <c r="B296" s="59" t="s">
        <v>303</v>
      </c>
      <c r="C296" s="66">
        <v>51</v>
      </c>
      <c r="D296" s="67">
        <v>303691.24</v>
      </c>
      <c r="E296" s="67">
        <v>18221.5</v>
      </c>
      <c r="F296" s="68">
        <v>2.3525500475148523E-5</v>
      </c>
    </row>
    <row r="297" spans="1:6" x14ac:dyDescent="0.2">
      <c r="A297" s="59" t="s">
        <v>296</v>
      </c>
      <c r="B297" s="59" t="s">
        <v>304</v>
      </c>
      <c r="C297" s="66">
        <v>51</v>
      </c>
      <c r="D297" s="67">
        <v>919255.16</v>
      </c>
      <c r="E297" s="67">
        <v>55155.32</v>
      </c>
      <c r="F297" s="68">
        <v>7.1210191634441122E-5</v>
      </c>
    </row>
    <row r="298" spans="1:6" x14ac:dyDescent="0.2">
      <c r="A298" s="59" t="s">
        <v>296</v>
      </c>
      <c r="B298" s="59" t="s">
        <v>305</v>
      </c>
      <c r="C298" s="66">
        <v>48</v>
      </c>
      <c r="D298" s="67">
        <v>2899494.22</v>
      </c>
      <c r="E298" s="67">
        <v>173969.64</v>
      </c>
      <c r="F298" s="68">
        <v>2.2460954633160926E-4</v>
      </c>
    </row>
    <row r="299" spans="1:6" x14ac:dyDescent="0.2">
      <c r="A299" s="59" t="s">
        <v>296</v>
      </c>
      <c r="B299" s="59" t="s">
        <v>306</v>
      </c>
      <c r="C299" s="66">
        <v>47</v>
      </c>
      <c r="D299" s="67">
        <v>817764.94</v>
      </c>
      <c r="E299" s="67">
        <v>49065.89</v>
      </c>
      <c r="F299" s="68">
        <v>6.3348221524494973E-5</v>
      </c>
    </row>
    <row r="300" spans="1:6" x14ac:dyDescent="0.2">
      <c r="A300" s="59" t="s">
        <v>296</v>
      </c>
      <c r="B300" s="59" t="s">
        <v>307</v>
      </c>
      <c r="C300" s="66">
        <v>42</v>
      </c>
      <c r="D300" s="67">
        <v>942365.5</v>
      </c>
      <c r="E300" s="67">
        <v>56541.919999999998</v>
      </c>
      <c r="F300" s="68">
        <v>7.3000409726192128E-5</v>
      </c>
    </row>
    <row r="301" spans="1:6" x14ac:dyDescent="0.2">
      <c r="A301" s="59" t="s">
        <v>296</v>
      </c>
      <c r="B301" s="59" t="s">
        <v>60</v>
      </c>
      <c r="C301" s="66">
        <v>42</v>
      </c>
      <c r="D301" s="67">
        <v>853921.33</v>
      </c>
      <c r="E301" s="67">
        <v>51235.28</v>
      </c>
      <c r="F301" s="68">
        <v>6.6149087834940459E-5</v>
      </c>
    </row>
    <row r="302" spans="1:6" x14ac:dyDescent="0.2">
      <c r="A302" s="59" t="s">
        <v>296</v>
      </c>
      <c r="B302" s="59" t="s">
        <v>61</v>
      </c>
      <c r="C302" s="66">
        <v>5754</v>
      </c>
      <c r="D302" s="67">
        <v>436949846</v>
      </c>
      <c r="E302" s="67">
        <v>26113316.989999998</v>
      </c>
      <c r="F302" s="68">
        <v>3.3714504912106522E-2</v>
      </c>
    </row>
    <row r="303" spans="1:6" x14ac:dyDescent="0.2">
      <c r="A303" s="59" t="s">
        <v>308</v>
      </c>
      <c r="B303" s="59" t="s">
        <v>309</v>
      </c>
      <c r="C303" s="66">
        <v>517</v>
      </c>
      <c r="D303" s="67">
        <v>21104620.719999999</v>
      </c>
      <c r="E303" s="67">
        <v>1263506.03</v>
      </c>
      <c r="F303" s="68">
        <v>1.6312933462732501E-3</v>
      </c>
    </row>
    <row r="304" spans="1:6" x14ac:dyDescent="0.2">
      <c r="A304" s="59" t="s">
        <v>308</v>
      </c>
      <c r="B304" s="59" t="s">
        <v>310</v>
      </c>
      <c r="C304" s="66">
        <v>81</v>
      </c>
      <c r="D304" s="67">
        <v>2117116.31</v>
      </c>
      <c r="E304" s="67">
        <v>127009.83</v>
      </c>
      <c r="F304" s="68">
        <v>1.6398045254306908E-4</v>
      </c>
    </row>
    <row r="305" spans="1:6" x14ac:dyDescent="0.2">
      <c r="A305" s="59" t="s">
        <v>308</v>
      </c>
      <c r="B305" s="59" t="s">
        <v>311</v>
      </c>
      <c r="C305" s="66">
        <v>31</v>
      </c>
      <c r="D305" s="67">
        <v>275626.3</v>
      </c>
      <c r="E305" s="67">
        <v>16537.57</v>
      </c>
      <c r="F305" s="68">
        <v>2.1351404159525941E-5</v>
      </c>
    </row>
    <row r="306" spans="1:6" x14ac:dyDescent="0.2">
      <c r="A306" s="59" t="s">
        <v>308</v>
      </c>
      <c r="B306" s="59" t="s">
        <v>312</v>
      </c>
      <c r="C306" s="66">
        <v>30</v>
      </c>
      <c r="D306" s="67">
        <v>265455.74</v>
      </c>
      <c r="E306" s="67">
        <v>15927.35</v>
      </c>
      <c r="F306" s="68">
        <v>2.0563558433326392E-5</v>
      </c>
    </row>
    <row r="307" spans="1:6" x14ac:dyDescent="0.2">
      <c r="A307" s="59" t="s">
        <v>308</v>
      </c>
      <c r="B307" s="59" t="s">
        <v>60</v>
      </c>
      <c r="C307" s="66">
        <v>22</v>
      </c>
      <c r="D307" s="67">
        <v>301945.08</v>
      </c>
      <c r="E307" s="67">
        <v>18116.71</v>
      </c>
      <c r="F307" s="68">
        <v>2.3390207705903903E-5</v>
      </c>
    </row>
    <row r="308" spans="1:6" x14ac:dyDescent="0.2">
      <c r="A308" s="59" t="s">
        <v>308</v>
      </c>
      <c r="B308" s="59" t="s">
        <v>61</v>
      </c>
      <c r="C308" s="66">
        <v>681</v>
      </c>
      <c r="D308" s="67">
        <v>24064764.149999999</v>
      </c>
      <c r="E308" s="67">
        <v>1441097.5</v>
      </c>
      <c r="F308" s="68">
        <v>1.8605789820259227E-3</v>
      </c>
    </row>
    <row r="309" spans="1:6" x14ac:dyDescent="0.2">
      <c r="A309" s="59" t="s">
        <v>313</v>
      </c>
      <c r="B309" s="59" t="s">
        <v>314</v>
      </c>
      <c r="C309" s="66">
        <v>369</v>
      </c>
      <c r="D309" s="67">
        <v>23954882.23</v>
      </c>
      <c r="E309" s="67">
        <v>1434811.11</v>
      </c>
      <c r="F309" s="68">
        <v>1.8524627198668268E-3</v>
      </c>
    </row>
    <row r="310" spans="1:6" x14ac:dyDescent="0.2">
      <c r="A310" s="59" t="s">
        <v>313</v>
      </c>
      <c r="B310" s="59" t="s">
        <v>315</v>
      </c>
      <c r="C310" s="66">
        <v>314</v>
      </c>
      <c r="D310" s="67">
        <v>10582710.109999999</v>
      </c>
      <c r="E310" s="67">
        <v>634717.35</v>
      </c>
      <c r="F310" s="68">
        <v>8.1947388080070302E-4</v>
      </c>
    </row>
    <row r="311" spans="1:6" x14ac:dyDescent="0.2">
      <c r="A311" s="59" t="s">
        <v>313</v>
      </c>
      <c r="B311" s="59" t="s">
        <v>313</v>
      </c>
      <c r="C311" s="66">
        <v>96</v>
      </c>
      <c r="D311" s="67">
        <v>1615150.96</v>
      </c>
      <c r="E311" s="67">
        <v>95221.89</v>
      </c>
      <c r="F311" s="68">
        <v>1.2293952849323824E-4</v>
      </c>
    </row>
    <row r="312" spans="1:6" x14ac:dyDescent="0.2">
      <c r="A312" s="59" t="s">
        <v>313</v>
      </c>
      <c r="B312" s="59" t="s">
        <v>316</v>
      </c>
      <c r="C312" s="66">
        <v>84</v>
      </c>
      <c r="D312" s="67">
        <v>2107761.48</v>
      </c>
      <c r="E312" s="67">
        <v>126465.68</v>
      </c>
      <c r="F312" s="68">
        <v>1.6327790878522519E-4</v>
      </c>
    </row>
    <row r="313" spans="1:6" x14ac:dyDescent="0.2">
      <c r="A313" s="59" t="s">
        <v>313</v>
      </c>
      <c r="B313" s="59" t="s">
        <v>317</v>
      </c>
      <c r="C313" s="66">
        <v>55</v>
      </c>
      <c r="D313" s="67">
        <v>1535162.04</v>
      </c>
      <c r="E313" s="67">
        <v>92109.7</v>
      </c>
      <c r="F313" s="68">
        <v>1.1892142749585863E-4</v>
      </c>
    </row>
    <row r="314" spans="1:6" x14ac:dyDescent="0.2">
      <c r="A314" s="59" t="s">
        <v>313</v>
      </c>
      <c r="B314" s="59" t="s">
        <v>318</v>
      </c>
      <c r="C314" s="66">
        <v>51</v>
      </c>
      <c r="D314" s="67">
        <v>1542743.85</v>
      </c>
      <c r="E314" s="67">
        <v>92564.62</v>
      </c>
      <c r="F314" s="68">
        <v>1.1950876776291427E-4</v>
      </c>
    </row>
    <row r="315" spans="1:6" x14ac:dyDescent="0.2">
      <c r="A315" s="59" t="s">
        <v>313</v>
      </c>
      <c r="B315" s="59" t="s">
        <v>319</v>
      </c>
      <c r="C315" s="66">
        <v>42</v>
      </c>
      <c r="D315" s="67">
        <v>1200772.21</v>
      </c>
      <c r="E315" s="67">
        <v>72046.33</v>
      </c>
      <c r="F315" s="68">
        <v>9.3017916782246656E-5</v>
      </c>
    </row>
    <row r="316" spans="1:6" x14ac:dyDescent="0.2">
      <c r="A316" s="59" t="s">
        <v>313</v>
      </c>
      <c r="B316" s="59" t="s">
        <v>320</v>
      </c>
      <c r="C316" s="66">
        <v>36</v>
      </c>
      <c r="D316" s="67">
        <v>206783.33</v>
      </c>
      <c r="E316" s="67">
        <v>12395.26</v>
      </c>
      <c r="F316" s="68">
        <v>1.6003330956265373E-5</v>
      </c>
    </row>
    <row r="317" spans="1:6" x14ac:dyDescent="0.2">
      <c r="A317" s="59" t="s">
        <v>313</v>
      </c>
      <c r="B317" s="59" t="s">
        <v>321</v>
      </c>
      <c r="C317" s="66">
        <v>33</v>
      </c>
      <c r="D317" s="67">
        <v>292830.7</v>
      </c>
      <c r="E317" s="67">
        <v>17569.87</v>
      </c>
      <c r="F317" s="68">
        <v>2.2684190930126376E-5</v>
      </c>
    </row>
    <row r="318" spans="1:6" x14ac:dyDescent="0.2">
      <c r="A318" s="59" t="s">
        <v>313</v>
      </c>
      <c r="B318" s="59" t="s">
        <v>322</v>
      </c>
      <c r="C318" s="66">
        <v>33</v>
      </c>
      <c r="D318" s="67">
        <v>549003.39</v>
      </c>
      <c r="E318" s="67">
        <v>32940.199999999997</v>
      </c>
      <c r="F318" s="68">
        <v>4.252858934508615E-5</v>
      </c>
    </row>
    <row r="319" spans="1:6" x14ac:dyDescent="0.2">
      <c r="A319" s="59" t="s">
        <v>313</v>
      </c>
      <c r="B319" s="59" t="s">
        <v>113</v>
      </c>
      <c r="C319" s="66">
        <v>24</v>
      </c>
      <c r="D319" s="67">
        <v>740700.29</v>
      </c>
      <c r="E319" s="67">
        <v>44442.03</v>
      </c>
      <c r="F319" s="68">
        <v>5.7378426467720267E-5</v>
      </c>
    </row>
    <row r="320" spans="1:6" x14ac:dyDescent="0.2">
      <c r="A320" s="59" t="s">
        <v>313</v>
      </c>
      <c r="B320" s="59" t="s">
        <v>323</v>
      </c>
      <c r="C320" s="66">
        <v>18</v>
      </c>
      <c r="D320" s="67">
        <v>429574.73</v>
      </c>
      <c r="E320" s="67">
        <v>25774.49</v>
      </c>
      <c r="F320" s="68">
        <v>3.3277050557951373E-5</v>
      </c>
    </row>
    <row r="321" spans="1:6" x14ac:dyDescent="0.2">
      <c r="A321" s="59" t="s">
        <v>313</v>
      </c>
      <c r="B321" s="59" t="s">
        <v>60</v>
      </c>
      <c r="C321" s="66">
        <v>81</v>
      </c>
      <c r="D321" s="67">
        <v>2452616.98</v>
      </c>
      <c r="E321" s="67">
        <v>147157.04999999999</v>
      </c>
      <c r="F321" s="68">
        <v>1.8999222071160193E-4</v>
      </c>
    </row>
    <row r="322" spans="1:6" x14ac:dyDescent="0.2">
      <c r="A322" s="59" t="s">
        <v>313</v>
      </c>
      <c r="B322" s="59" t="s">
        <v>61</v>
      </c>
      <c r="C322" s="66">
        <v>1236</v>
      </c>
      <c r="D322" s="67">
        <v>47210692.299999997</v>
      </c>
      <c r="E322" s="67">
        <v>2828215.58</v>
      </c>
      <c r="F322" s="68">
        <v>3.6514659589557642E-3</v>
      </c>
    </row>
    <row r="323" spans="1:6" x14ac:dyDescent="0.2">
      <c r="A323" s="59" t="s">
        <v>324</v>
      </c>
      <c r="B323" s="59" t="s">
        <v>325</v>
      </c>
      <c r="C323" s="66">
        <v>571</v>
      </c>
      <c r="D323" s="67">
        <v>29708651.280000001</v>
      </c>
      <c r="E323" s="67">
        <v>1776972.53</v>
      </c>
      <c r="F323" s="68">
        <v>2.2942221056905785E-3</v>
      </c>
    </row>
    <row r="324" spans="1:6" x14ac:dyDescent="0.2">
      <c r="A324" s="59" t="s">
        <v>324</v>
      </c>
      <c r="B324" s="59" t="s">
        <v>187</v>
      </c>
      <c r="C324" s="66">
        <v>72</v>
      </c>
      <c r="D324" s="67">
        <v>1313413.32</v>
      </c>
      <c r="E324" s="67">
        <v>78738.52</v>
      </c>
      <c r="F324" s="68">
        <v>1.0165810112627894E-4</v>
      </c>
    </row>
    <row r="325" spans="1:6" x14ac:dyDescent="0.2">
      <c r="A325" s="59" t="s">
        <v>324</v>
      </c>
      <c r="B325" s="59" t="s">
        <v>326</v>
      </c>
      <c r="C325" s="66">
        <v>66</v>
      </c>
      <c r="D325" s="67">
        <v>666566.59</v>
      </c>
      <c r="E325" s="67">
        <v>39930.76</v>
      </c>
      <c r="F325" s="68">
        <v>5.1553994641113063E-5</v>
      </c>
    </row>
    <row r="326" spans="1:6" x14ac:dyDescent="0.2">
      <c r="A326" s="59" t="s">
        <v>324</v>
      </c>
      <c r="B326" s="59" t="s">
        <v>324</v>
      </c>
      <c r="C326" s="66">
        <v>45</v>
      </c>
      <c r="D326" s="67">
        <v>4799447.58</v>
      </c>
      <c r="E326" s="67">
        <v>287966.87</v>
      </c>
      <c r="F326" s="68">
        <v>3.7178962966890943E-4</v>
      </c>
    </row>
    <row r="327" spans="1:6" x14ac:dyDescent="0.2">
      <c r="A327" s="59" t="s">
        <v>324</v>
      </c>
      <c r="B327" s="59" t="s">
        <v>327</v>
      </c>
      <c r="C327" s="66">
        <v>45</v>
      </c>
      <c r="D327" s="67">
        <v>396591.18</v>
      </c>
      <c r="E327" s="67">
        <v>23795.48</v>
      </c>
      <c r="F327" s="68">
        <v>3.0721980959108044E-5</v>
      </c>
    </row>
    <row r="328" spans="1:6" x14ac:dyDescent="0.2">
      <c r="A328" s="59" t="s">
        <v>324</v>
      </c>
      <c r="B328" s="59" t="s">
        <v>328</v>
      </c>
      <c r="C328" s="66">
        <v>30</v>
      </c>
      <c r="D328" s="67">
        <v>1212197.32</v>
      </c>
      <c r="E328" s="67">
        <v>72731.83</v>
      </c>
      <c r="F328" s="68">
        <v>9.3902955367199275E-5</v>
      </c>
    </row>
    <row r="329" spans="1:6" x14ac:dyDescent="0.2">
      <c r="A329" s="59" t="s">
        <v>324</v>
      </c>
      <c r="B329" s="59" t="s">
        <v>197</v>
      </c>
      <c r="C329" s="66">
        <v>18</v>
      </c>
      <c r="D329" s="67">
        <v>154788.32</v>
      </c>
      <c r="E329" s="67">
        <v>9287.2999999999993</v>
      </c>
      <c r="F329" s="68">
        <v>1.1990691247309325E-5</v>
      </c>
    </row>
    <row r="330" spans="1:6" x14ac:dyDescent="0.2">
      <c r="A330" s="59" t="s">
        <v>324</v>
      </c>
      <c r="B330" s="59" t="s">
        <v>60</v>
      </c>
      <c r="C330" s="66">
        <v>45</v>
      </c>
      <c r="D330" s="67">
        <v>1172559.44</v>
      </c>
      <c r="E330" s="67">
        <v>70353.570000000007</v>
      </c>
      <c r="F330" s="68">
        <v>9.083242018842549E-5</v>
      </c>
    </row>
    <row r="331" spans="1:6" x14ac:dyDescent="0.2">
      <c r="A331" s="59" t="s">
        <v>324</v>
      </c>
      <c r="B331" s="59" t="s">
        <v>61</v>
      </c>
      <c r="C331" s="66">
        <v>892</v>
      </c>
      <c r="D331" s="67">
        <v>39424215.030000001</v>
      </c>
      <c r="E331" s="67">
        <v>2359776.86</v>
      </c>
      <c r="F331" s="68">
        <v>3.0466718788889216E-3</v>
      </c>
    </row>
    <row r="332" spans="1:6" x14ac:dyDescent="0.2">
      <c r="A332" s="59" t="s">
        <v>329</v>
      </c>
      <c r="B332" s="59" t="s">
        <v>330</v>
      </c>
      <c r="C332" s="66">
        <v>412</v>
      </c>
      <c r="D332" s="67">
        <v>15419289.640000001</v>
      </c>
      <c r="E332" s="67">
        <v>921870.72</v>
      </c>
      <c r="F332" s="68">
        <v>1.190213213038746E-3</v>
      </c>
    </row>
    <row r="333" spans="1:6" x14ac:dyDescent="0.2">
      <c r="A333" s="59" t="s">
        <v>329</v>
      </c>
      <c r="B333" s="59" t="s">
        <v>331</v>
      </c>
      <c r="C333" s="66">
        <v>114</v>
      </c>
      <c r="D333" s="67">
        <v>5020461.03</v>
      </c>
      <c r="E333" s="67">
        <v>301227.71000000002</v>
      </c>
      <c r="F333" s="68">
        <v>3.8891049774897248E-4</v>
      </c>
    </row>
    <row r="334" spans="1:6" x14ac:dyDescent="0.2">
      <c r="A334" s="59" t="s">
        <v>329</v>
      </c>
      <c r="B334" s="59" t="s">
        <v>332</v>
      </c>
      <c r="C334" s="66">
        <v>45</v>
      </c>
      <c r="D334" s="67">
        <v>2062877.02</v>
      </c>
      <c r="E334" s="67">
        <v>123772.64</v>
      </c>
      <c r="F334" s="68">
        <v>1.5980096595397673E-4</v>
      </c>
    </row>
    <row r="335" spans="1:6" x14ac:dyDescent="0.2">
      <c r="A335" s="59" t="s">
        <v>329</v>
      </c>
      <c r="B335" s="59" t="s">
        <v>333</v>
      </c>
      <c r="C335" s="66">
        <v>42</v>
      </c>
      <c r="D335" s="67">
        <v>1294152.1299999999</v>
      </c>
      <c r="E335" s="67">
        <v>77649.14</v>
      </c>
      <c r="F335" s="68">
        <v>1.002516192390788E-4</v>
      </c>
    </row>
    <row r="336" spans="1:6" x14ac:dyDescent="0.2">
      <c r="A336" s="59" t="s">
        <v>329</v>
      </c>
      <c r="B336" s="59" t="s">
        <v>334</v>
      </c>
      <c r="C336" s="66">
        <v>21</v>
      </c>
      <c r="D336" s="67">
        <v>100025.92</v>
      </c>
      <c r="E336" s="67">
        <v>6001.56</v>
      </c>
      <c r="F336" s="68">
        <v>7.7485224943957627E-6</v>
      </c>
    </row>
    <row r="337" spans="1:6" x14ac:dyDescent="0.2">
      <c r="A337" s="59" t="s">
        <v>329</v>
      </c>
      <c r="B337" s="59" t="s">
        <v>335</v>
      </c>
      <c r="C337" s="66">
        <v>21</v>
      </c>
      <c r="D337" s="67">
        <v>692233.3</v>
      </c>
      <c r="E337" s="67">
        <v>41533.99</v>
      </c>
      <c r="F337" s="68">
        <v>5.3623900418725899E-5</v>
      </c>
    </row>
    <row r="338" spans="1:6" x14ac:dyDescent="0.2">
      <c r="A338" s="59" t="s">
        <v>329</v>
      </c>
      <c r="B338" s="59" t="s">
        <v>336</v>
      </c>
      <c r="C338" s="66">
        <v>18</v>
      </c>
      <c r="D338" s="67">
        <v>211478.54</v>
      </c>
      <c r="E338" s="67">
        <v>12688.71</v>
      </c>
      <c r="F338" s="68">
        <v>1.6382199771370182E-5</v>
      </c>
    </row>
    <row r="339" spans="1:6" x14ac:dyDescent="0.2">
      <c r="A339" s="59" t="s">
        <v>329</v>
      </c>
      <c r="B339" s="59" t="s">
        <v>60</v>
      </c>
      <c r="C339" s="66">
        <v>72</v>
      </c>
      <c r="D339" s="67">
        <v>626938.39</v>
      </c>
      <c r="E339" s="67">
        <v>37616.31</v>
      </c>
      <c r="F339" s="68">
        <v>4.8565843579196778E-5</v>
      </c>
    </row>
    <row r="340" spans="1:6" x14ac:dyDescent="0.2">
      <c r="A340" s="59" t="s">
        <v>329</v>
      </c>
      <c r="B340" s="59" t="s">
        <v>61</v>
      </c>
      <c r="C340" s="66">
        <v>745</v>
      </c>
      <c r="D340" s="67">
        <v>25427455.969999999</v>
      </c>
      <c r="E340" s="67">
        <v>1522360.78</v>
      </c>
      <c r="F340" s="68">
        <v>1.9654967622444626E-3</v>
      </c>
    </row>
    <row r="341" spans="1:6" x14ac:dyDescent="0.2">
      <c r="A341" s="59" t="s">
        <v>337</v>
      </c>
      <c r="B341" s="59" t="s">
        <v>338</v>
      </c>
      <c r="C341" s="66">
        <v>129</v>
      </c>
      <c r="D341" s="67">
        <v>1846162.72</v>
      </c>
      <c r="E341" s="67">
        <v>110690.75</v>
      </c>
      <c r="F341" s="68">
        <v>1.4291113748700967E-4</v>
      </c>
    </row>
    <row r="342" spans="1:6" x14ac:dyDescent="0.2">
      <c r="A342" s="59" t="s">
        <v>337</v>
      </c>
      <c r="B342" s="59" t="s">
        <v>339</v>
      </c>
      <c r="C342" s="66">
        <v>75</v>
      </c>
      <c r="D342" s="67">
        <v>5647017.4100000001</v>
      </c>
      <c r="E342" s="67">
        <v>338656.74</v>
      </c>
      <c r="F342" s="68">
        <v>4.3723454697924152E-4</v>
      </c>
    </row>
    <row r="343" spans="1:6" x14ac:dyDescent="0.2">
      <c r="A343" s="59" t="s">
        <v>337</v>
      </c>
      <c r="B343" s="59" t="s">
        <v>340</v>
      </c>
      <c r="C343" s="66">
        <v>72</v>
      </c>
      <c r="D343" s="67">
        <v>2453668.42</v>
      </c>
      <c r="E343" s="67">
        <v>147105.12</v>
      </c>
      <c r="F343" s="68">
        <v>1.8992517468138082E-4</v>
      </c>
    </row>
    <row r="344" spans="1:6" x14ac:dyDescent="0.2">
      <c r="A344" s="59" t="s">
        <v>337</v>
      </c>
      <c r="B344" s="59" t="s">
        <v>341</v>
      </c>
      <c r="C344" s="66">
        <v>68</v>
      </c>
      <c r="D344" s="67">
        <v>1338234.0900000001</v>
      </c>
      <c r="E344" s="67">
        <v>80262.94</v>
      </c>
      <c r="F344" s="68">
        <v>1.0362625651602873E-4</v>
      </c>
    </row>
    <row r="345" spans="1:6" x14ac:dyDescent="0.2">
      <c r="A345" s="59" t="s">
        <v>337</v>
      </c>
      <c r="B345" s="59" t="s">
        <v>342</v>
      </c>
      <c r="C345" s="66">
        <v>21</v>
      </c>
      <c r="D345" s="67">
        <v>312270.56</v>
      </c>
      <c r="E345" s="67">
        <v>18736.240000000002</v>
      </c>
      <c r="F345" s="68">
        <v>2.4190073430974223E-5</v>
      </c>
    </row>
    <row r="346" spans="1:6" x14ac:dyDescent="0.2">
      <c r="A346" s="59" t="s">
        <v>337</v>
      </c>
      <c r="B346" s="59" t="s">
        <v>343</v>
      </c>
      <c r="C346" s="66">
        <v>21</v>
      </c>
      <c r="D346" s="67">
        <v>204915.31</v>
      </c>
      <c r="E346" s="67">
        <v>12294.92</v>
      </c>
      <c r="F346" s="68">
        <v>1.5873783514085726E-5</v>
      </c>
    </row>
    <row r="347" spans="1:6" x14ac:dyDescent="0.2">
      <c r="A347" s="59" t="s">
        <v>337</v>
      </c>
      <c r="B347" s="59" t="s">
        <v>60</v>
      </c>
      <c r="C347" s="66">
        <v>54</v>
      </c>
      <c r="D347" s="67">
        <v>7306949.2300000004</v>
      </c>
      <c r="E347" s="67">
        <v>433199.99</v>
      </c>
      <c r="F347" s="68">
        <v>5.5929789372880033E-4</v>
      </c>
    </row>
    <row r="348" spans="1:6" x14ac:dyDescent="0.2">
      <c r="A348" s="59" t="s">
        <v>337</v>
      </c>
      <c r="B348" s="59" t="s">
        <v>61</v>
      </c>
      <c r="C348" s="66">
        <v>440</v>
      </c>
      <c r="D348" s="67">
        <v>19109217.739999998</v>
      </c>
      <c r="E348" s="67">
        <v>1140946.7</v>
      </c>
      <c r="F348" s="68">
        <v>1.473058866337521E-3</v>
      </c>
    </row>
    <row r="349" spans="1:6" x14ac:dyDescent="0.2">
      <c r="A349" s="59" t="s">
        <v>139</v>
      </c>
      <c r="B349" s="59" t="s">
        <v>344</v>
      </c>
      <c r="C349" s="66">
        <v>354</v>
      </c>
      <c r="D349" s="67">
        <v>15658677.15</v>
      </c>
      <c r="E349" s="67">
        <v>935175.7</v>
      </c>
      <c r="F349" s="68">
        <v>1.2073910695989546E-3</v>
      </c>
    </row>
    <row r="350" spans="1:6" x14ac:dyDescent="0.2">
      <c r="A350" s="59" t="s">
        <v>139</v>
      </c>
      <c r="B350" s="59" t="s">
        <v>345</v>
      </c>
      <c r="C350" s="66">
        <v>58</v>
      </c>
      <c r="D350" s="67">
        <v>2135669.86</v>
      </c>
      <c r="E350" s="67">
        <v>128070.6</v>
      </c>
      <c r="F350" s="68">
        <v>1.6534999649603802E-4</v>
      </c>
    </row>
    <row r="351" spans="1:6" x14ac:dyDescent="0.2">
      <c r="A351" s="59" t="s">
        <v>139</v>
      </c>
      <c r="B351" s="59" t="s">
        <v>346</v>
      </c>
      <c r="C351" s="66">
        <v>57</v>
      </c>
      <c r="D351" s="67">
        <v>1378822.97</v>
      </c>
      <c r="E351" s="67">
        <v>82729.37</v>
      </c>
      <c r="F351" s="68">
        <v>1.06810626635773E-4</v>
      </c>
    </row>
    <row r="352" spans="1:6" x14ac:dyDescent="0.2">
      <c r="A352" s="59" t="s">
        <v>139</v>
      </c>
      <c r="B352" s="59" t="s">
        <v>347</v>
      </c>
      <c r="C352" s="66">
        <v>30</v>
      </c>
      <c r="D352" s="67">
        <v>1089362.49</v>
      </c>
      <c r="E352" s="67">
        <v>65361.760000000002</v>
      </c>
      <c r="F352" s="68">
        <v>8.4387570503885185E-5</v>
      </c>
    </row>
    <row r="353" spans="1:6" x14ac:dyDescent="0.2">
      <c r="A353" s="59" t="s">
        <v>139</v>
      </c>
      <c r="B353" s="59" t="s">
        <v>348</v>
      </c>
      <c r="C353" s="66">
        <v>27</v>
      </c>
      <c r="D353" s="67">
        <v>128853.15</v>
      </c>
      <c r="E353" s="67">
        <v>7731.19</v>
      </c>
      <c r="F353" s="68">
        <v>9.9816213823485178E-6</v>
      </c>
    </row>
    <row r="354" spans="1:6" x14ac:dyDescent="0.2">
      <c r="A354" s="59" t="s">
        <v>139</v>
      </c>
      <c r="B354" s="59" t="s">
        <v>349</v>
      </c>
      <c r="C354" s="66">
        <v>24</v>
      </c>
      <c r="D354" s="67">
        <v>266209.84000000003</v>
      </c>
      <c r="E354" s="67">
        <v>15972.59</v>
      </c>
      <c r="F354" s="68">
        <v>2.0621967106679063E-5</v>
      </c>
    </row>
    <row r="355" spans="1:6" x14ac:dyDescent="0.2">
      <c r="A355" s="59" t="s">
        <v>139</v>
      </c>
      <c r="B355" s="59" t="s">
        <v>60</v>
      </c>
      <c r="C355" s="66">
        <v>24</v>
      </c>
      <c r="D355" s="67">
        <v>232468.56</v>
      </c>
      <c r="E355" s="67">
        <v>13948.12</v>
      </c>
      <c r="F355" s="68">
        <v>1.800820479584165E-5</v>
      </c>
    </row>
    <row r="356" spans="1:6" x14ac:dyDescent="0.2">
      <c r="A356" s="59" t="s">
        <v>139</v>
      </c>
      <c r="B356" s="59" t="s">
        <v>61</v>
      </c>
      <c r="C356" s="66">
        <v>574</v>
      </c>
      <c r="D356" s="67">
        <v>20890064.02</v>
      </c>
      <c r="E356" s="67">
        <v>1248989.32</v>
      </c>
      <c r="F356" s="68">
        <v>1.6125510436086729E-3</v>
      </c>
    </row>
    <row r="357" spans="1:6" x14ac:dyDescent="0.2">
      <c r="A357" s="59" t="s">
        <v>350</v>
      </c>
      <c r="B357" s="59" t="s">
        <v>351</v>
      </c>
      <c r="C357" s="66">
        <v>234</v>
      </c>
      <c r="D357" s="67">
        <v>9863663.0299999993</v>
      </c>
      <c r="E357" s="67">
        <v>590731.68999999994</v>
      </c>
      <c r="F357" s="68">
        <v>7.6268466667290223E-4</v>
      </c>
    </row>
    <row r="358" spans="1:6" x14ac:dyDescent="0.2">
      <c r="A358" s="59" t="s">
        <v>350</v>
      </c>
      <c r="B358" s="59" t="s">
        <v>352</v>
      </c>
      <c r="C358" s="66">
        <v>127</v>
      </c>
      <c r="D358" s="67">
        <v>5649064.4199999999</v>
      </c>
      <c r="E358" s="67">
        <v>338943.86</v>
      </c>
      <c r="F358" s="68">
        <v>4.3760524322798201E-4</v>
      </c>
    </row>
    <row r="359" spans="1:6" x14ac:dyDescent="0.2">
      <c r="A359" s="59" t="s">
        <v>350</v>
      </c>
      <c r="B359" s="59" t="s">
        <v>353</v>
      </c>
      <c r="C359" s="66">
        <v>111</v>
      </c>
      <c r="D359" s="67">
        <v>2909407.33</v>
      </c>
      <c r="E359" s="67">
        <v>174241.03</v>
      </c>
      <c r="F359" s="68">
        <v>2.2495993381748858E-4</v>
      </c>
    </row>
    <row r="360" spans="1:6" x14ac:dyDescent="0.2">
      <c r="A360" s="59" t="s">
        <v>350</v>
      </c>
      <c r="B360" s="59" t="s">
        <v>354</v>
      </c>
      <c r="C360" s="66">
        <v>73</v>
      </c>
      <c r="D360" s="67">
        <v>2303884.13</v>
      </c>
      <c r="E360" s="67">
        <v>138233.07</v>
      </c>
      <c r="F360" s="68">
        <v>1.7847060636974119E-4</v>
      </c>
    </row>
    <row r="361" spans="1:6" x14ac:dyDescent="0.2">
      <c r="A361" s="59" t="s">
        <v>350</v>
      </c>
      <c r="B361" s="59" t="s">
        <v>355</v>
      </c>
      <c r="C361" s="66">
        <v>60</v>
      </c>
      <c r="D361" s="67">
        <v>945733.83</v>
      </c>
      <c r="E361" s="67">
        <v>56744.07</v>
      </c>
      <c r="F361" s="68">
        <v>7.326140250510996E-5</v>
      </c>
    </row>
    <row r="362" spans="1:6" x14ac:dyDescent="0.2">
      <c r="A362" s="59" t="s">
        <v>350</v>
      </c>
      <c r="B362" s="59" t="s">
        <v>356</v>
      </c>
      <c r="C362" s="66">
        <v>21</v>
      </c>
      <c r="D362" s="67">
        <v>139346.15</v>
      </c>
      <c r="E362" s="67">
        <v>8360.7800000000007</v>
      </c>
      <c r="F362" s="68">
        <v>1.0794475419839876E-5</v>
      </c>
    </row>
    <row r="363" spans="1:6" x14ac:dyDescent="0.2">
      <c r="A363" s="59" t="s">
        <v>350</v>
      </c>
      <c r="B363" s="59" t="s">
        <v>357</v>
      </c>
      <c r="C363" s="66">
        <v>18</v>
      </c>
      <c r="D363" s="67">
        <v>960855.51</v>
      </c>
      <c r="E363" s="67">
        <v>57651.32</v>
      </c>
      <c r="F363" s="68">
        <v>7.4432739129760972E-5</v>
      </c>
    </row>
    <row r="364" spans="1:6" x14ac:dyDescent="0.2">
      <c r="A364" s="59" t="s">
        <v>350</v>
      </c>
      <c r="B364" s="59" t="s">
        <v>60</v>
      </c>
      <c r="C364" s="66">
        <v>33</v>
      </c>
      <c r="D364" s="67">
        <v>407219.1</v>
      </c>
      <c r="E364" s="67">
        <v>24433.13</v>
      </c>
      <c r="F364" s="68">
        <v>3.1545241139553038E-5</v>
      </c>
    </row>
    <row r="365" spans="1:6" x14ac:dyDescent="0.2">
      <c r="A365" s="59" t="s">
        <v>350</v>
      </c>
      <c r="B365" s="59" t="s">
        <v>61</v>
      </c>
      <c r="C365" s="66">
        <v>677</v>
      </c>
      <c r="D365" s="67">
        <v>23179173.5</v>
      </c>
      <c r="E365" s="67">
        <v>1389338.95</v>
      </c>
      <c r="F365" s="68">
        <v>1.793754308282378E-3</v>
      </c>
    </row>
    <row r="366" spans="1:6" x14ac:dyDescent="0.2">
      <c r="A366" s="59" t="s">
        <v>358</v>
      </c>
      <c r="B366" s="59" t="s">
        <v>359</v>
      </c>
      <c r="C366" s="66">
        <v>246</v>
      </c>
      <c r="D366" s="67">
        <v>10745920.869999999</v>
      </c>
      <c r="E366" s="67">
        <v>643995.80000000005</v>
      </c>
      <c r="F366" s="68">
        <v>8.3145314594811927E-4</v>
      </c>
    </row>
    <row r="367" spans="1:6" x14ac:dyDescent="0.2">
      <c r="A367" s="59" t="s">
        <v>358</v>
      </c>
      <c r="B367" s="59" t="s">
        <v>360</v>
      </c>
      <c r="C367" s="66">
        <v>242</v>
      </c>
      <c r="D367" s="67">
        <v>6323227.6699999999</v>
      </c>
      <c r="E367" s="67">
        <v>379031.57</v>
      </c>
      <c r="F367" s="68">
        <v>4.8936187361804965E-4</v>
      </c>
    </row>
    <row r="368" spans="1:6" x14ac:dyDescent="0.2">
      <c r="A368" s="59" t="s">
        <v>358</v>
      </c>
      <c r="B368" s="59" t="s">
        <v>56</v>
      </c>
      <c r="C368" s="66">
        <v>85</v>
      </c>
      <c r="D368" s="67">
        <v>1964925.32</v>
      </c>
      <c r="E368" s="67">
        <v>117895.49</v>
      </c>
      <c r="F368" s="68">
        <v>1.5221306731130082E-4</v>
      </c>
    </row>
    <row r="369" spans="1:6" x14ac:dyDescent="0.2">
      <c r="A369" s="59" t="s">
        <v>358</v>
      </c>
      <c r="B369" s="59" t="s">
        <v>361</v>
      </c>
      <c r="C369" s="66">
        <v>42</v>
      </c>
      <c r="D369" s="67">
        <v>754448.04</v>
      </c>
      <c r="E369" s="67">
        <v>45266.89</v>
      </c>
      <c r="F369" s="68">
        <v>5.8443390621161593E-5</v>
      </c>
    </row>
    <row r="370" spans="1:6" x14ac:dyDescent="0.2">
      <c r="A370" s="59" t="s">
        <v>358</v>
      </c>
      <c r="B370" s="59" t="s">
        <v>54</v>
      </c>
      <c r="C370" s="66">
        <v>36</v>
      </c>
      <c r="D370" s="67">
        <v>814021.24</v>
      </c>
      <c r="E370" s="67">
        <v>48841.27</v>
      </c>
      <c r="F370" s="68">
        <v>6.3058218071610864E-5</v>
      </c>
    </row>
    <row r="371" spans="1:6" x14ac:dyDescent="0.2">
      <c r="A371" s="59" t="s">
        <v>358</v>
      </c>
      <c r="B371" s="59" t="s">
        <v>362</v>
      </c>
      <c r="C371" s="66">
        <v>33</v>
      </c>
      <c r="D371" s="67">
        <v>390533.01</v>
      </c>
      <c r="E371" s="67">
        <v>23431.98</v>
      </c>
      <c r="F371" s="68">
        <v>3.0252671658407414E-5</v>
      </c>
    </row>
    <row r="372" spans="1:6" x14ac:dyDescent="0.2">
      <c r="A372" s="59" t="s">
        <v>358</v>
      </c>
      <c r="B372" s="59" t="s">
        <v>363</v>
      </c>
      <c r="C372" s="66">
        <v>30</v>
      </c>
      <c r="D372" s="67">
        <v>975831.27</v>
      </c>
      <c r="E372" s="67">
        <v>58549.87</v>
      </c>
      <c r="F372" s="68">
        <v>7.5592843317228784E-5</v>
      </c>
    </row>
    <row r="373" spans="1:6" x14ac:dyDescent="0.2">
      <c r="A373" s="59" t="s">
        <v>358</v>
      </c>
      <c r="B373" s="59" t="s">
        <v>364</v>
      </c>
      <c r="C373" s="66">
        <v>24</v>
      </c>
      <c r="D373" s="67">
        <v>209420.33</v>
      </c>
      <c r="E373" s="67">
        <v>12565.22</v>
      </c>
      <c r="F373" s="68">
        <v>1.6222763717605339E-5</v>
      </c>
    </row>
    <row r="374" spans="1:6" x14ac:dyDescent="0.2">
      <c r="A374" s="59" t="s">
        <v>358</v>
      </c>
      <c r="B374" s="59" t="s">
        <v>365</v>
      </c>
      <c r="C374" s="66">
        <v>24</v>
      </c>
      <c r="D374" s="67">
        <v>460054.27</v>
      </c>
      <c r="E374" s="67">
        <v>27603.26</v>
      </c>
      <c r="F374" s="68">
        <v>3.5638147586403324E-5</v>
      </c>
    </row>
    <row r="375" spans="1:6" x14ac:dyDescent="0.2">
      <c r="A375" s="59" t="s">
        <v>358</v>
      </c>
      <c r="B375" s="59" t="s">
        <v>60</v>
      </c>
      <c r="C375" s="66">
        <v>39</v>
      </c>
      <c r="D375" s="67">
        <v>452723.04</v>
      </c>
      <c r="E375" s="67">
        <v>26880.07</v>
      </c>
      <c r="F375" s="68">
        <v>3.4704448017837474E-5</v>
      </c>
    </row>
    <row r="376" spans="1:6" x14ac:dyDescent="0.2">
      <c r="A376" s="59" t="s">
        <v>358</v>
      </c>
      <c r="B376" s="59" t="s">
        <v>61</v>
      </c>
      <c r="C376" s="66">
        <v>801</v>
      </c>
      <c r="D376" s="67">
        <v>23091105.059999999</v>
      </c>
      <c r="E376" s="67">
        <v>1384061.41</v>
      </c>
      <c r="F376" s="68">
        <v>1.786940556956877E-3</v>
      </c>
    </row>
    <row r="377" spans="1:6" x14ac:dyDescent="0.2">
      <c r="A377" s="59" t="s">
        <v>366</v>
      </c>
      <c r="B377" s="59" t="s">
        <v>367</v>
      </c>
      <c r="C377" s="66">
        <v>517</v>
      </c>
      <c r="D377" s="67">
        <v>25293882.579999998</v>
      </c>
      <c r="E377" s="67">
        <v>1513363.78</v>
      </c>
      <c r="F377" s="68">
        <v>1.953880872895347E-3</v>
      </c>
    </row>
    <row r="378" spans="1:6" x14ac:dyDescent="0.2">
      <c r="A378" s="59" t="s">
        <v>366</v>
      </c>
      <c r="B378" s="59" t="s">
        <v>368</v>
      </c>
      <c r="C378" s="66">
        <v>89</v>
      </c>
      <c r="D378" s="67">
        <v>1116401.33</v>
      </c>
      <c r="E378" s="67">
        <v>66984.070000000007</v>
      </c>
      <c r="F378" s="68">
        <v>8.6482110178217057E-5</v>
      </c>
    </row>
    <row r="379" spans="1:6" x14ac:dyDescent="0.2">
      <c r="A379" s="59" t="s">
        <v>366</v>
      </c>
      <c r="B379" s="59" t="s">
        <v>369</v>
      </c>
      <c r="C379" s="66">
        <v>69</v>
      </c>
      <c r="D379" s="67">
        <v>3751858.7</v>
      </c>
      <c r="E379" s="67">
        <v>225111.53</v>
      </c>
      <c r="F379" s="68">
        <v>2.9063805976326928E-4</v>
      </c>
    </row>
    <row r="380" spans="1:6" x14ac:dyDescent="0.2">
      <c r="A380" s="59" t="s">
        <v>366</v>
      </c>
      <c r="B380" s="59" t="s">
        <v>370</v>
      </c>
      <c r="C380" s="66">
        <v>30</v>
      </c>
      <c r="D380" s="67">
        <v>1566479.66</v>
      </c>
      <c r="E380" s="67">
        <v>93940.84</v>
      </c>
      <c r="F380" s="68">
        <v>1.2128558439512946E-4</v>
      </c>
    </row>
    <row r="381" spans="1:6" x14ac:dyDescent="0.2">
      <c r="A381" s="59" t="s">
        <v>366</v>
      </c>
      <c r="B381" s="59" t="s">
        <v>371</v>
      </c>
      <c r="C381" s="66">
        <v>22</v>
      </c>
      <c r="D381" s="67">
        <v>423189.53</v>
      </c>
      <c r="E381" s="67">
        <v>25391.360000000001</v>
      </c>
      <c r="F381" s="68">
        <v>3.2782397263928173E-5</v>
      </c>
    </row>
    <row r="382" spans="1:6" x14ac:dyDescent="0.2">
      <c r="A382" s="59" t="s">
        <v>366</v>
      </c>
      <c r="B382" s="59" t="s">
        <v>372</v>
      </c>
      <c r="C382" s="66">
        <v>21</v>
      </c>
      <c r="D382" s="67">
        <v>170414.35</v>
      </c>
      <c r="E382" s="67">
        <v>10224.870000000001</v>
      </c>
      <c r="F382" s="68">
        <v>1.3201173561086184E-5</v>
      </c>
    </row>
    <row r="383" spans="1:6" x14ac:dyDescent="0.2">
      <c r="A383" s="59" t="s">
        <v>366</v>
      </c>
      <c r="B383" s="59" t="s">
        <v>373</v>
      </c>
      <c r="C383" s="66">
        <v>18</v>
      </c>
      <c r="D383" s="67">
        <v>351314.03</v>
      </c>
      <c r="E383" s="67">
        <v>21078.85</v>
      </c>
      <c r="F383" s="68">
        <v>2.7214581438991545E-5</v>
      </c>
    </row>
    <row r="384" spans="1:6" x14ac:dyDescent="0.2">
      <c r="A384" s="59" t="s">
        <v>366</v>
      </c>
      <c r="B384" s="59" t="s">
        <v>60</v>
      </c>
      <c r="C384" s="66">
        <v>117</v>
      </c>
      <c r="D384" s="67">
        <v>2115615.87</v>
      </c>
      <c r="E384" s="67">
        <v>126936.95</v>
      </c>
      <c r="F384" s="68">
        <v>1.6388635828767689E-4</v>
      </c>
    </row>
    <row r="385" spans="1:6" x14ac:dyDescent="0.2">
      <c r="A385" s="59" t="s">
        <v>366</v>
      </c>
      <c r="B385" s="59" t="s">
        <v>61</v>
      </c>
      <c r="C385" s="66">
        <v>883</v>
      </c>
      <c r="D385" s="67">
        <v>34789156.049999997</v>
      </c>
      <c r="E385" s="67">
        <v>2083032.26</v>
      </c>
      <c r="F385" s="68">
        <v>2.6893711506944928E-3</v>
      </c>
    </row>
    <row r="386" spans="1:6" x14ac:dyDescent="0.2">
      <c r="A386" s="59" t="s">
        <v>374</v>
      </c>
      <c r="B386" s="59" t="s">
        <v>375</v>
      </c>
      <c r="C386" s="66">
        <v>263</v>
      </c>
      <c r="D386" s="67">
        <v>27038244.489999998</v>
      </c>
      <c r="E386" s="67">
        <v>1620779.89</v>
      </c>
      <c r="F386" s="68">
        <v>2.0925641726699871E-3</v>
      </c>
    </row>
    <row r="387" spans="1:6" x14ac:dyDescent="0.2">
      <c r="A387" s="59" t="s">
        <v>374</v>
      </c>
      <c r="B387" s="59" t="s">
        <v>376</v>
      </c>
      <c r="C387" s="66">
        <v>164</v>
      </c>
      <c r="D387" s="67">
        <v>6324763.3899999997</v>
      </c>
      <c r="E387" s="67">
        <v>379485.82</v>
      </c>
      <c r="F387" s="68">
        <v>4.8994834885833364E-4</v>
      </c>
    </row>
    <row r="388" spans="1:6" x14ac:dyDescent="0.2">
      <c r="A388" s="59" t="s">
        <v>374</v>
      </c>
      <c r="B388" s="59" t="s">
        <v>377</v>
      </c>
      <c r="C388" s="66">
        <v>81</v>
      </c>
      <c r="D388" s="67">
        <v>5481583.3899999997</v>
      </c>
      <c r="E388" s="67">
        <v>328895.01</v>
      </c>
      <c r="F388" s="68">
        <v>4.2463132640172208E-4</v>
      </c>
    </row>
    <row r="389" spans="1:6" x14ac:dyDescent="0.2">
      <c r="A389" s="59" t="s">
        <v>374</v>
      </c>
      <c r="B389" s="59" t="s">
        <v>378</v>
      </c>
      <c r="C389" s="66">
        <v>52</v>
      </c>
      <c r="D389" s="67">
        <v>2209089.14</v>
      </c>
      <c r="E389" s="67">
        <v>132545.34</v>
      </c>
      <c r="F389" s="68">
        <v>1.7112726499732308E-4</v>
      </c>
    </row>
    <row r="390" spans="1:6" x14ac:dyDescent="0.2">
      <c r="A390" s="59" t="s">
        <v>374</v>
      </c>
      <c r="B390" s="59" t="s">
        <v>379</v>
      </c>
      <c r="C390" s="66">
        <v>32</v>
      </c>
      <c r="D390" s="67">
        <v>388609.39</v>
      </c>
      <c r="E390" s="67">
        <v>23316.560000000001</v>
      </c>
      <c r="F390" s="68">
        <v>3.0103654658443547E-5</v>
      </c>
    </row>
    <row r="391" spans="1:6" x14ac:dyDescent="0.2">
      <c r="A391" s="59" t="s">
        <v>374</v>
      </c>
      <c r="B391" s="59" t="s">
        <v>380</v>
      </c>
      <c r="C391" s="66">
        <v>27</v>
      </c>
      <c r="D391" s="67">
        <v>362355.53</v>
      </c>
      <c r="E391" s="67">
        <v>21741.33</v>
      </c>
      <c r="F391" s="68">
        <v>2.8069899253374359E-5</v>
      </c>
    </row>
    <row r="392" spans="1:6" x14ac:dyDescent="0.2">
      <c r="A392" s="59" t="s">
        <v>374</v>
      </c>
      <c r="B392" s="59" t="s">
        <v>381</v>
      </c>
      <c r="C392" s="66">
        <v>21</v>
      </c>
      <c r="D392" s="67">
        <v>50617.13</v>
      </c>
      <c r="E392" s="67">
        <v>3037.04</v>
      </c>
      <c r="F392" s="68">
        <v>3.9210759796419102E-6</v>
      </c>
    </row>
    <row r="393" spans="1:6" x14ac:dyDescent="0.2">
      <c r="A393" s="59" t="s">
        <v>374</v>
      </c>
      <c r="B393" s="59" t="s">
        <v>382</v>
      </c>
      <c r="C393" s="66">
        <v>18</v>
      </c>
      <c r="D393" s="67">
        <v>86723.69</v>
      </c>
      <c r="E393" s="67">
        <v>5203.43</v>
      </c>
      <c r="F393" s="68">
        <v>6.7180690358862926E-6</v>
      </c>
    </row>
    <row r="394" spans="1:6" x14ac:dyDescent="0.2">
      <c r="A394" s="59" t="s">
        <v>374</v>
      </c>
      <c r="B394" s="59" t="s">
        <v>60</v>
      </c>
      <c r="C394" s="66">
        <v>30</v>
      </c>
      <c r="D394" s="67">
        <v>359738.74</v>
      </c>
      <c r="E394" s="67">
        <v>21584.34</v>
      </c>
      <c r="F394" s="68">
        <v>2.7867211861030502E-5</v>
      </c>
    </row>
    <row r="395" spans="1:6" x14ac:dyDescent="0.2">
      <c r="A395" s="59" t="s">
        <v>374</v>
      </c>
      <c r="B395" s="59" t="s">
        <v>61</v>
      </c>
      <c r="C395" s="66">
        <v>688</v>
      </c>
      <c r="D395" s="67">
        <v>42301724.890000001</v>
      </c>
      <c r="E395" s="67">
        <v>2536588.7599999998</v>
      </c>
      <c r="F395" s="68">
        <v>3.2749510237157424E-3</v>
      </c>
    </row>
    <row r="396" spans="1:6" x14ac:dyDescent="0.2">
      <c r="A396" s="59" t="s">
        <v>383</v>
      </c>
      <c r="B396" s="59" t="s">
        <v>384</v>
      </c>
      <c r="C396" s="66">
        <v>611</v>
      </c>
      <c r="D396" s="67">
        <v>33455091.09</v>
      </c>
      <c r="E396" s="67">
        <v>2001233.93</v>
      </c>
      <c r="F396" s="68">
        <v>2.5837625755891856E-3</v>
      </c>
    </row>
    <row r="397" spans="1:6" x14ac:dyDescent="0.2">
      <c r="A397" s="59" t="s">
        <v>383</v>
      </c>
      <c r="B397" s="59" t="s">
        <v>385</v>
      </c>
      <c r="C397" s="66">
        <v>238</v>
      </c>
      <c r="D397" s="67">
        <v>7195786.6699999999</v>
      </c>
      <c r="E397" s="67">
        <v>431487.87</v>
      </c>
      <c r="F397" s="68">
        <v>5.5708740173453469E-4</v>
      </c>
    </row>
    <row r="398" spans="1:6" x14ac:dyDescent="0.2">
      <c r="A398" s="59" t="s">
        <v>383</v>
      </c>
      <c r="B398" s="59" t="s">
        <v>332</v>
      </c>
      <c r="C398" s="66">
        <v>125</v>
      </c>
      <c r="D398" s="67">
        <v>2712537.01</v>
      </c>
      <c r="E398" s="67">
        <v>162752.21</v>
      </c>
      <c r="F398" s="68">
        <v>2.101268937072399E-4</v>
      </c>
    </row>
    <row r="399" spans="1:6" x14ac:dyDescent="0.2">
      <c r="A399" s="59" t="s">
        <v>383</v>
      </c>
      <c r="B399" s="59" t="s">
        <v>386</v>
      </c>
      <c r="C399" s="66">
        <v>95</v>
      </c>
      <c r="D399" s="67">
        <v>3238770.5</v>
      </c>
      <c r="E399" s="67">
        <v>194326.21</v>
      </c>
      <c r="F399" s="68">
        <v>2.5089160308914258E-4</v>
      </c>
    </row>
    <row r="400" spans="1:6" x14ac:dyDescent="0.2">
      <c r="A400" s="59" t="s">
        <v>383</v>
      </c>
      <c r="B400" s="59" t="s">
        <v>387</v>
      </c>
      <c r="C400" s="66">
        <v>69</v>
      </c>
      <c r="D400" s="67">
        <v>5442187.75</v>
      </c>
      <c r="E400" s="67">
        <v>326531.26</v>
      </c>
      <c r="F400" s="68">
        <v>4.2157952486243427E-4</v>
      </c>
    </row>
    <row r="401" spans="1:6" x14ac:dyDescent="0.2">
      <c r="A401" s="59" t="s">
        <v>383</v>
      </c>
      <c r="B401" s="59" t="s">
        <v>388</v>
      </c>
      <c r="C401" s="66">
        <v>59</v>
      </c>
      <c r="D401" s="67">
        <v>1261270.21</v>
      </c>
      <c r="E401" s="67">
        <v>75676.2</v>
      </c>
      <c r="F401" s="68">
        <v>9.7704386524569037E-5</v>
      </c>
    </row>
    <row r="402" spans="1:6" x14ac:dyDescent="0.2">
      <c r="A402" s="59" t="s">
        <v>383</v>
      </c>
      <c r="B402" s="59" t="s">
        <v>389</v>
      </c>
      <c r="C402" s="66">
        <v>56</v>
      </c>
      <c r="D402" s="67">
        <v>771640.27</v>
      </c>
      <c r="E402" s="67">
        <v>46298.42</v>
      </c>
      <c r="F402" s="68">
        <v>5.9775183256517074E-5</v>
      </c>
    </row>
    <row r="403" spans="1:6" x14ac:dyDescent="0.2">
      <c r="A403" s="59" t="s">
        <v>383</v>
      </c>
      <c r="B403" s="59" t="s">
        <v>390</v>
      </c>
      <c r="C403" s="66">
        <v>27</v>
      </c>
      <c r="D403" s="67">
        <v>538890.74</v>
      </c>
      <c r="E403" s="67">
        <v>32274.74</v>
      </c>
      <c r="F403" s="68">
        <v>4.1669424098196913E-5</v>
      </c>
    </row>
    <row r="404" spans="1:6" x14ac:dyDescent="0.2">
      <c r="A404" s="59" t="s">
        <v>383</v>
      </c>
      <c r="B404" s="59" t="s">
        <v>391</v>
      </c>
      <c r="C404" s="66">
        <v>21</v>
      </c>
      <c r="D404" s="67">
        <v>221314.05</v>
      </c>
      <c r="E404" s="67">
        <v>13278.85</v>
      </c>
      <c r="F404" s="68">
        <v>1.7144120516117004E-5</v>
      </c>
    </row>
    <row r="405" spans="1:6" x14ac:dyDescent="0.2">
      <c r="A405" s="59" t="s">
        <v>383</v>
      </c>
      <c r="B405" s="59" t="s">
        <v>60</v>
      </c>
      <c r="C405" s="66">
        <v>9</v>
      </c>
      <c r="D405" s="67">
        <v>42758.12</v>
      </c>
      <c r="E405" s="67">
        <v>2565.4899999999998</v>
      </c>
      <c r="F405" s="68">
        <v>3.3122649734647961E-6</v>
      </c>
    </row>
    <row r="406" spans="1:6" x14ac:dyDescent="0.2">
      <c r="A406" s="59" t="s">
        <v>383</v>
      </c>
      <c r="B406" s="59" t="s">
        <v>61</v>
      </c>
      <c r="C406" s="66">
        <v>1310</v>
      </c>
      <c r="D406" s="67">
        <v>54880246.409999996</v>
      </c>
      <c r="E406" s="67">
        <v>3286425.18</v>
      </c>
      <c r="F406" s="68">
        <v>4.2430533783514024E-3</v>
      </c>
    </row>
    <row r="407" spans="1:6" x14ac:dyDescent="0.2">
      <c r="A407" s="59" t="s">
        <v>392</v>
      </c>
      <c r="B407" s="59" t="s">
        <v>393</v>
      </c>
      <c r="C407" s="66">
        <v>269</v>
      </c>
      <c r="D407" s="67">
        <v>11294893.82</v>
      </c>
      <c r="E407" s="67">
        <v>675609.29</v>
      </c>
      <c r="F407" s="68">
        <v>8.7226884026615575E-4</v>
      </c>
    </row>
    <row r="408" spans="1:6" x14ac:dyDescent="0.2">
      <c r="A408" s="59" t="s">
        <v>392</v>
      </c>
      <c r="B408" s="59" t="s">
        <v>394</v>
      </c>
      <c r="C408" s="66">
        <v>160</v>
      </c>
      <c r="D408" s="67">
        <v>3968788.41</v>
      </c>
      <c r="E408" s="67">
        <v>237616.8</v>
      </c>
      <c r="F408" s="68">
        <v>3.0678342295108917E-4</v>
      </c>
    </row>
    <row r="409" spans="1:6" x14ac:dyDescent="0.2">
      <c r="A409" s="59" t="s">
        <v>392</v>
      </c>
      <c r="B409" s="59" t="s">
        <v>395</v>
      </c>
      <c r="C409" s="66">
        <v>146</v>
      </c>
      <c r="D409" s="67">
        <v>4055978.76</v>
      </c>
      <c r="E409" s="67">
        <v>243239</v>
      </c>
      <c r="F409" s="68">
        <v>3.1404215954090783E-4</v>
      </c>
    </row>
    <row r="410" spans="1:6" x14ac:dyDescent="0.2">
      <c r="A410" s="59" t="s">
        <v>392</v>
      </c>
      <c r="B410" s="59" t="s">
        <v>244</v>
      </c>
      <c r="C410" s="66">
        <v>106</v>
      </c>
      <c r="D410" s="67">
        <v>4437981.42</v>
      </c>
      <c r="E410" s="67">
        <v>266278.89</v>
      </c>
      <c r="F410" s="68">
        <v>3.4378860978607806E-4</v>
      </c>
    </row>
    <row r="411" spans="1:6" x14ac:dyDescent="0.2">
      <c r="A411" s="59" t="s">
        <v>392</v>
      </c>
      <c r="B411" s="59" t="s">
        <v>396</v>
      </c>
      <c r="C411" s="66">
        <v>26</v>
      </c>
      <c r="D411" s="67">
        <v>136836.87</v>
      </c>
      <c r="E411" s="67">
        <v>8210.2099999999991</v>
      </c>
      <c r="F411" s="68">
        <v>1.0600076791486383E-5</v>
      </c>
    </row>
    <row r="412" spans="1:6" x14ac:dyDescent="0.2">
      <c r="A412" s="59" t="s">
        <v>392</v>
      </c>
      <c r="B412" s="59" t="s">
        <v>397</v>
      </c>
      <c r="C412" s="66">
        <v>24</v>
      </c>
      <c r="D412" s="67">
        <v>254982.72</v>
      </c>
      <c r="E412" s="67">
        <v>15298.96</v>
      </c>
      <c r="F412" s="68">
        <v>1.9752253697515476E-5</v>
      </c>
    </row>
    <row r="413" spans="1:6" x14ac:dyDescent="0.2">
      <c r="A413" s="59" t="s">
        <v>392</v>
      </c>
      <c r="B413" s="59" t="s">
        <v>398</v>
      </c>
      <c r="C413" s="66">
        <v>24</v>
      </c>
      <c r="D413" s="67">
        <v>236172.68</v>
      </c>
      <c r="E413" s="67">
        <v>14170.36</v>
      </c>
      <c r="F413" s="68">
        <v>1.8295135467059554E-5</v>
      </c>
    </row>
    <row r="414" spans="1:6" x14ac:dyDescent="0.2">
      <c r="A414" s="59" t="s">
        <v>392</v>
      </c>
      <c r="B414" s="59" t="s">
        <v>399</v>
      </c>
      <c r="C414" s="66">
        <v>19</v>
      </c>
      <c r="D414" s="67">
        <v>149564.04</v>
      </c>
      <c r="E414" s="67">
        <v>8973.84</v>
      </c>
      <c r="F414" s="68">
        <v>1.158598782668314E-5</v>
      </c>
    </row>
    <row r="415" spans="1:6" x14ac:dyDescent="0.2">
      <c r="A415" s="59" t="s">
        <v>392</v>
      </c>
      <c r="B415" s="59" t="s">
        <v>60</v>
      </c>
      <c r="C415" s="66">
        <v>18</v>
      </c>
      <c r="D415" s="67">
        <v>132382.99</v>
      </c>
      <c r="E415" s="67">
        <v>7942.99</v>
      </c>
      <c r="F415" s="68">
        <v>1.0255073128946572E-5</v>
      </c>
    </row>
    <row r="416" spans="1:6" x14ac:dyDescent="0.2">
      <c r="A416" s="59" t="s">
        <v>392</v>
      </c>
      <c r="B416" s="59" t="s">
        <v>61</v>
      </c>
      <c r="C416" s="66">
        <v>792</v>
      </c>
      <c r="D416" s="67">
        <v>24667581.710000001</v>
      </c>
      <c r="E416" s="67">
        <v>1477340.36</v>
      </c>
      <c r="F416" s="68">
        <v>1.9073715852776167E-3</v>
      </c>
    </row>
    <row r="417" spans="1:6" x14ac:dyDescent="0.2">
      <c r="A417" s="59" t="s">
        <v>400</v>
      </c>
      <c r="B417" s="59" t="s">
        <v>401</v>
      </c>
      <c r="C417" s="66">
        <v>786</v>
      </c>
      <c r="D417" s="67">
        <v>48208009.219999999</v>
      </c>
      <c r="E417" s="67">
        <v>2884695.16</v>
      </c>
      <c r="F417" s="68">
        <v>3.7243858824596576E-3</v>
      </c>
    </row>
    <row r="418" spans="1:6" x14ac:dyDescent="0.2">
      <c r="A418" s="59" t="s">
        <v>400</v>
      </c>
      <c r="B418" s="59" t="s">
        <v>402</v>
      </c>
      <c r="C418" s="66">
        <v>118</v>
      </c>
      <c r="D418" s="67">
        <v>3496758.83</v>
      </c>
      <c r="E418" s="67">
        <v>209805.56</v>
      </c>
      <c r="F418" s="68">
        <v>2.7087675556177057E-4</v>
      </c>
    </row>
    <row r="419" spans="1:6" x14ac:dyDescent="0.2">
      <c r="A419" s="59" t="s">
        <v>400</v>
      </c>
      <c r="B419" s="59" t="s">
        <v>403</v>
      </c>
      <c r="C419" s="66">
        <v>83</v>
      </c>
      <c r="D419" s="67">
        <v>2173259.2200000002</v>
      </c>
      <c r="E419" s="67">
        <v>130395.56</v>
      </c>
      <c r="F419" s="68">
        <v>1.6835171685850549E-4</v>
      </c>
    </row>
    <row r="420" spans="1:6" x14ac:dyDescent="0.2">
      <c r="A420" s="59" t="s">
        <v>400</v>
      </c>
      <c r="B420" s="59" t="s">
        <v>404</v>
      </c>
      <c r="C420" s="66">
        <v>66</v>
      </c>
      <c r="D420" s="67">
        <v>1808846.05</v>
      </c>
      <c r="E420" s="67">
        <v>108530.77</v>
      </c>
      <c r="F420" s="68">
        <v>1.401224202839083E-4</v>
      </c>
    </row>
    <row r="421" spans="1:6" x14ac:dyDescent="0.2">
      <c r="A421" s="59" t="s">
        <v>400</v>
      </c>
      <c r="B421" s="59" t="s">
        <v>405</v>
      </c>
      <c r="C421" s="66">
        <v>42</v>
      </c>
      <c r="D421" s="67">
        <v>799193.92</v>
      </c>
      <c r="E421" s="67">
        <v>47951.64</v>
      </c>
      <c r="F421" s="68">
        <v>6.1909630359967667E-5</v>
      </c>
    </row>
    <row r="422" spans="1:6" x14ac:dyDescent="0.2">
      <c r="A422" s="59" t="s">
        <v>400</v>
      </c>
      <c r="B422" s="59" t="s">
        <v>406</v>
      </c>
      <c r="C422" s="66">
        <v>21</v>
      </c>
      <c r="D422" s="67">
        <v>533027.55000000005</v>
      </c>
      <c r="E422" s="67">
        <v>31981.66</v>
      </c>
      <c r="F422" s="68">
        <v>4.1291032984443568E-5</v>
      </c>
    </row>
    <row r="423" spans="1:6" x14ac:dyDescent="0.2">
      <c r="A423" s="59" t="s">
        <v>400</v>
      </c>
      <c r="B423" s="59" t="s">
        <v>60</v>
      </c>
      <c r="C423" s="66">
        <v>24</v>
      </c>
      <c r="D423" s="67">
        <v>622888.72</v>
      </c>
      <c r="E423" s="67">
        <v>37373.32</v>
      </c>
      <c r="F423" s="68">
        <v>4.8252122899754567E-5</v>
      </c>
    </row>
    <row r="424" spans="1:6" x14ac:dyDescent="0.2">
      <c r="A424" s="59" t="s">
        <v>400</v>
      </c>
      <c r="B424" s="59" t="s">
        <v>61</v>
      </c>
      <c r="C424" s="66">
        <v>1140</v>
      </c>
      <c r="D424" s="67">
        <v>57641983.509999998</v>
      </c>
      <c r="E424" s="67">
        <v>3450733.68</v>
      </c>
      <c r="F424" s="68">
        <v>4.4551895743188547E-3</v>
      </c>
    </row>
    <row r="425" spans="1:6" x14ac:dyDescent="0.2">
      <c r="A425" s="59" t="s">
        <v>407</v>
      </c>
      <c r="B425" s="59" t="s">
        <v>408</v>
      </c>
      <c r="C425" s="66">
        <v>417</v>
      </c>
      <c r="D425" s="67">
        <v>20079252.059999999</v>
      </c>
      <c r="E425" s="67">
        <v>1203195.53</v>
      </c>
      <c r="F425" s="68">
        <v>1.5534273804413236E-3</v>
      </c>
    </row>
    <row r="426" spans="1:6" x14ac:dyDescent="0.2">
      <c r="A426" s="59" t="s">
        <v>407</v>
      </c>
      <c r="B426" s="59" t="s">
        <v>409</v>
      </c>
      <c r="C426" s="66">
        <v>76</v>
      </c>
      <c r="D426" s="67">
        <v>3037690.3</v>
      </c>
      <c r="E426" s="67">
        <v>182023.14</v>
      </c>
      <c r="F426" s="68">
        <v>2.3500729723447721E-4</v>
      </c>
    </row>
    <row r="427" spans="1:6" x14ac:dyDescent="0.2">
      <c r="A427" s="59" t="s">
        <v>407</v>
      </c>
      <c r="B427" s="59" t="s">
        <v>410</v>
      </c>
      <c r="C427" s="66">
        <v>75</v>
      </c>
      <c r="D427" s="67">
        <v>4227076.43</v>
      </c>
      <c r="E427" s="67">
        <v>253624.59</v>
      </c>
      <c r="F427" s="68">
        <v>3.2745083624039455E-4</v>
      </c>
    </row>
    <row r="428" spans="1:6" x14ac:dyDescent="0.2">
      <c r="A428" s="59" t="s">
        <v>407</v>
      </c>
      <c r="B428" s="59" t="s">
        <v>411</v>
      </c>
      <c r="C428" s="66">
        <v>62</v>
      </c>
      <c r="D428" s="67">
        <v>1369102.37</v>
      </c>
      <c r="E428" s="67">
        <v>82146.149999999994</v>
      </c>
      <c r="F428" s="68">
        <v>1.0605764019738341E-4</v>
      </c>
    </row>
    <row r="429" spans="1:6" x14ac:dyDescent="0.2">
      <c r="A429" s="59" t="s">
        <v>407</v>
      </c>
      <c r="B429" s="59" t="s">
        <v>412</v>
      </c>
      <c r="C429" s="66">
        <v>45</v>
      </c>
      <c r="D429" s="67">
        <v>1476467.74</v>
      </c>
      <c r="E429" s="67">
        <v>88588.06</v>
      </c>
      <c r="F429" s="68">
        <v>1.1437469185426478E-4</v>
      </c>
    </row>
    <row r="430" spans="1:6" x14ac:dyDescent="0.2">
      <c r="A430" s="59" t="s">
        <v>407</v>
      </c>
      <c r="B430" s="59" t="s">
        <v>413</v>
      </c>
      <c r="C430" s="66">
        <v>21</v>
      </c>
      <c r="D430" s="67">
        <v>1064605.8</v>
      </c>
      <c r="E430" s="67">
        <v>63876.34</v>
      </c>
      <c r="F430" s="68">
        <v>8.2469767418749749E-5</v>
      </c>
    </row>
    <row r="431" spans="1:6" x14ac:dyDescent="0.2">
      <c r="A431" s="59" t="s">
        <v>407</v>
      </c>
      <c r="B431" s="59" t="s">
        <v>60</v>
      </c>
      <c r="C431" s="66">
        <v>12</v>
      </c>
      <c r="D431" s="67">
        <v>101906.3</v>
      </c>
      <c r="E431" s="67">
        <v>6114.38</v>
      </c>
      <c r="F431" s="68">
        <v>7.8941826740520063E-6</v>
      </c>
    </row>
    <row r="432" spans="1:6" x14ac:dyDescent="0.2">
      <c r="A432" s="59" t="s">
        <v>407</v>
      </c>
      <c r="B432" s="59" t="s">
        <v>61</v>
      </c>
      <c r="C432" s="66">
        <v>708</v>
      </c>
      <c r="D432" s="67">
        <v>31356101</v>
      </c>
      <c r="E432" s="67">
        <v>1879568.2</v>
      </c>
      <c r="F432" s="68">
        <v>2.4266818089714926E-3</v>
      </c>
    </row>
    <row r="433" spans="1:6" x14ac:dyDescent="0.2">
      <c r="A433" s="59" t="s">
        <v>414</v>
      </c>
      <c r="B433" s="59" t="s">
        <v>414</v>
      </c>
      <c r="C433" s="66">
        <v>454</v>
      </c>
      <c r="D433" s="67">
        <v>23684677.719999999</v>
      </c>
      <c r="E433" s="67">
        <v>1417453.06</v>
      </c>
      <c r="F433" s="68">
        <v>1.8300520065049929E-3</v>
      </c>
    </row>
    <row r="434" spans="1:6" x14ac:dyDescent="0.2">
      <c r="A434" s="59" t="s">
        <v>414</v>
      </c>
      <c r="B434" s="59" t="s">
        <v>415</v>
      </c>
      <c r="C434" s="66">
        <v>52</v>
      </c>
      <c r="D434" s="67">
        <v>821561.61</v>
      </c>
      <c r="E434" s="67">
        <v>49288.19</v>
      </c>
      <c r="F434" s="68">
        <v>6.36352296607969E-5</v>
      </c>
    </row>
    <row r="435" spans="1:6" x14ac:dyDescent="0.2">
      <c r="A435" s="59" t="s">
        <v>414</v>
      </c>
      <c r="B435" s="59" t="s">
        <v>416</v>
      </c>
      <c r="C435" s="66">
        <v>39</v>
      </c>
      <c r="D435" s="67">
        <v>367842.59</v>
      </c>
      <c r="E435" s="67">
        <v>22070.57</v>
      </c>
      <c r="F435" s="68">
        <v>2.849497599109836E-5</v>
      </c>
    </row>
    <row r="436" spans="1:6" x14ac:dyDescent="0.2">
      <c r="A436" s="59" t="s">
        <v>414</v>
      </c>
      <c r="B436" s="59" t="s">
        <v>417</v>
      </c>
      <c r="C436" s="66">
        <v>36</v>
      </c>
      <c r="D436" s="67">
        <v>293042.59000000003</v>
      </c>
      <c r="E436" s="67">
        <v>17582.55</v>
      </c>
      <c r="F436" s="68">
        <v>2.2700561884549718E-5</v>
      </c>
    </row>
    <row r="437" spans="1:6" x14ac:dyDescent="0.2">
      <c r="A437" s="59" t="s">
        <v>414</v>
      </c>
      <c r="B437" s="59" t="s">
        <v>418</v>
      </c>
      <c r="C437" s="66">
        <v>21</v>
      </c>
      <c r="D437" s="67">
        <v>632694.81000000006</v>
      </c>
      <c r="E437" s="67">
        <v>37961.69</v>
      </c>
      <c r="F437" s="68">
        <v>4.9011758424522738E-5</v>
      </c>
    </row>
    <row r="438" spans="1:6" x14ac:dyDescent="0.2">
      <c r="A438" s="59" t="s">
        <v>414</v>
      </c>
      <c r="B438" s="59" t="s">
        <v>419</v>
      </c>
      <c r="C438" s="66">
        <v>18</v>
      </c>
      <c r="D438" s="67">
        <v>989221.58</v>
      </c>
      <c r="E438" s="67">
        <v>59353.3</v>
      </c>
      <c r="F438" s="68">
        <v>7.6630139524826876E-5</v>
      </c>
    </row>
    <row r="439" spans="1:6" x14ac:dyDescent="0.2">
      <c r="A439" s="59" t="s">
        <v>414</v>
      </c>
      <c r="B439" s="59" t="s">
        <v>420</v>
      </c>
      <c r="C439" s="66">
        <v>18</v>
      </c>
      <c r="D439" s="67">
        <v>47620.6</v>
      </c>
      <c r="E439" s="67">
        <v>2857.23</v>
      </c>
      <c r="F439" s="68">
        <v>3.6889260336749784E-6</v>
      </c>
    </row>
    <row r="440" spans="1:6" x14ac:dyDescent="0.2">
      <c r="A440" s="59" t="s">
        <v>414</v>
      </c>
      <c r="B440" s="59" t="s">
        <v>60</v>
      </c>
      <c r="C440" s="66">
        <v>57</v>
      </c>
      <c r="D440" s="67">
        <v>1165895.32</v>
      </c>
      <c r="E440" s="67">
        <v>69953.72</v>
      </c>
      <c r="F440" s="68">
        <v>9.0316179957654797E-5</v>
      </c>
    </row>
    <row r="441" spans="1:6" x14ac:dyDescent="0.2">
      <c r="A441" s="59" t="s">
        <v>414</v>
      </c>
      <c r="B441" s="59" t="s">
        <v>61</v>
      </c>
      <c r="C441" s="66">
        <v>695</v>
      </c>
      <c r="D441" s="67">
        <v>28002556.82</v>
      </c>
      <c r="E441" s="67">
        <v>1676520.31</v>
      </c>
      <c r="F441" s="68">
        <v>2.1645297779821172E-3</v>
      </c>
    </row>
    <row r="442" spans="1:6" x14ac:dyDescent="0.2">
      <c r="A442" s="59" t="s">
        <v>421</v>
      </c>
      <c r="B442" s="59" t="s">
        <v>422</v>
      </c>
      <c r="C442" s="66">
        <v>246</v>
      </c>
      <c r="D442" s="67">
        <v>9744666.9199999999</v>
      </c>
      <c r="E442" s="67">
        <v>584632.28</v>
      </c>
      <c r="F442" s="68">
        <v>7.5480981153731386E-4</v>
      </c>
    </row>
    <row r="443" spans="1:6" x14ac:dyDescent="0.2">
      <c r="A443" s="59" t="s">
        <v>421</v>
      </c>
      <c r="B443" s="59" t="s">
        <v>423</v>
      </c>
      <c r="C443" s="66">
        <v>135</v>
      </c>
      <c r="D443" s="67">
        <v>4011546.65</v>
      </c>
      <c r="E443" s="67">
        <v>238349.45</v>
      </c>
      <c r="F443" s="68">
        <v>3.0772933618123587E-4</v>
      </c>
    </row>
    <row r="444" spans="1:6" x14ac:dyDescent="0.2">
      <c r="A444" s="59" t="s">
        <v>421</v>
      </c>
      <c r="B444" s="59" t="s">
        <v>424</v>
      </c>
      <c r="C444" s="66">
        <v>48</v>
      </c>
      <c r="D444" s="67">
        <v>859978.43</v>
      </c>
      <c r="E444" s="67">
        <v>51555.99</v>
      </c>
      <c r="F444" s="68">
        <v>6.6563151619885991E-5</v>
      </c>
    </row>
    <row r="445" spans="1:6" x14ac:dyDescent="0.2">
      <c r="A445" s="59" t="s">
        <v>421</v>
      </c>
      <c r="B445" s="59" t="s">
        <v>425</v>
      </c>
      <c r="C445" s="66">
        <v>24</v>
      </c>
      <c r="D445" s="67">
        <v>404950.79</v>
      </c>
      <c r="E445" s="67">
        <v>24297.040000000001</v>
      </c>
      <c r="F445" s="68">
        <v>3.1369537418143547E-5</v>
      </c>
    </row>
    <row r="446" spans="1:6" x14ac:dyDescent="0.2">
      <c r="A446" s="59" t="s">
        <v>421</v>
      </c>
      <c r="B446" s="59" t="s">
        <v>426</v>
      </c>
      <c r="C446" s="66">
        <v>21</v>
      </c>
      <c r="D446" s="67">
        <v>438743.54</v>
      </c>
      <c r="E446" s="67">
        <v>26324.61</v>
      </c>
      <c r="F446" s="68">
        <v>3.3987302091655441E-5</v>
      </c>
    </row>
    <row r="447" spans="1:6" x14ac:dyDescent="0.2">
      <c r="A447" s="59" t="s">
        <v>421</v>
      </c>
      <c r="B447" s="59" t="s">
        <v>60</v>
      </c>
      <c r="C447" s="66">
        <v>15</v>
      </c>
      <c r="D447" s="67">
        <v>115644.08</v>
      </c>
      <c r="E447" s="67">
        <v>6938.66</v>
      </c>
      <c r="F447" s="68">
        <v>8.9583979983477792E-6</v>
      </c>
    </row>
    <row r="448" spans="1:6" x14ac:dyDescent="0.2">
      <c r="A448" s="59" t="s">
        <v>421</v>
      </c>
      <c r="B448" s="59" t="s">
        <v>61</v>
      </c>
      <c r="C448" s="66">
        <v>489</v>
      </c>
      <c r="D448" s="67">
        <v>15575530.41</v>
      </c>
      <c r="E448" s="67">
        <v>932098.03</v>
      </c>
      <c r="F448" s="68">
        <v>1.2034175368465824E-3</v>
      </c>
    </row>
    <row r="449" spans="1:6" x14ac:dyDescent="0.2">
      <c r="A449" s="59" t="s">
        <v>427</v>
      </c>
      <c r="B449" s="59" t="s">
        <v>428</v>
      </c>
      <c r="C449" s="66">
        <v>450</v>
      </c>
      <c r="D449" s="67">
        <v>20412123.010000002</v>
      </c>
      <c r="E449" s="67">
        <v>1223652.42</v>
      </c>
      <c r="F449" s="68">
        <v>1.5798389588193419E-3</v>
      </c>
    </row>
    <row r="450" spans="1:6" x14ac:dyDescent="0.2">
      <c r="A450" s="59" t="s">
        <v>427</v>
      </c>
      <c r="B450" s="59" t="s">
        <v>429</v>
      </c>
      <c r="C450" s="66">
        <v>218</v>
      </c>
      <c r="D450" s="67">
        <v>6926741.0199999996</v>
      </c>
      <c r="E450" s="67">
        <v>415462.09</v>
      </c>
      <c r="F450" s="68">
        <v>5.3639676183087005E-4</v>
      </c>
    </row>
    <row r="451" spans="1:6" x14ac:dyDescent="0.2">
      <c r="A451" s="59" t="s">
        <v>427</v>
      </c>
      <c r="B451" s="59" t="s">
        <v>430</v>
      </c>
      <c r="C451" s="66">
        <v>84</v>
      </c>
      <c r="D451" s="67">
        <v>2232995.9500000002</v>
      </c>
      <c r="E451" s="67">
        <v>133979.81</v>
      </c>
      <c r="F451" s="68">
        <v>1.7297928731527639E-4</v>
      </c>
    </row>
    <row r="452" spans="1:6" x14ac:dyDescent="0.2">
      <c r="A452" s="59" t="s">
        <v>427</v>
      </c>
      <c r="B452" s="59" t="s">
        <v>431</v>
      </c>
      <c r="C452" s="66">
        <v>76</v>
      </c>
      <c r="D452" s="67">
        <v>2259929.2000000002</v>
      </c>
      <c r="E452" s="67">
        <v>135595.76</v>
      </c>
      <c r="F452" s="68">
        <v>1.7506561569070195E-4</v>
      </c>
    </row>
    <row r="453" spans="1:6" x14ac:dyDescent="0.2">
      <c r="A453" s="59" t="s">
        <v>427</v>
      </c>
      <c r="B453" s="59" t="s">
        <v>432</v>
      </c>
      <c r="C453" s="66">
        <v>37</v>
      </c>
      <c r="D453" s="67">
        <v>677338.25</v>
      </c>
      <c r="E453" s="67">
        <v>40638.44</v>
      </c>
      <c r="F453" s="68">
        <v>5.2467669485459201E-5</v>
      </c>
    </row>
    <row r="454" spans="1:6" x14ac:dyDescent="0.2">
      <c r="A454" s="59" t="s">
        <v>427</v>
      </c>
      <c r="B454" s="59" t="s">
        <v>433</v>
      </c>
      <c r="C454" s="66">
        <v>18</v>
      </c>
      <c r="D454" s="67">
        <v>131755.26</v>
      </c>
      <c r="E454" s="67">
        <v>7795.72</v>
      </c>
      <c r="F454" s="68">
        <v>1.00649350802143E-5</v>
      </c>
    </row>
    <row r="455" spans="1:6" x14ac:dyDescent="0.2">
      <c r="A455" s="59" t="s">
        <v>427</v>
      </c>
      <c r="B455" s="59" t="s">
        <v>60</v>
      </c>
      <c r="C455" s="66">
        <v>355</v>
      </c>
      <c r="D455" s="67">
        <v>8317765.6600000001</v>
      </c>
      <c r="E455" s="67">
        <v>491876.97</v>
      </c>
      <c r="F455" s="68">
        <v>6.3505484682652993E-4</v>
      </c>
    </row>
    <row r="456" spans="1:6" x14ac:dyDescent="0.2">
      <c r="A456" s="59" t="s">
        <v>427</v>
      </c>
      <c r="B456" s="59" t="s">
        <v>61</v>
      </c>
      <c r="C456" s="66">
        <v>1238</v>
      </c>
      <c r="D456" s="67">
        <v>40958648.350000001</v>
      </c>
      <c r="E456" s="67">
        <v>2449001.2000000002</v>
      </c>
      <c r="F456" s="68">
        <v>3.1618680621375468E-3</v>
      </c>
    </row>
    <row r="457" spans="1:6" x14ac:dyDescent="0.2">
      <c r="A457" s="59" t="s">
        <v>434</v>
      </c>
      <c r="B457" s="59" t="s">
        <v>435</v>
      </c>
      <c r="C457" s="66">
        <v>503</v>
      </c>
      <c r="D457" s="67">
        <v>28801409.949999999</v>
      </c>
      <c r="E457" s="67">
        <v>1728084.58</v>
      </c>
      <c r="F457" s="68">
        <v>2.2311036197835985E-3</v>
      </c>
    </row>
    <row r="458" spans="1:6" x14ac:dyDescent="0.2">
      <c r="A458" s="59" t="s">
        <v>434</v>
      </c>
      <c r="B458" s="59" t="s">
        <v>436</v>
      </c>
      <c r="C458" s="66">
        <v>308</v>
      </c>
      <c r="D458" s="67">
        <v>8417542.4900000002</v>
      </c>
      <c r="E458" s="67">
        <v>502819.01</v>
      </c>
      <c r="F458" s="68">
        <v>6.4918194762608511E-4</v>
      </c>
    </row>
    <row r="459" spans="1:6" x14ac:dyDescent="0.2">
      <c r="A459" s="59" t="s">
        <v>434</v>
      </c>
      <c r="B459" s="59" t="s">
        <v>437</v>
      </c>
      <c r="C459" s="66">
        <v>120</v>
      </c>
      <c r="D459" s="67">
        <v>4688531.57</v>
      </c>
      <c r="E459" s="67">
        <v>281311.90999999997</v>
      </c>
      <c r="F459" s="68">
        <v>3.6319751240951282E-4</v>
      </c>
    </row>
    <row r="460" spans="1:6" x14ac:dyDescent="0.2">
      <c r="A460" s="59" t="s">
        <v>434</v>
      </c>
      <c r="B460" s="59" t="s">
        <v>438</v>
      </c>
      <c r="C460" s="66">
        <v>66</v>
      </c>
      <c r="D460" s="67">
        <v>1024257.3</v>
      </c>
      <c r="E460" s="67">
        <v>61431.07</v>
      </c>
      <c r="F460" s="68">
        <v>7.9312716651970598E-5</v>
      </c>
    </row>
    <row r="461" spans="1:6" x14ac:dyDescent="0.2">
      <c r="A461" s="59" t="s">
        <v>434</v>
      </c>
      <c r="B461" s="59" t="s">
        <v>439</v>
      </c>
      <c r="C461" s="66">
        <v>38</v>
      </c>
      <c r="D461" s="67">
        <v>765086.61</v>
      </c>
      <c r="E461" s="67">
        <v>45905.22</v>
      </c>
      <c r="F461" s="68">
        <v>5.9267528739225505E-5</v>
      </c>
    </row>
    <row r="462" spans="1:6" x14ac:dyDescent="0.2">
      <c r="A462" s="59" t="s">
        <v>434</v>
      </c>
      <c r="B462" s="59" t="s">
        <v>440</v>
      </c>
      <c r="C462" s="66">
        <v>27</v>
      </c>
      <c r="D462" s="67">
        <v>295876.51</v>
      </c>
      <c r="E462" s="67">
        <v>17752.59</v>
      </c>
      <c r="F462" s="68">
        <v>2.2920097932668381E-5</v>
      </c>
    </row>
    <row r="463" spans="1:6" x14ac:dyDescent="0.2">
      <c r="A463" s="59" t="s">
        <v>434</v>
      </c>
      <c r="B463" s="59" t="s">
        <v>441</v>
      </c>
      <c r="C463" s="66">
        <v>21</v>
      </c>
      <c r="D463" s="67">
        <v>106236.89</v>
      </c>
      <c r="E463" s="67">
        <v>6164.25</v>
      </c>
      <c r="F463" s="68">
        <v>7.9585690697217185E-6</v>
      </c>
    </row>
    <row r="464" spans="1:6" x14ac:dyDescent="0.2">
      <c r="A464" s="59" t="s">
        <v>434</v>
      </c>
      <c r="B464" s="59" t="s">
        <v>442</v>
      </c>
      <c r="C464" s="66">
        <v>21</v>
      </c>
      <c r="D464" s="67">
        <v>230661.8</v>
      </c>
      <c r="E464" s="67">
        <v>13757.81</v>
      </c>
      <c r="F464" s="68">
        <v>1.7762498460170848E-5</v>
      </c>
    </row>
    <row r="465" spans="1:6" x14ac:dyDescent="0.2">
      <c r="A465" s="59" t="s">
        <v>434</v>
      </c>
      <c r="B465" s="59" t="s">
        <v>443</v>
      </c>
      <c r="C465" s="66">
        <v>21</v>
      </c>
      <c r="D465" s="67">
        <v>302907.15999999997</v>
      </c>
      <c r="E465" s="67">
        <v>18174.46</v>
      </c>
      <c r="F465" s="68">
        <v>2.3464767849275185E-5</v>
      </c>
    </row>
    <row r="466" spans="1:6" x14ac:dyDescent="0.2">
      <c r="A466" s="59" t="s">
        <v>434</v>
      </c>
      <c r="B466" s="59" t="s">
        <v>60</v>
      </c>
      <c r="C466" s="66">
        <v>144</v>
      </c>
      <c r="D466" s="67">
        <v>1972176.59</v>
      </c>
      <c r="E466" s="67">
        <v>118218.56</v>
      </c>
      <c r="F466" s="68">
        <v>1.5263017805621789E-4</v>
      </c>
    </row>
    <row r="467" spans="1:6" x14ac:dyDescent="0.2">
      <c r="A467" s="59" t="s">
        <v>434</v>
      </c>
      <c r="B467" s="59" t="s">
        <v>61</v>
      </c>
      <c r="C467" s="66">
        <v>1269</v>
      </c>
      <c r="D467" s="67">
        <v>46604686.869999997</v>
      </c>
      <c r="E467" s="67">
        <v>2793619.47</v>
      </c>
      <c r="F467" s="68">
        <v>3.6067994494892938E-3</v>
      </c>
    </row>
    <row r="468" spans="1:6" x14ac:dyDescent="0.2">
      <c r="A468" s="59" t="s">
        <v>444</v>
      </c>
      <c r="B468" s="59" t="s">
        <v>445</v>
      </c>
      <c r="C468" s="66">
        <v>1055</v>
      </c>
      <c r="D468" s="67">
        <v>69326417.810000002</v>
      </c>
      <c r="E468" s="67">
        <v>4150340.22</v>
      </c>
      <c r="F468" s="68">
        <v>5.3584408977108379E-3</v>
      </c>
    </row>
    <row r="469" spans="1:6" x14ac:dyDescent="0.2">
      <c r="A469" s="59" t="s">
        <v>444</v>
      </c>
      <c r="B469" s="59" t="s">
        <v>446</v>
      </c>
      <c r="C469" s="66">
        <v>183</v>
      </c>
      <c r="D469" s="67">
        <v>6183263.75</v>
      </c>
      <c r="E469" s="67">
        <v>370995.85</v>
      </c>
      <c r="F469" s="68">
        <v>4.7898707820174684E-4</v>
      </c>
    </row>
    <row r="470" spans="1:6" x14ac:dyDescent="0.2">
      <c r="A470" s="59" t="s">
        <v>444</v>
      </c>
      <c r="B470" s="59" t="s">
        <v>447</v>
      </c>
      <c r="C470" s="66">
        <v>158</v>
      </c>
      <c r="D470" s="67">
        <v>4061402.78</v>
      </c>
      <c r="E470" s="67">
        <v>243684.17</v>
      </c>
      <c r="F470" s="68">
        <v>3.1461691173180988E-4</v>
      </c>
    </row>
    <row r="471" spans="1:6" x14ac:dyDescent="0.2">
      <c r="A471" s="59" t="s">
        <v>444</v>
      </c>
      <c r="B471" s="59" t="s">
        <v>448</v>
      </c>
      <c r="C471" s="66">
        <v>137</v>
      </c>
      <c r="D471" s="67">
        <v>3621056.5</v>
      </c>
      <c r="E471" s="67">
        <v>217263.41</v>
      </c>
      <c r="F471" s="68">
        <v>2.8050547184300901E-4</v>
      </c>
    </row>
    <row r="472" spans="1:6" x14ac:dyDescent="0.2">
      <c r="A472" s="59" t="s">
        <v>444</v>
      </c>
      <c r="B472" s="59" t="s">
        <v>449</v>
      </c>
      <c r="C472" s="66">
        <v>133</v>
      </c>
      <c r="D472" s="67">
        <v>5963527.6600000001</v>
      </c>
      <c r="E472" s="67">
        <v>357811.65</v>
      </c>
      <c r="F472" s="68">
        <v>4.6196515885567476E-4</v>
      </c>
    </row>
    <row r="473" spans="1:6" x14ac:dyDescent="0.2">
      <c r="A473" s="59" t="s">
        <v>444</v>
      </c>
      <c r="B473" s="59" t="s">
        <v>450</v>
      </c>
      <c r="C473" s="66">
        <v>100</v>
      </c>
      <c r="D473" s="67">
        <v>1870348.79</v>
      </c>
      <c r="E473" s="67">
        <v>112220.94</v>
      </c>
      <c r="F473" s="68">
        <v>1.4488674243567291E-4</v>
      </c>
    </row>
    <row r="474" spans="1:6" x14ac:dyDescent="0.2">
      <c r="A474" s="59" t="s">
        <v>444</v>
      </c>
      <c r="B474" s="59" t="s">
        <v>451</v>
      </c>
      <c r="C474" s="66">
        <v>65</v>
      </c>
      <c r="D474" s="67">
        <v>1902589.47</v>
      </c>
      <c r="E474" s="67">
        <v>114116.83</v>
      </c>
      <c r="F474" s="68">
        <v>1.4733449707145094E-4</v>
      </c>
    </row>
    <row r="475" spans="1:6" x14ac:dyDescent="0.2">
      <c r="A475" s="59" t="s">
        <v>444</v>
      </c>
      <c r="B475" s="59" t="s">
        <v>452</v>
      </c>
      <c r="C475" s="66">
        <v>57</v>
      </c>
      <c r="D475" s="67">
        <v>1141470.18</v>
      </c>
      <c r="E475" s="67">
        <v>68488.210000000006</v>
      </c>
      <c r="F475" s="68">
        <v>8.8424082369567377E-5</v>
      </c>
    </row>
    <row r="476" spans="1:6" x14ac:dyDescent="0.2">
      <c r="A476" s="59" t="s">
        <v>444</v>
      </c>
      <c r="B476" s="59" t="s">
        <v>453</v>
      </c>
      <c r="C476" s="66">
        <v>34</v>
      </c>
      <c r="D476" s="67">
        <v>269858.52</v>
      </c>
      <c r="E476" s="67">
        <v>16191.52</v>
      </c>
      <c r="F476" s="68">
        <v>2.0904624287428412E-5</v>
      </c>
    </row>
    <row r="477" spans="1:6" x14ac:dyDescent="0.2">
      <c r="A477" s="59" t="s">
        <v>444</v>
      </c>
      <c r="B477" s="59" t="s">
        <v>454</v>
      </c>
      <c r="C477" s="66">
        <v>18</v>
      </c>
      <c r="D477" s="67">
        <v>990206.86</v>
      </c>
      <c r="E477" s="67">
        <v>59412.43</v>
      </c>
      <c r="F477" s="68">
        <v>7.6706481365130665E-5</v>
      </c>
    </row>
    <row r="478" spans="1:6" x14ac:dyDescent="0.2">
      <c r="A478" s="59" t="s">
        <v>444</v>
      </c>
      <c r="B478" s="59" t="s">
        <v>455</v>
      </c>
      <c r="C478" s="66">
        <v>18</v>
      </c>
      <c r="D478" s="67">
        <v>54189</v>
      </c>
      <c r="E478" s="67">
        <v>3251.34</v>
      </c>
      <c r="F478" s="68">
        <v>4.1977554380742206E-6</v>
      </c>
    </row>
    <row r="479" spans="1:6" x14ac:dyDescent="0.2">
      <c r="A479" s="59" t="s">
        <v>444</v>
      </c>
      <c r="B479" s="59" t="s">
        <v>60</v>
      </c>
      <c r="C479" s="66">
        <v>58</v>
      </c>
      <c r="D479" s="67">
        <v>706299.43</v>
      </c>
      <c r="E479" s="67">
        <v>42377.98</v>
      </c>
      <c r="F479" s="68">
        <v>5.4713563023122945E-5</v>
      </c>
    </row>
    <row r="480" spans="1:6" x14ac:dyDescent="0.2">
      <c r="A480" s="59" t="s">
        <v>444</v>
      </c>
      <c r="B480" s="59" t="s">
        <v>61</v>
      </c>
      <c r="C480" s="66">
        <v>2016</v>
      </c>
      <c r="D480" s="67">
        <v>96090630.75</v>
      </c>
      <c r="E480" s="67">
        <v>5756154.5499999998</v>
      </c>
      <c r="F480" s="68">
        <v>7.4316832643335252E-3</v>
      </c>
    </row>
    <row r="481" spans="1:6" x14ac:dyDescent="0.2">
      <c r="A481" s="59" t="s">
        <v>344</v>
      </c>
      <c r="B481" s="59" t="s">
        <v>456</v>
      </c>
      <c r="C481" s="66">
        <v>826</v>
      </c>
      <c r="D481" s="67">
        <v>37412523.07</v>
      </c>
      <c r="E481" s="67">
        <v>2238113.8199999998</v>
      </c>
      <c r="F481" s="68">
        <v>2.8895945852891623E-3</v>
      </c>
    </row>
    <row r="482" spans="1:6" x14ac:dyDescent="0.2">
      <c r="A482" s="59" t="s">
        <v>344</v>
      </c>
      <c r="B482" s="59" t="s">
        <v>457</v>
      </c>
      <c r="C482" s="66">
        <v>36</v>
      </c>
      <c r="D482" s="67">
        <v>7644137.5800000001</v>
      </c>
      <c r="E482" s="67">
        <v>458648.25</v>
      </c>
      <c r="F482" s="68">
        <v>5.9215375371407617E-4</v>
      </c>
    </row>
    <row r="483" spans="1:6" x14ac:dyDescent="0.2">
      <c r="A483" s="59" t="s">
        <v>344</v>
      </c>
      <c r="B483" s="59" t="s">
        <v>458</v>
      </c>
      <c r="C483" s="66">
        <v>30</v>
      </c>
      <c r="D483" s="67">
        <v>192439.22</v>
      </c>
      <c r="E483" s="67">
        <v>11540.97</v>
      </c>
      <c r="F483" s="68">
        <v>1.4900370179111205E-5</v>
      </c>
    </row>
    <row r="484" spans="1:6" x14ac:dyDescent="0.2">
      <c r="A484" s="59" t="s">
        <v>344</v>
      </c>
      <c r="B484" s="59" t="s">
        <v>459</v>
      </c>
      <c r="C484" s="66">
        <v>27</v>
      </c>
      <c r="D484" s="67">
        <v>563964.74</v>
      </c>
      <c r="E484" s="67">
        <v>33837.910000000003</v>
      </c>
      <c r="F484" s="68">
        <v>4.3687609021377664E-5</v>
      </c>
    </row>
    <row r="485" spans="1:6" x14ac:dyDescent="0.2">
      <c r="A485" s="59" t="s">
        <v>344</v>
      </c>
      <c r="B485" s="59" t="s">
        <v>460</v>
      </c>
      <c r="C485" s="66">
        <v>18</v>
      </c>
      <c r="D485" s="67">
        <v>91770.11</v>
      </c>
      <c r="E485" s="67">
        <v>5506.2</v>
      </c>
      <c r="F485" s="68">
        <v>7.1089707607092061E-6</v>
      </c>
    </row>
    <row r="486" spans="1:6" x14ac:dyDescent="0.2">
      <c r="A486" s="59" t="s">
        <v>344</v>
      </c>
      <c r="B486" s="59" t="s">
        <v>60</v>
      </c>
      <c r="C486" s="66">
        <v>24</v>
      </c>
      <c r="D486" s="67">
        <v>217658.12</v>
      </c>
      <c r="E486" s="67">
        <v>12970.98</v>
      </c>
      <c r="F486" s="68">
        <v>1.674663425915221E-5</v>
      </c>
    </row>
    <row r="487" spans="1:6" x14ac:dyDescent="0.2">
      <c r="A487" s="59" t="s">
        <v>344</v>
      </c>
      <c r="B487" s="59" t="s">
        <v>61</v>
      </c>
      <c r="C487" s="66">
        <v>961</v>
      </c>
      <c r="D487" s="67">
        <v>46122492.840000004</v>
      </c>
      <c r="E487" s="67">
        <v>2760618.14</v>
      </c>
      <c r="F487" s="68">
        <v>3.5641919361344364E-3</v>
      </c>
    </row>
    <row r="488" spans="1:6" x14ac:dyDescent="0.2">
      <c r="A488" s="59" t="s">
        <v>461</v>
      </c>
      <c r="B488" s="59" t="s">
        <v>462</v>
      </c>
      <c r="C488" s="66">
        <v>3176</v>
      </c>
      <c r="D488" s="67">
        <v>258134443.75</v>
      </c>
      <c r="E488" s="67">
        <v>15414446.779999999</v>
      </c>
      <c r="F488" s="68">
        <v>1.9901356916117861E-2</v>
      </c>
    </row>
    <row r="489" spans="1:6" x14ac:dyDescent="0.2">
      <c r="A489" s="59" t="s">
        <v>461</v>
      </c>
      <c r="B489" s="59" t="s">
        <v>463</v>
      </c>
      <c r="C489" s="66">
        <v>1612</v>
      </c>
      <c r="D489" s="67">
        <v>238917279.22</v>
      </c>
      <c r="E489" s="67">
        <v>14223325.279999999</v>
      </c>
      <c r="F489" s="68">
        <v>1.8363518131483795E-2</v>
      </c>
    </row>
    <row r="490" spans="1:6" x14ac:dyDescent="0.2">
      <c r="A490" s="59" t="s">
        <v>461</v>
      </c>
      <c r="B490" s="59" t="s">
        <v>464</v>
      </c>
      <c r="C490" s="66">
        <v>813</v>
      </c>
      <c r="D490" s="67">
        <v>48043872.979999997</v>
      </c>
      <c r="E490" s="67">
        <v>2882632.52</v>
      </c>
      <c r="F490" s="68">
        <v>3.7217228394445345E-3</v>
      </c>
    </row>
    <row r="491" spans="1:6" x14ac:dyDescent="0.2">
      <c r="A491" s="59" t="s">
        <v>461</v>
      </c>
      <c r="B491" s="59" t="s">
        <v>465</v>
      </c>
      <c r="C491" s="66">
        <v>290</v>
      </c>
      <c r="D491" s="67">
        <v>12500829.119999999</v>
      </c>
      <c r="E491" s="67">
        <v>750049.72</v>
      </c>
      <c r="F491" s="68">
        <v>9.6837774300935801E-4</v>
      </c>
    </row>
    <row r="492" spans="1:6" x14ac:dyDescent="0.2">
      <c r="A492" s="59" t="s">
        <v>461</v>
      </c>
      <c r="B492" s="59" t="s">
        <v>466</v>
      </c>
      <c r="C492" s="66">
        <v>163</v>
      </c>
      <c r="D492" s="67">
        <v>8661217.9600000009</v>
      </c>
      <c r="E492" s="67">
        <v>519673.07</v>
      </c>
      <c r="F492" s="68">
        <v>6.7094196719298042E-4</v>
      </c>
    </row>
    <row r="493" spans="1:6" x14ac:dyDescent="0.2">
      <c r="A493" s="59" t="s">
        <v>461</v>
      </c>
      <c r="B493" s="59" t="s">
        <v>467</v>
      </c>
      <c r="C493" s="66">
        <v>150</v>
      </c>
      <c r="D493" s="67">
        <v>3373042.52</v>
      </c>
      <c r="E493" s="67">
        <v>202382.55</v>
      </c>
      <c r="F493" s="68">
        <v>2.6129302067265424E-4</v>
      </c>
    </row>
    <row r="494" spans="1:6" x14ac:dyDescent="0.2">
      <c r="A494" s="59" t="s">
        <v>461</v>
      </c>
      <c r="B494" s="59" t="s">
        <v>468</v>
      </c>
      <c r="C494" s="66">
        <v>117</v>
      </c>
      <c r="D494" s="67">
        <v>2369048.3199999998</v>
      </c>
      <c r="E494" s="67">
        <v>142142.92000000001</v>
      </c>
      <c r="F494" s="68">
        <v>1.8351855401580545E-4</v>
      </c>
    </row>
    <row r="495" spans="1:6" x14ac:dyDescent="0.2">
      <c r="A495" s="59" t="s">
        <v>461</v>
      </c>
      <c r="B495" s="59" t="s">
        <v>469</v>
      </c>
      <c r="C495" s="66">
        <v>63</v>
      </c>
      <c r="D495" s="67">
        <v>1145875.8799999999</v>
      </c>
      <c r="E495" s="67">
        <v>68752.52</v>
      </c>
      <c r="F495" s="68">
        <v>8.8765328975532113E-5</v>
      </c>
    </row>
    <row r="496" spans="1:6" x14ac:dyDescent="0.2">
      <c r="A496" s="59" t="s">
        <v>461</v>
      </c>
      <c r="B496" s="59" t="s">
        <v>470</v>
      </c>
      <c r="C496" s="66">
        <v>45</v>
      </c>
      <c r="D496" s="67">
        <v>1775983.08</v>
      </c>
      <c r="E496" s="67">
        <v>106558.98</v>
      </c>
      <c r="F496" s="68">
        <v>1.3757667231684229E-4</v>
      </c>
    </row>
    <row r="497" spans="1:6" x14ac:dyDescent="0.2">
      <c r="A497" s="59" t="s">
        <v>461</v>
      </c>
      <c r="B497" s="59" t="s">
        <v>173</v>
      </c>
      <c r="C497" s="66">
        <v>21</v>
      </c>
      <c r="D497" s="67">
        <v>295451.88</v>
      </c>
      <c r="E497" s="67">
        <v>17727.12</v>
      </c>
      <c r="F497" s="68">
        <v>2.2887214004500996E-5</v>
      </c>
    </row>
    <row r="498" spans="1:6" x14ac:dyDescent="0.2">
      <c r="A498" s="59" t="s">
        <v>461</v>
      </c>
      <c r="B498" s="59" t="s">
        <v>60</v>
      </c>
      <c r="C498" s="66">
        <v>212</v>
      </c>
      <c r="D498" s="67">
        <v>8244374.7199999997</v>
      </c>
      <c r="E498" s="67">
        <v>494662.51</v>
      </c>
      <c r="F498" s="68">
        <v>6.3865121499564591E-4</v>
      </c>
    </row>
    <row r="499" spans="1:6" x14ac:dyDescent="0.2">
      <c r="A499" s="59" t="s">
        <v>461</v>
      </c>
      <c r="B499" s="59" t="s">
        <v>61</v>
      </c>
      <c r="C499" s="66">
        <v>6662</v>
      </c>
      <c r="D499" s="67">
        <v>583461419.42999995</v>
      </c>
      <c r="E499" s="67">
        <v>34822353.960000001</v>
      </c>
      <c r="F499" s="68">
        <v>4.4958609589318667E-2</v>
      </c>
    </row>
    <row r="500" spans="1:6" x14ac:dyDescent="0.2">
      <c r="A500" s="59" t="s">
        <v>471</v>
      </c>
      <c r="B500" s="59" t="s">
        <v>472</v>
      </c>
      <c r="C500" s="66">
        <v>506</v>
      </c>
      <c r="D500" s="67">
        <v>22828112.129999999</v>
      </c>
      <c r="E500" s="67">
        <v>1368213.11</v>
      </c>
      <c r="F500" s="68">
        <v>1.7664790587717499E-3</v>
      </c>
    </row>
    <row r="501" spans="1:6" x14ac:dyDescent="0.2">
      <c r="A501" s="59" t="s">
        <v>471</v>
      </c>
      <c r="B501" s="59" t="s">
        <v>473</v>
      </c>
      <c r="C501" s="66">
        <v>416</v>
      </c>
      <c r="D501" s="67">
        <v>26227183.140000001</v>
      </c>
      <c r="E501" s="67">
        <v>1571001.07</v>
      </c>
      <c r="F501" s="68">
        <v>2.0282954981062943E-3</v>
      </c>
    </row>
    <row r="502" spans="1:6" x14ac:dyDescent="0.2">
      <c r="A502" s="59" t="s">
        <v>471</v>
      </c>
      <c r="B502" s="59" t="s">
        <v>474</v>
      </c>
      <c r="C502" s="66">
        <v>57</v>
      </c>
      <c r="D502" s="67">
        <v>1408391.05</v>
      </c>
      <c r="E502" s="67">
        <v>84503.48</v>
      </c>
      <c r="F502" s="68">
        <v>1.0910115297268083E-4</v>
      </c>
    </row>
    <row r="503" spans="1:6" x14ac:dyDescent="0.2">
      <c r="A503" s="59" t="s">
        <v>471</v>
      </c>
      <c r="B503" s="59" t="s">
        <v>475</v>
      </c>
      <c r="C503" s="66">
        <v>51</v>
      </c>
      <c r="D503" s="67">
        <v>780313.8</v>
      </c>
      <c r="E503" s="67">
        <v>46818.85</v>
      </c>
      <c r="F503" s="68">
        <v>6.0447102484477535E-5</v>
      </c>
    </row>
    <row r="504" spans="1:6" x14ac:dyDescent="0.2">
      <c r="A504" s="59" t="s">
        <v>471</v>
      </c>
      <c r="B504" s="59" t="s">
        <v>476</v>
      </c>
      <c r="C504" s="66">
        <v>41</v>
      </c>
      <c r="D504" s="67">
        <v>683314.99</v>
      </c>
      <c r="E504" s="67">
        <v>40998.910000000003</v>
      </c>
      <c r="F504" s="68">
        <v>5.2933066799416716E-5</v>
      </c>
    </row>
    <row r="505" spans="1:6" x14ac:dyDescent="0.2">
      <c r="A505" s="59" t="s">
        <v>471</v>
      </c>
      <c r="B505" s="59" t="s">
        <v>298</v>
      </c>
      <c r="C505" s="66">
        <v>39</v>
      </c>
      <c r="D505" s="67">
        <v>721519.47</v>
      </c>
      <c r="E505" s="67">
        <v>43291.19</v>
      </c>
      <c r="F505" s="68">
        <v>5.5892594512786819E-5</v>
      </c>
    </row>
    <row r="506" spans="1:6" x14ac:dyDescent="0.2">
      <c r="A506" s="59" t="s">
        <v>471</v>
      </c>
      <c r="B506" s="59" t="s">
        <v>477</v>
      </c>
      <c r="C506" s="66">
        <v>30</v>
      </c>
      <c r="D506" s="67">
        <v>152364.51999999999</v>
      </c>
      <c r="E506" s="67">
        <v>9141.89</v>
      </c>
      <c r="F506" s="68">
        <v>1.1802954616181737E-5</v>
      </c>
    </row>
    <row r="507" spans="1:6" x14ac:dyDescent="0.2">
      <c r="A507" s="59" t="s">
        <v>471</v>
      </c>
      <c r="B507" s="59" t="s">
        <v>478</v>
      </c>
      <c r="C507" s="66">
        <v>18</v>
      </c>
      <c r="D507" s="67">
        <v>36101.24</v>
      </c>
      <c r="E507" s="67">
        <v>2166.08</v>
      </c>
      <c r="F507" s="68">
        <v>2.7965928199769343E-6</v>
      </c>
    </row>
    <row r="508" spans="1:6" x14ac:dyDescent="0.2">
      <c r="A508" s="59" t="s">
        <v>471</v>
      </c>
      <c r="B508" s="59" t="s">
        <v>60</v>
      </c>
      <c r="C508" s="66">
        <v>39</v>
      </c>
      <c r="D508" s="67">
        <v>297863.98</v>
      </c>
      <c r="E508" s="67">
        <v>17871.830000000002</v>
      </c>
      <c r="F508" s="68">
        <v>2.3074046876314994E-5</v>
      </c>
    </row>
    <row r="509" spans="1:6" x14ac:dyDescent="0.2">
      <c r="A509" s="59" t="s">
        <v>471</v>
      </c>
      <c r="B509" s="59" t="s">
        <v>61</v>
      </c>
      <c r="C509" s="66">
        <v>1197</v>
      </c>
      <c r="D509" s="67">
        <v>53135164.32</v>
      </c>
      <c r="E509" s="67">
        <v>3184006.41</v>
      </c>
      <c r="F509" s="68">
        <v>4.11082206795988E-3</v>
      </c>
    </row>
    <row r="510" spans="1:6" x14ac:dyDescent="0.2">
      <c r="A510" s="59" t="s">
        <v>479</v>
      </c>
      <c r="B510" s="59" t="s">
        <v>480</v>
      </c>
      <c r="C510" s="66">
        <v>263</v>
      </c>
      <c r="D510" s="67">
        <v>10259488.310000001</v>
      </c>
      <c r="E510" s="67">
        <v>615251.06000000006</v>
      </c>
      <c r="F510" s="68">
        <v>7.9434125095988986E-4</v>
      </c>
    </row>
    <row r="511" spans="1:6" x14ac:dyDescent="0.2">
      <c r="A511" s="59" t="s">
        <v>479</v>
      </c>
      <c r="B511" s="59" t="s">
        <v>481</v>
      </c>
      <c r="C511" s="66">
        <v>93</v>
      </c>
      <c r="D511" s="67">
        <v>2075167.27</v>
      </c>
      <c r="E511" s="67">
        <v>124510.08</v>
      </c>
      <c r="F511" s="68">
        <v>1.6075306347999784E-4</v>
      </c>
    </row>
    <row r="512" spans="1:6" x14ac:dyDescent="0.2">
      <c r="A512" s="59" t="s">
        <v>479</v>
      </c>
      <c r="B512" s="59" t="s">
        <v>482</v>
      </c>
      <c r="C512" s="66">
        <v>60</v>
      </c>
      <c r="D512" s="67">
        <v>1878620.54</v>
      </c>
      <c r="E512" s="67">
        <v>112717.24</v>
      </c>
      <c r="F512" s="68">
        <v>1.4552750778900914E-4</v>
      </c>
    </row>
    <row r="513" spans="1:6" x14ac:dyDescent="0.2">
      <c r="A513" s="59" t="s">
        <v>479</v>
      </c>
      <c r="B513" s="59" t="s">
        <v>483</v>
      </c>
      <c r="C513" s="66">
        <v>42</v>
      </c>
      <c r="D513" s="67">
        <v>963431.42</v>
      </c>
      <c r="E513" s="67">
        <v>57805.87</v>
      </c>
      <c r="F513" s="68">
        <v>7.4632276275354603E-5</v>
      </c>
    </row>
    <row r="514" spans="1:6" x14ac:dyDescent="0.2">
      <c r="A514" s="59" t="s">
        <v>479</v>
      </c>
      <c r="B514" s="59" t="s">
        <v>484</v>
      </c>
      <c r="C514" s="66">
        <v>39</v>
      </c>
      <c r="D514" s="67">
        <v>512255.51</v>
      </c>
      <c r="E514" s="67">
        <v>30735.35</v>
      </c>
      <c r="F514" s="68">
        <v>3.9681941169983598E-5</v>
      </c>
    </row>
    <row r="515" spans="1:6" x14ac:dyDescent="0.2">
      <c r="A515" s="59" t="s">
        <v>479</v>
      </c>
      <c r="B515" s="59" t="s">
        <v>485</v>
      </c>
      <c r="C515" s="66">
        <v>36</v>
      </c>
      <c r="D515" s="67">
        <v>443826.56</v>
      </c>
      <c r="E515" s="67">
        <v>26629.59</v>
      </c>
      <c r="F515" s="68">
        <v>3.4381057113739832E-5</v>
      </c>
    </row>
    <row r="516" spans="1:6" x14ac:dyDescent="0.2">
      <c r="A516" s="59" t="s">
        <v>479</v>
      </c>
      <c r="B516" s="59" t="s">
        <v>486</v>
      </c>
      <c r="C516" s="66">
        <v>27</v>
      </c>
      <c r="D516" s="67">
        <v>319154.12</v>
      </c>
      <c r="E516" s="67">
        <v>19149.23</v>
      </c>
      <c r="F516" s="68">
        <v>2.4723278515145754E-5</v>
      </c>
    </row>
    <row r="517" spans="1:6" x14ac:dyDescent="0.2">
      <c r="A517" s="59" t="s">
        <v>479</v>
      </c>
      <c r="B517" s="59" t="s">
        <v>487</v>
      </c>
      <c r="C517" s="66">
        <v>24</v>
      </c>
      <c r="D517" s="67">
        <v>595397.63</v>
      </c>
      <c r="E517" s="67">
        <v>35723.85</v>
      </c>
      <c r="F517" s="68">
        <v>4.6122517364055348E-5</v>
      </c>
    </row>
    <row r="518" spans="1:6" x14ac:dyDescent="0.2">
      <c r="A518" s="59" t="s">
        <v>479</v>
      </c>
      <c r="B518" s="59" t="s">
        <v>488</v>
      </c>
      <c r="C518" s="66">
        <v>21</v>
      </c>
      <c r="D518" s="67">
        <v>286860.51</v>
      </c>
      <c r="E518" s="67">
        <v>17211.63</v>
      </c>
      <c r="F518" s="68">
        <v>2.2221672735125022E-5</v>
      </c>
    </row>
    <row r="519" spans="1:6" x14ac:dyDescent="0.2">
      <c r="A519" s="59" t="s">
        <v>479</v>
      </c>
      <c r="B519" s="59" t="s">
        <v>60</v>
      </c>
      <c r="C519" s="66">
        <v>37</v>
      </c>
      <c r="D519" s="67">
        <v>624104.05000000005</v>
      </c>
      <c r="E519" s="67">
        <v>37446.239999999998</v>
      </c>
      <c r="F519" s="68">
        <v>4.8346268798536104E-5</v>
      </c>
    </row>
    <row r="520" spans="1:6" x14ac:dyDescent="0.2">
      <c r="A520" s="59" t="s">
        <v>479</v>
      </c>
      <c r="B520" s="59" t="s">
        <v>61</v>
      </c>
      <c r="C520" s="66">
        <v>642</v>
      </c>
      <c r="D520" s="67">
        <v>17958305.920000002</v>
      </c>
      <c r="E520" s="67">
        <v>1077180.1399999999</v>
      </c>
      <c r="F520" s="68">
        <v>1.3907308342008371E-3</v>
      </c>
    </row>
    <row r="521" spans="1:6" x14ac:dyDescent="0.2">
      <c r="A521" s="59" t="s">
        <v>489</v>
      </c>
      <c r="B521" s="59" t="s">
        <v>490</v>
      </c>
      <c r="C521" s="66">
        <v>714</v>
      </c>
      <c r="D521" s="67">
        <v>38708779.350000001</v>
      </c>
      <c r="E521" s="67">
        <v>2318738.29</v>
      </c>
      <c r="F521" s="68">
        <v>2.9936876076689664E-3</v>
      </c>
    </row>
    <row r="522" spans="1:6" x14ac:dyDescent="0.2">
      <c r="A522" s="59" t="s">
        <v>489</v>
      </c>
      <c r="B522" s="59" t="s">
        <v>491</v>
      </c>
      <c r="C522" s="66">
        <v>81</v>
      </c>
      <c r="D522" s="67">
        <v>2877571.25</v>
      </c>
      <c r="E522" s="67">
        <v>172654.3</v>
      </c>
      <c r="F522" s="68">
        <v>2.2291133093798181E-4</v>
      </c>
    </row>
    <row r="523" spans="1:6" x14ac:dyDescent="0.2">
      <c r="A523" s="59" t="s">
        <v>489</v>
      </c>
      <c r="B523" s="59" t="s">
        <v>492</v>
      </c>
      <c r="C523" s="66">
        <v>52</v>
      </c>
      <c r="D523" s="67">
        <v>1087010.45</v>
      </c>
      <c r="E523" s="67">
        <v>65220.639999999999</v>
      </c>
      <c r="F523" s="68">
        <v>8.4205372626265169E-5</v>
      </c>
    </row>
    <row r="524" spans="1:6" x14ac:dyDescent="0.2">
      <c r="A524" s="59" t="s">
        <v>489</v>
      </c>
      <c r="B524" s="59" t="s">
        <v>493</v>
      </c>
      <c r="C524" s="66">
        <v>51</v>
      </c>
      <c r="D524" s="67">
        <v>633433.94999999995</v>
      </c>
      <c r="E524" s="67">
        <v>38006.06</v>
      </c>
      <c r="F524" s="68">
        <v>4.9069043854157082E-5</v>
      </c>
    </row>
    <row r="525" spans="1:6" x14ac:dyDescent="0.2">
      <c r="A525" s="59" t="s">
        <v>489</v>
      </c>
      <c r="B525" s="59" t="s">
        <v>494</v>
      </c>
      <c r="C525" s="66">
        <v>45</v>
      </c>
      <c r="D525" s="67">
        <v>819247.02</v>
      </c>
      <c r="E525" s="67">
        <v>49154.82</v>
      </c>
      <c r="F525" s="68">
        <v>6.3463037689863084E-5</v>
      </c>
    </row>
    <row r="526" spans="1:6" x14ac:dyDescent="0.2">
      <c r="A526" s="59" t="s">
        <v>489</v>
      </c>
      <c r="B526" s="59" t="s">
        <v>495</v>
      </c>
      <c r="C526" s="66">
        <v>45</v>
      </c>
      <c r="D526" s="67">
        <v>1508067.45</v>
      </c>
      <c r="E526" s="67">
        <v>90484.04</v>
      </c>
      <c r="F526" s="68">
        <v>1.1682256268766884E-4</v>
      </c>
    </row>
    <row r="527" spans="1:6" x14ac:dyDescent="0.2">
      <c r="A527" s="59" t="s">
        <v>489</v>
      </c>
      <c r="B527" s="59" t="s">
        <v>496</v>
      </c>
      <c r="C527" s="66">
        <v>45</v>
      </c>
      <c r="D527" s="67">
        <v>1879298.8</v>
      </c>
      <c r="E527" s="67">
        <v>112757.95</v>
      </c>
      <c r="F527" s="68">
        <v>1.4558006784851814E-4</v>
      </c>
    </row>
    <row r="528" spans="1:6" x14ac:dyDescent="0.2">
      <c r="A528" s="59" t="s">
        <v>489</v>
      </c>
      <c r="B528" s="59" t="s">
        <v>497</v>
      </c>
      <c r="C528" s="66">
        <v>42</v>
      </c>
      <c r="D528" s="67">
        <v>590820.26</v>
      </c>
      <c r="E528" s="67">
        <v>35449.230000000003</v>
      </c>
      <c r="F528" s="68">
        <v>4.576795967448615E-5</v>
      </c>
    </row>
    <row r="529" spans="1:6" x14ac:dyDescent="0.2">
      <c r="A529" s="59" t="s">
        <v>489</v>
      </c>
      <c r="B529" s="59" t="s">
        <v>498</v>
      </c>
      <c r="C529" s="66">
        <v>33</v>
      </c>
      <c r="D529" s="67">
        <v>262120.81</v>
      </c>
      <c r="E529" s="67">
        <v>15727.26</v>
      </c>
      <c r="F529" s="68">
        <v>2.0305225288959986E-5</v>
      </c>
    </row>
    <row r="530" spans="1:6" x14ac:dyDescent="0.2">
      <c r="A530" s="59" t="s">
        <v>489</v>
      </c>
      <c r="B530" s="59" t="s">
        <v>499</v>
      </c>
      <c r="C530" s="66">
        <v>30</v>
      </c>
      <c r="D530" s="67">
        <v>237265.89</v>
      </c>
      <c r="E530" s="67">
        <v>14168.99</v>
      </c>
      <c r="F530" s="68">
        <v>1.8293366680974381E-5</v>
      </c>
    </row>
    <row r="531" spans="1:6" x14ac:dyDescent="0.2">
      <c r="A531" s="59" t="s">
        <v>489</v>
      </c>
      <c r="B531" s="59" t="s">
        <v>500</v>
      </c>
      <c r="C531" s="66">
        <v>28</v>
      </c>
      <c r="D531" s="67">
        <v>198978.66</v>
      </c>
      <c r="E531" s="67">
        <v>11938.72</v>
      </c>
      <c r="F531" s="68">
        <v>1.5413899131941122E-5</v>
      </c>
    </row>
    <row r="532" spans="1:6" x14ac:dyDescent="0.2">
      <c r="A532" s="59" t="s">
        <v>489</v>
      </c>
      <c r="B532" s="59" t="s">
        <v>501</v>
      </c>
      <c r="C532" s="66">
        <v>27</v>
      </c>
      <c r="D532" s="67">
        <v>163908.64000000001</v>
      </c>
      <c r="E532" s="67">
        <v>9834.52</v>
      </c>
      <c r="F532" s="68">
        <v>1.2697198635285661E-5</v>
      </c>
    </row>
    <row r="533" spans="1:6" x14ac:dyDescent="0.2">
      <c r="A533" s="59" t="s">
        <v>489</v>
      </c>
      <c r="B533" s="59" t="s">
        <v>60</v>
      </c>
      <c r="C533" s="66">
        <v>60</v>
      </c>
      <c r="D533" s="67">
        <v>862642.27</v>
      </c>
      <c r="E533" s="67">
        <v>51758.57</v>
      </c>
      <c r="F533" s="68">
        <v>6.682469956523931E-5</v>
      </c>
    </row>
    <row r="534" spans="1:6" x14ac:dyDescent="0.2">
      <c r="A534" s="59" t="s">
        <v>489</v>
      </c>
      <c r="B534" s="59" t="s">
        <v>61</v>
      </c>
      <c r="C534" s="66">
        <v>1253</v>
      </c>
      <c r="D534" s="67">
        <v>49829144.799999997</v>
      </c>
      <c r="E534" s="67">
        <v>2985893.38</v>
      </c>
      <c r="F534" s="68">
        <v>3.8550413593794598E-3</v>
      </c>
    </row>
    <row r="535" spans="1:6" x14ac:dyDescent="0.2">
      <c r="A535" s="59" t="s">
        <v>502</v>
      </c>
      <c r="B535" s="59" t="s">
        <v>503</v>
      </c>
      <c r="C535" s="66">
        <v>676</v>
      </c>
      <c r="D535" s="67">
        <v>48475912.549999997</v>
      </c>
      <c r="E535" s="67">
        <v>2904467.4</v>
      </c>
      <c r="F535" s="68">
        <v>3.7499135196747465E-3</v>
      </c>
    </row>
    <row r="536" spans="1:6" x14ac:dyDescent="0.2">
      <c r="A536" s="59" t="s">
        <v>502</v>
      </c>
      <c r="B536" s="59" t="s">
        <v>479</v>
      </c>
      <c r="C536" s="66">
        <v>667</v>
      </c>
      <c r="D536" s="67">
        <v>39456803.68</v>
      </c>
      <c r="E536" s="67">
        <v>2358990.35</v>
      </c>
      <c r="F536" s="68">
        <v>3.0456564278350182E-3</v>
      </c>
    </row>
    <row r="537" spans="1:6" x14ac:dyDescent="0.2">
      <c r="A537" s="59" t="s">
        <v>502</v>
      </c>
      <c r="B537" s="59" t="s">
        <v>504</v>
      </c>
      <c r="C537" s="66">
        <v>158</v>
      </c>
      <c r="D537" s="67">
        <v>2572349.4300000002</v>
      </c>
      <c r="E537" s="67">
        <v>154336.53</v>
      </c>
      <c r="F537" s="68">
        <v>1.9926153773551982E-4</v>
      </c>
    </row>
    <row r="538" spans="1:6" x14ac:dyDescent="0.2">
      <c r="A538" s="59" t="s">
        <v>502</v>
      </c>
      <c r="B538" s="59" t="s">
        <v>505</v>
      </c>
      <c r="C538" s="66">
        <v>135</v>
      </c>
      <c r="D538" s="67">
        <v>6093442.7599999998</v>
      </c>
      <c r="E538" s="67">
        <v>365606.62</v>
      </c>
      <c r="F538" s="68">
        <v>4.7202912562233876E-4</v>
      </c>
    </row>
    <row r="539" spans="1:6" x14ac:dyDescent="0.2">
      <c r="A539" s="59" t="s">
        <v>502</v>
      </c>
      <c r="B539" s="59" t="s">
        <v>506</v>
      </c>
      <c r="C539" s="66">
        <v>82</v>
      </c>
      <c r="D539" s="67">
        <v>1340432.33</v>
      </c>
      <c r="E539" s="67">
        <v>80363.39</v>
      </c>
      <c r="F539" s="68">
        <v>1.0375594597752908E-4</v>
      </c>
    </row>
    <row r="540" spans="1:6" x14ac:dyDescent="0.2">
      <c r="A540" s="59" t="s">
        <v>502</v>
      </c>
      <c r="B540" s="59" t="s">
        <v>507</v>
      </c>
      <c r="C540" s="66">
        <v>45</v>
      </c>
      <c r="D540" s="67">
        <v>2842170.95</v>
      </c>
      <c r="E540" s="67">
        <v>170530.25</v>
      </c>
      <c r="F540" s="68">
        <v>2.2016900240936238E-4</v>
      </c>
    </row>
    <row r="541" spans="1:6" x14ac:dyDescent="0.2">
      <c r="A541" s="59" t="s">
        <v>502</v>
      </c>
      <c r="B541" s="59" t="s">
        <v>60</v>
      </c>
      <c r="C541" s="66">
        <v>114</v>
      </c>
      <c r="D541" s="67">
        <v>2722958.32</v>
      </c>
      <c r="E541" s="67">
        <v>163377.54</v>
      </c>
      <c r="F541" s="68">
        <v>2.1093424772376573E-4</v>
      </c>
    </row>
    <row r="542" spans="1:6" x14ac:dyDescent="0.2">
      <c r="A542" s="59" t="s">
        <v>502</v>
      </c>
      <c r="B542" s="59" t="s">
        <v>61</v>
      </c>
      <c r="C542" s="66">
        <v>1877</v>
      </c>
      <c r="D542" s="67">
        <v>103504070.02</v>
      </c>
      <c r="E542" s="67">
        <v>6197672.0899999999</v>
      </c>
      <c r="F542" s="68">
        <v>8.001719819889128E-3</v>
      </c>
    </row>
    <row r="543" spans="1:6" x14ac:dyDescent="0.2">
      <c r="A543" s="59" t="s">
        <v>508</v>
      </c>
      <c r="B543" s="59" t="s">
        <v>509</v>
      </c>
      <c r="C543" s="66">
        <v>7820</v>
      </c>
      <c r="D543" s="67">
        <v>949746413.97000003</v>
      </c>
      <c r="E543" s="67">
        <v>56811181.359999999</v>
      </c>
      <c r="F543" s="68">
        <v>7.3348048957463927E-2</v>
      </c>
    </row>
    <row r="544" spans="1:6" x14ac:dyDescent="0.2">
      <c r="A544" s="59" t="s">
        <v>508</v>
      </c>
      <c r="B544" s="59" t="s">
        <v>510</v>
      </c>
      <c r="C544" s="66">
        <v>1702</v>
      </c>
      <c r="D544" s="67">
        <v>123358805.02</v>
      </c>
      <c r="E544" s="67">
        <v>7394414.4199999999</v>
      </c>
      <c r="F544" s="68">
        <v>9.5468155723269273E-3</v>
      </c>
    </row>
    <row r="545" spans="1:6" x14ac:dyDescent="0.2">
      <c r="A545" s="59" t="s">
        <v>508</v>
      </c>
      <c r="B545" s="59" t="s">
        <v>511</v>
      </c>
      <c r="C545" s="66">
        <v>549</v>
      </c>
      <c r="D545" s="67">
        <v>52030844.549999997</v>
      </c>
      <c r="E545" s="67">
        <v>3121850.78</v>
      </c>
      <c r="F545" s="68">
        <v>4.0305738829532574E-3</v>
      </c>
    </row>
    <row r="546" spans="1:6" x14ac:dyDescent="0.2">
      <c r="A546" s="59" t="s">
        <v>508</v>
      </c>
      <c r="B546" s="59" t="s">
        <v>512</v>
      </c>
      <c r="C546" s="66">
        <v>336</v>
      </c>
      <c r="D546" s="67">
        <v>11971706.710000001</v>
      </c>
      <c r="E546" s="67">
        <v>718133.01</v>
      </c>
      <c r="F546" s="68">
        <v>9.2717056597836839E-4</v>
      </c>
    </row>
    <row r="547" spans="1:6" x14ac:dyDescent="0.2">
      <c r="A547" s="59" t="s">
        <v>508</v>
      </c>
      <c r="B547" s="59" t="s">
        <v>513</v>
      </c>
      <c r="C547" s="66">
        <v>203</v>
      </c>
      <c r="D547" s="67">
        <v>6972889.6100000003</v>
      </c>
      <c r="E547" s="67">
        <v>418373.44</v>
      </c>
      <c r="F547" s="68">
        <v>5.4015556137033298E-4</v>
      </c>
    </row>
    <row r="548" spans="1:6" x14ac:dyDescent="0.2">
      <c r="A548" s="59" t="s">
        <v>508</v>
      </c>
      <c r="B548" s="59" t="s">
        <v>514</v>
      </c>
      <c r="C548" s="66">
        <v>169</v>
      </c>
      <c r="D548" s="67">
        <v>6937466.6799999997</v>
      </c>
      <c r="E548" s="67">
        <v>416248.04</v>
      </c>
      <c r="F548" s="68">
        <v>5.3741148987732296E-4</v>
      </c>
    </row>
    <row r="549" spans="1:6" x14ac:dyDescent="0.2">
      <c r="A549" s="59" t="s">
        <v>508</v>
      </c>
      <c r="B549" s="59" t="s">
        <v>515</v>
      </c>
      <c r="C549" s="66">
        <v>133</v>
      </c>
      <c r="D549" s="67">
        <v>3368300.07</v>
      </c>
      <c r="E549" s="67">
        <v>202098</v>
      </c>
      <c r="F549" s="68">
        <v>2.609256425116794E-4</v>
      </c>
    </row>
    <row r="550" spans="1:6" x14ac:dyDescent="0.2">
      <c r="A550" s="59" t="s">
        <v>508</v>
      </c>
      <c r="B550" s="59" t="s">
        <v>516</v>
      </c>
      <c r="C550" s="66">
        <v>132</v>
      </c>
      <c r="D550" s="67">
        <v>5144529.53</v>
      </c>
      <c r="E550" s="67">
        <v>308671.77</v>
      </c>
      <c r="F550" s="68">
        <v>3.985214099717332E-4</v>
      </c>
    </row>
    <row r="551" spans="1:6" x14ac:dyDescent="0.2">
      <c r="A551" s="59" t="s">
        <v>508</v>
      </c>
      <c r="B551" s="59" t="s">
        <v>517</v>
      </c>
      <c r="C551" s="66">
        <v>107</v>
      </c>
      <c r="D551" s="67">
        <v>4948956.72</v>
      </c>
      <c r="E551" s="67">
        <v>296843.82</v>
      </c>
      <c r="F551" s="68">
        <v>3.8325052429574421E-4</v>
      </c>
    </row>
    <row r="552" spans="1:6" x14ac:dyDescent="0.2">
      <c r="A552" s="59" t="s">
        <v>508</v>
      </c>
      <c r="B552" s="59" t="s">
        <v>518</v>
      </c>
      <c r="C552" s="66">
        <v>98</v>
      </c>
      <c r="D552" s="67">
        <v>3479029.35</v>
      </c>
      <c r="E552" s="67">
        <v>208741.77</v>
      </c>
      <c r="F552" s="68">
        <v>2.6950331253290584E-4</v>
      </c>
    </row>
    <row r="553" spans="1:6" x14ac:dyDescent="0.2">
      <c r="A553" s="59" t="s">
        <v>508</v>
      </c>
      <c r="B553" s="59" t="s">
        <v>519</v>
      </c>
      <c r="C553" s="66">
        <v>96</v>
      </c>
      <c r="D553" s="67">
        <v>3023910.78</v>
      </c>
      <c r="E553" s="67">
        <v>181434.63</v>
      </c>
      <c r="F553" s="68">
        <v>2.3424748095784631E-4</v>
      </c>
    </row>
    <row r="554" spans="1:6" x14ac:dyDescent="0.2">
      <c r="A554" s="59" t="s">
        <v>508</v>
      </c>
      <c r="B554" s="59" t="s">
        <v>520</v>
      </c>
      <c r="C554" s="66">
        <v>77</v>
      </c>
      <c r="D554" s="67">
        <v>3016813.56</v>
      </c>
      <c r="E554" s="67">
        <v>181008.84</v>
      </c>
      <c r="F554" s="68">
        <v>2.3369774998908339E-4</v>
      </c>
    </row>
    <row r="555" spans="1:6" x14ac:dyDescent="0.2">
      <c r="A555" s="59" t="s">
        <v>508</v>
      </c>
      <c r="B555" s="59" t="s">
        <v>521</v>
      </c>
      <c r="C555" s="66">
        <v>57</v>
      </c>
      <c r="D555" s="67">
        <v>2065156</v>
      </c>
      <c r="E555" s="67">
        <v>123909.36</v>
      </c>
      <c r="F555" s="68">
        <v>1.5997748305876844E-4</v>
      </c>
    </row>
    <row r="556" spans="1:6" x14ac:dyDescent="0.2">
      <c r="A556" s="59" t="s">
        <v>508</v>
      </c>
      <c r="B556" s="59" t="s">
        <v>522</v>
      </c>
      <c r="C556" s="66">
        <v>50</v>
      </c>
      <c r="D556" s="67">
        <v>1604041.8</v>
      </c>
      <c r="E556" s="67">
        <v>96242.54</v>
      </c>
      <c r="F556" s="68">
        <v>1.2425727412669103E-4</v>
      </c>
    </row>
    <row r="557" spans="1:6" x14ac:dyDescent="0.2">
      <c r="A557" s="59" t="s">
        <v>508</v>
      </c>
      <c r="B557" s="59" t="s">
        <v>523</v>
      </c>
      <c r="C557" s="66">
        <v>42</v>
      </c>
      <c r="D557" s="67">
        <v>1748015.76</v>
      </c>
      <c r="E557" s="67">
        <v>104880.96000000001</v>
      </c>
      <c r="F557" s="68">
        <v>1.354102063119959E-4</v>
      </c>
    </row>
    <row r="558" spans="1:6" x14ac:dyDescent="0.2">
      <c r="A558" s="59" t="s">
        <v>508</v>
      </c>
      <c r="B558" s="59" t="s">
        <v>94</v>
      </c>
      <c r="C558" s="66">
        <v>18</v>
      </c>
      <c r="D558" s="67">
        <v>632606.71</v>
      </c>
      <c r="E558" s="67">
        <v>37956.400000000001</v>
      </c>
      <c r="F558" s="68">
        <v>4.900492858628145E-5</v>
      </c>
    </row>
    <row r="559" spans="1:6" x14ac:dyDescent="0.2">
      <c r="A559" s="59" t="s">
        <v>508</v>
      </c>
      <c r="B559" s="59" t="s">
        <v>60</v>
      </c>
      <c r="C559" s="66">
        <v>67</v>
      </c>
      <c r="D559" s="67">
        <v>698998.22</v>
      </c>
      <c r="E559" s="67">
        <v>41809.629999999997</v>
      </c>
      <c r="F559" s="68">
        <v>5.3979775014723478E-5</v>
      </c>
    </row>
    <row r="560" spans="1:6" x14ac:dyDescent="0.2">
      <c r="A560" s="59" t="s">
        <v>508</v>
      </c>
      <c r="B560" s="59" t="s">
        <v>61</v>
      </c>
      <c r="C560" s="66">
        <v>11656</v>
      </c>
      <c r="D560" s="67">
        <v>1180748485.04</v>
      </c>
      <c r="E560" s="67">
        <v>70663798.75</v>
      </c>
      <c r="F560" s="68">
        <v>9.1232951791505895E-2</v>
      </c>
    </row>
    <row r="561" spans="1:6" x14ac:dyDescent="0.2">
      <c r="A561" s="59" t="s">
        <v>524</v>
      </c>
      <c r="B561" s="59" t="s">
        <v>525</v>
      </c>
      <c r="C561" s="66">
        <v>187</v>
      </c>
      <c r="D561" s="67">
        <v>3864585.06</v>
      </c>
      <c r="E561" s="67">
        <v>231875.14</v>
      </c>
      <c r="F561" s="68">
        <v>2.9937045337898255E-4</v>
      </c>
    </row>
    <row r="562" spans="1:6" x14ac:dyDescent="0.2">
      <c r="A562" s="59" t="s">
        <v>524</v>
      </c>
      <c r="B562" s="59" t="s">
        <v>526</v>
      </c>
      <c r="C562" s="66">
        <v>161</v>
      </c>
      <c r="D562" s="67">
        <v>4570362.95</v>
      </c>
      <c r="E562" s="67">
        <v>274193.76</v>
      </c>
      <c r="F562" s="68">
        <v>3.5400737761231293E-4</v>
      </c>
    </row>
    <row r="563" spans="1:6" x14ac:dyDescent="0.2">
      <c r="A563" s="59" t="s">
        <v>524</v>
      </c>
      <c r="B563" s="59" t="s">
        <v>527</v>
      </c>
      <c r="C563" s="66">
        <v>57</v>
      </c>
      <c r="D563" s="67">
        <v>1765449.62</v>
      </c>
      <c r="E563" s="67">
        <v>105926.98</v>
      </c>
      <c r="F563" s="68">
        <v>1.3676070676514271E-4</v>
      </c>
    </row>
    <row r="564" spans="1:6" x14ac:dyDescent="0.2">
      <c r="A564" s="59" t="s">
        <v>524</v>
      </c>
      <c r="B564" s="59" t="s">
        <v>528</v>
      </c>
      <c r="C564" s="66">
        <v>36</v>
      </c>
      <c r="D564" s="67">
        <v>577229.88</v>
      </c>
      <c r="E564" s="67">
        <v>34633.800000000003</v>
      </c>
      <c r="F564" s="68">
        <v>4.4715170450083635E-5</v>
      </c>
    </row>
    <row r="565" spans="1:6" x14ac:dyDescent="0.2">
      <c r="A565" s="59" t="s">
        <v>524</v>
      </c>
      <c r="B565" s="59" t="s">
        <v>60</v>
      </c>
      <c r="C565" s="66">
        <v>43</v>
      </c>
      <c r="D565" s="67">
        <v>465719.1</v>
      </c>
      <c r="E565" s="67">
        <v>27943.15</v>
      </c>
      <c r="F565" s="68">
        <v>3.6076974376541255E-5</v>
      </c>
    </row>
    <row r="566" spans="1:6" x14ac:dyDescent="0.2">
      <c r="A566" s="59" t="s">
        <v>524</v>
      </c>
      <c r="B566" s="59" t="s">
        <v>61</v>
      </c>
      <c r="C566" s="66">
        <v>484</v>
      </c>
      <c r="D566" s="67">
        <v>11243346.609999999</v>
      </c>
      <c r="E566" s="67">
        <v>674572.83</v>
      </c>
      <c r="F566" s="68">
        <v>8.70930682583063E-4</v>
      </c>
    </row>
    <row r="567" spans="1:6" x14ac:dyDescent="0.2">
      <c r="A567" s="59" t="s">
        <v>529</v>
      </c>
      <c r="B567" s="59" t="s">
        <v>530</v>
      </c>
      <c r="C567" s="66">
        <v>401</v>
      </c>
      <c r="D567" s="67">
        <v>18483172.57</v>
      </c>
      <c r="E567" s="67">
        <v>1106517.29</v>
      </c>
      <c r="F567" s="68">
        <v>1.4286075806961588E-3</v>
      </c>
    </row>
    <row r="568" spans="1:6" x14ac:dyDescent="0.2">
      <c r="A568" s="59" t="s">
        <v>529</v>
      </c>
      <c r="B568" s="59" t="s">
        <v>531</v>
      </c>
      <c r="C568" s="66">
        <v>33</v>
      </c>
      <c r="D568" s="67">
        <v>296497.58</v>
      </c>
      <c r="E568" s="67">
        <v>17789.88</v>
      </c>
      <c r="F568" s="68">
        <v>2.2968242482388126E-5</v>
      </c>
    </row>
    <row r="569" spans="1:6" x14ac:dyDescent="0.2">
      <c r="A569" s="59" t="s">
        <v>529</v>
      </c>
      <c r="B569" s="59" t="s">
        <v>529</v>
      </c>
      <c r="C569" s="66">
        <v>32</v>
      </c>
      <c r="D569" s="67">
        <v>854396.54</v>
      </c>
      <c r="E569" s="67">
        <v>51263.81</v>
      </c>
      <c r="F569" s="68">
        <v>6.6185922482392968E-5</v>
      </c>
    </row>
    <row r="570" spans="1:6" x14ac:dyDescent="0.2">
      <c r="A570" s="59" t="s">
        <v>529</v>
      </c>
      <c r="B570" s="59" t="s">
        <v>60</v>
      </c>
      <c r="C570" s="66">
        <v>9</v>
      </c>
      <c r="D570" s="67">
        <v>226118.29</v>
      </c>
      <c r="E570" s="67">
        <v>13567.09</v>
      </c>
      <c r="F570" s="68">
        <v>1.7516262779759229E-5</v>
      </c>
    </row>
    <row r="571" spans="1:6" x14ac:dyDescent="0.2">
      <c r="A571" s="59" t="s">
        <v>529</v>
      </c>
      <c r="B571" s="59" t="s">
        <v>61</v>
      </c>
      <c r="C571" s="66">
        <v>475</v>
      </c>
      <c r="D571" s="67">
        <v>19860184.98</v>
      </c>
      <c r="E571" s="67">
        <v>1189138.07</v>
      </c>
      <c r="F571" s="68">
        <v>1.5352780084406993E-3</v>
      </c>
    </row>
    <row r="572" spans="1:6" x14ac:dyDescent="0.2">
      <c r="A572" s="59" t="s">
        <v>532</v>
      </c>
      <c r="B572" s="59" t="s">
        <v>533</v>
      </c>
      <c r="C572" s="66">
        <v>282</v>
      </c>
      <c r="D572" s="67">
        <v>12179247.26</v>
      </c>
      <c r="E572" s="67">
        <v>730720.88</v>
      </c>
      <c r="F572" s="68">
        <v>9.4342257276519201E-4</v>
      </c>
    </row>
    <row r="573" spans="1:6" x14ac:dyDescent="0.2">
      <c r="A573" s="59" t="s">
        <v>532</v>
      </c>
      <c r="B573" s="59" t="s">
        <v>534</v>
      </c>
      <c r="C573" s="66">
        <v>158</v>
      </c>
      <c r="D573" s="67">
        <v>3447191.32</v>
      </c>
      <c r="E573" s="67">
        <v>206641.98</v>
      </c>
      <c r="F573" s="68">
        <v>2.6679230571992601E-4</v>
      </c>
    </row>
    <row r="574" spans="1:6" x14ac:dyDescent="0.2">
      <c r="A574" s="59" t="s">
        <v>532</v>
      </c>
      <c r="B574" s="59" t="s">
        <v>535</v>
      </c>
      <c r="C574" s="66">
        <v>111</v>
      </c>
      <c r="D574" s="67">
        <v>7804938.3499999996</v>
      </c>
      <c r="E574" s="67">
        <v>460014.41</v>
      </c>
      <c r="F574" s="68">
        <v>5.9391758203387022E-4</v>
      </c>
    </row>
    <row r="575" spans="1:6" x14ac:dyDescent="0.2">
      <c r="A575" s="59" t="s">
        <v>532</v>
      </c>
      <c r="B575" s="59" t="s">
        <v>536</v>
      </c>
      <c r="C575" s="66">
        <v>108</v>
      </c>
      <c r="D575" s="67">
        <v>4321326.26</v>
      </c>
      <c r="E575" s="67">
        <v>259279.54</v>
      </c>
      <c r="F575" s="68">
        <v>3.3475185585524192E-4</v>
      </c>
    </row>
    <row r="576" spans="1:6" x14ac:dyDescent="0.2">
      <c r="A576" s="59" t="s">
        <v>532</v>
      </c>
      <c r="B576" s="59" t="s">
        <v>537</v>
      </c>
      <c r="C576" s="66">
        <v>93</v>
      </c>
      <c r="D576" s="67">
        <v>3476162.66</v>
      </c>
      <c r="E576" s="67">
        <v>208569.78</v>
      </c>
      <c r="F576" s="68">
        <v>2.6928125886955645E-4</v>
      </c>
    </row>
    <row r="577" spans="1:6" x14ac:dyDescent="0.2">
      <c r="A577" s="59" t="s">
        <v>532</v>
      </c>
      <c r="B577" s="59" t="s">
        <v>538</v>
      </c>
      <c r="C577" s="66">
        <v>30</v>
      </c>
      <c r="D577" s="67">
        <v>446307.47</v>
      </c>
      <c r="E577" s="67">
        <v>26778.44</v>
      </c>
      <c r="F577" s="68">
        <v>3.4573235076351352E-5</v>
      </c>
    </row>
    <row r="578" spans="1:6" x14ac:dyDescent="0.2">
      <c r="A578" s="59" t="s">
        <v>532</v>
      </c>
      <c r="B578" s="59" t="s">
        <v>539</v>
      </c>
      <c r="C578" s="66">
        <v>29</v>
      </c>
      <c r="D578" s="67">
        <v>1025088.12</v>
      </c>
      <c r="E578" s="67">
        <v>61505.27</v>
      </c>
      <c r="F578" s="68">
        <v>7.9408515139211272E-5</v>
      </c>
    </row>
    <row r="579" spans="1:6" x14ac:dyDescent="0.2">
      <c r="A579" s="59" t="s">
        <v>532</v>
      </c>
      <c r="B579" s="59" t="s">
        <v>540</v>
      </c>
      <c r="C579" s="66">
        <v>27</v>
      </c>
      <c r="D579" s="67">
        <v>1893162</v>
      </c>
      <c r="E579" s="67">
        <v>113589.71</v>
      </c>
      <c r="F579" s="68">
        <v>1.4665394048662202E-4</v>
      </c>
    </row>
    <row r="580" spans="1:6" x14ac:dyDescent="0.2">
      <c r="A580" s="59" t="s">
        <v>532</v>
      </c>
      <c r="B580" s="59" t="s">
        <v>60</v>
      </c>
      <c r="C580" s="66">
        <v>6</v>
      </c>
      <c r="D580" s="67">
        <v>79182.179999999993</v>
      </c>
      <c r="E580" s="67">
        <v>4750.9399999999996</v>
      </c>
      <c r="F580" s="68">
        <v>6.1338661047335353E-6</v>
      </c>
    </row>
    <row r="581" spans="1:6" x14ac:dyDescent="0.2">
      <c r="A581" s="59" t="s">
        <v>532</v>
      </c>
      <c r="B581" s="59" t="s">
        <v>61</v>
      </c>
      <c r="C581" s="66">
        <v>844</v>
      </c>
      <c r="D581" s="67">
        <v>34672605.619999997</v>
      </c>
      <c r="E581" s="67">
        <v>2071850.95</v>
      </c>
      <c r="F581" s="68">
        <v>2.6749351320507048E-3</v>
      </c>
    </row>
    <row r="582" spans="1:6" x14ac:dyDescent="0.2">
      <c r="A582" s="59" t="s">
        <v>541</v>
      </c>
      <c r="B582" s="59" t="s">
        <v>542</v>
      </c>
      <c r="C582" s="66">
        <v>540</v>
      </c>
      <c r="D582" s="67">
        <v>31022551.710000001</v>
      </c>
      <c r="E582" s="67">
        <v>1857510.05</v>
      </c>
      <c r="F582" s="68">
        <v>2.3982028682527868E-3</v>
      </c>
    </row>
    <row r="583" spans="1:6" x14ac:dyDescent="0.2">
      <c r="A583" s="59" t="s">
        <v>541</v>
      </c>
      <c r="B583" s="59" t="s">
        <v>543</v>
      </c>
      <c r="C583" s="66">
        <v>98</v>
      </c>
      <c r="D583" s="67">
        <v>4228112.2300000004</v>
      </c>
      <c r="E583" s="67">
        <v>253686.72</v>
      </c>
      <c r="F583" s="68">
        <v>3.2753105133489943E-4</v>
      </c>
    </row>
    <row r="584" spans="1:6" x14ac:dyDescent="0.2">
      <c r="A584" s="59" t="s">
        <v>541</v>
      </c>
      <c r="B584" s="59" t="s">
        <v>544</v>
      </c>
      <c r="C584" s="66">
        <v>33</v>
      </c>
      <c r="D584" s="67">
        <v>411490.94</v>
      </c>
      <c r="E584" s="67">
        <v>24689.46</v>
      </c>
      <c r="F584" s="68">
        <v>3.1876184889342834E-5</v>
      </c>
    </row>
    <row r="585" spans="1:6" x14ac:dyDescent="0.2">
      <c r="A585" s="59" t="s">
        <v>541</v>
      </c>
      <c r="B585" s="59" t="s">
        <v>60</v>
      </c>
      <c r="C585" s="66">
        <v>236</v>
      </c>
      <c r="D585" s="67">
        <v>6938336.4500000002</v>
      </c>
      <c r="E585" s="67">
        <v>416298.97</v>
      </c>
      <c r="F585" s="68">
        <v>5.3747724482281043E-4</v>
      </c>
    </row>
    <row r="586" spans="1:6" x14ac:dyDescent="0.2">
      <c r="A586" s="59" t="s">
        <v>541</v>
      </c>
      <c r="B586" s="59" t="s">
        <v>61</v>
      </c>
      <c r="C586" s="66">
        <v>907</v>
      </c>
      <c r="D586" s="67">
        <v>42600491.329999998</v>
      </c>
      <c r="E586" s="67">
        <v>2552185.2000000002</v>
      </c>
      <c r="F586" s="68">
        <v>3.2950873492998398E-3</v>
      </c>
    </row>
    <row r="587" spans="1:6" x14ac:dyDescent="0.2">
      <c r="A587" s="59" t="s">
        <v>545</v>
      </c>
      <c r="B587" s="59" t="s">
        <v>546</v>
      </c>
      <c r="C587" s="66">
        <v>940</v>
      </c>
      <c r="D587" s="67">
        <v>62115861.890000001</v>
      </c>
      <c r="E587" s="67">
        <v>3715559.88</v>
      </c>
      <c r="F587" s="68">
        <v>4.7971026382231316E-3</v>
      </c>
    </row>
    <row r="588" spans="1:6" x14ac:dyDescent="0.2">
      <c r="A588" s="59" t="s">
        <v>545</v>
      </c>
      <c r="B588" s="59" t="s">
        <v>547</v>
      </c>
      <c r="C588" s="66">
        <v>129</v>
      </c>
      <c r="D588" s="67">
        <v>2296294.0699999998</v>
      </c>
      <c r="E588" s="67">
        <v>137748.06</v>
      </c>
      <c r="F588" s="68">
        <v>1.7784441736304845E-4</v>
      </c>
    </row>
    <row r="589" spans="1:6" x14ac:dyDescent="0.2">
      <c r="A589" s="59" t="s">
        <v>545</v>
      </c>
      <c r="B589" s="59" t="s">
        <v>337</v>
      </c>
      <c r="C589" s="66">
        <v>42</v>
      </c>
      <c r="D589" s="67">
        <v>815048.21</v>
      </c>
      <c r="E589" s="67">
        <v>48902.91</v>
      </c>
      <c r="F589" s="68">
        <v>6.3137800534596243E-5</v>
      </c>
    </row>
    <row r="590" spans="1:6" x14ac:dyDescent="0.2">
      <c r="A590" s="59" t="s">
        <v>545</v>
      </c>
      <c r="B590" s="59" t="s">
        <v>548</v>
      </c>
      <c r="C590" s="66">
        <v>21</v>
      </c>
      <c r="D590" s="67">
        <v>496098.69</v>
      </c>
      <c r="E590" s="67">
        <v>29765.96</v>
      </c>
      <c r="F590" s="68">
        <v>3.8430376539980351E-5</v>
      </c>
    </row>
    <row r="591" spans="1:6" x14ac:dyDescent="0.2">
      <c r="A591" s="59" t="s">
        <v>545</v>
      </c>
      <c r="B591" s="59" t="s">
        <v>549</v>
      </c>
      <c r="C591" s="66">
        <v>18</v>
      </c>
      <c r="D591" s="67">
        <v>223672.93</v>
      </c>
      <c r="E591" s="67">
        <v>13420.39</v>
      </c>
      <c r="F591" s="68">
        <v>1.7326860649325163E-5</v>
      </c>
    </row>
    <row r="592" spans="1:6" x14ac:dyDescent="0.2">
      <c r="A592" s="59" t="s">
        <v>545</v>
      </c>
      <c r="B592" s="59" t="s">
        <v>60</v>
      </c>
      <c r="C592" s="66">
        <v>90</v>
      </c>
      <c r="D592" s="67">
        <v>755262.61</v>
      </c>
      <c r="E592" s="67">
        <v>45315.73</v>
      </c>
      <c r="F592" s="68">
        <v>5.8506447199555597E-5</v>
      </c>
    </row>
    <row r="593" spans="1:6" x14ac:dyDescent="0.2">
      <c r="A593" s="59" t="s">
        <v>545</v>
      </c>
      <c r="B593" s="59" t="s">
        <v>61</v>
      </c>
      <c r="C593" s="66">
        <v>1240</v>
      </c>
      <c r="D593" s="67">
        <v>66702238.399999999</v>
      </c>
      <c r="E593" s="67">
        <v>3990712.93</v>
      </c>
      <c r="F593" s="68">
        <v>5.1523485405096372E-3</v>
      </c>
    </row>
    <row r="594" spans="1:6" x14ac:dyDescent="0.2">
      <c r="A594" s="59" t="s">
        <v>510</v>
      </c>
      <c r="B594" s="59" t="s">
        <v>550</v>
      </c>
      <c r="C594" s="66">
        <v>1020</v>
      </c>
      <c r="D594" s="67">
        <v>79320840.450000003</v>
      </c>
      <c r="E594" s="67">
        <v>4751069.1500000004</v>
      </c>
      <c r="F594" s="68">
        <v>6.1340328483268942E-3</v>
      </c>
    </row>
    <row r="595" spans="1:6" x14ac:dyDescent="0.2">
      <c r="A595" s="59" t="s">
        <v>510</v>
      </c>
      <c r="B595" s="59" t="s">
        <v>551</v>
      </c>
      <c r="C595" s="66">
        <v>631</v>
      </c>
      <c r="D595" s="67">
        <v>33512205.609999999</v>
      </c>
      <c r="E595" s="67">
        <v>2006525.94</v>
      </c>
      <c r="F595" s="68">
        <v>2.5905950089107834E-3</v>
      </c>
    </row>
    <row r="596" spans="1:6" x14ac:dyDescent="0.2">
      <c r="A596" s="59" t="s">
        <v>510</v>
      </c>
      <c r="B596" s="59" t="s">
        <v>552</v>
      </c>
      <c r="C596" s="66">
        <v>137</v>
      </c>
      <c r="D596" s="67">
        <v>2583911</v>
      </c>
      <c r="E596" s="67">
        <v>155034.64000000001</v>
      </c>
      <c r="F596" s="68">
        <v>2.0016285689896445E-4</v>
      </c>
    </row>
    <row r="597" spans="1:6" x14ac:dyDescent="0.2">
      <c r="A597" s="59" t="s">
        <v>510</v>
      </c>
      <c r="B597" s="59" t="s">
        <v>553</v>
      </c>
      <c r="C597" s="66">
        <v>21</v>
      </c>
      <c r="D597" s="67">
        <v>352185.88</v>
      </c>
      <c r="E597" s="67">
        <v>21131.16</v>
      </c>
      <c r="F597" s="68">
        <v>2.7282118081411491E-5</v>
      </c>
    </row>
    <row r="598" spans="1:6" x14ac:dyDescent="0.2">
      <c r="A598" s="59" t="s">
        <v>510</v>
      </c>
      <c r="B598" s="59" t="s">
        <v>554</v>
      </c>
      <c r="C598" s="66">
        <v>21</v>
      </c>
      <c r="D598" s="67">
        <v>919334.43</v>
      </c>
      <c r="E598" s="67">
        <v>55160.08</v>
      </c>
      <c r="F598" s="68">
        <v>7.1216337197773546E-5</v>
      </c>
    </row>
    <row r="599" spans="1:6" x14ac:dyDescent="0.2">
      <c r="A599" s="59" t="s">
        <v>510</v>
      </c>
      <c r="B599" s="59" t="s">
        <v>60</v>
      </c>
      <c r="C599" s="66">
        <v>145</v>
      </c>
      <c r="D599" s="67">
        <v>3871782.5</v>
      </c>
      <c r="E599" s="67">
        <v>232306.93</v>
      </c>
      <c r="F599" s="68">
        <v>2.9992793085614766E-4</v>
      </c>
    </row>
    <row r="600" spans="1:6" x14ac:dyDescent="0.2">
      <c r="A600" s="59" t="s">
        <v>510</v>
      </c>
      <c r="B600" s="59" t="s">
        <v>61</v>
      </c>
      <c r="C600" s="66">
        <v>1975</v>
      </c>
      <c r="D600" s="67">
        <v>120560259.87</v>
      </c>
      <c r="E600" s="67">
        <v>7221227.9000000004</v>
      </c>
      <c r="F600" s="68">
        <v>9.3232171002719747E-3</v>
      </c>
    </row>
    <row r="601" spans="1:6" x14ac:dyDescent="0.2">
      <c r="A601" s="59" t="s">
        <v>555</v>
      </c>
      <c r="B601" s="59" t="s">
        <v>556</v>
      </c>
      <c r="C601" s="66">
        <v>1504</v>
      </c>
      <c r="D601" s="67">
        <v>105185155.83</v>
      </c>
      <c r="E601" s="67">
        <v>6295526.2699999996</v>
      </c>
      <c r="F601" s="68">
        <v>8.1280578578160415E-3</v>
      </c>
    </row>
    <row r="602" spans="1:6" x14ac:dyDescent="0.2">
      <c r="A602" s="59" t="s">
        <v>555</v>
      </c>
      <c r="B602" s="59" t="s">
        <v>557</v>
      </c>
      <c r="C602" s="66">
        <v>123</v>
      </c>
      <c r="D602" s="67">
        <v>2683261.6</v>
      </c>
      <c r="E602" s="67">
        <v>160995.69</v>
      </c>
      <c r="F602" s="68">
        <v>2.0785907755079794E-4</v>
      </c>
    </row>
    <row r="603" spans="1:6" x14ac:dyDescent="0.2">
      <c r="A603" s="59" t="s">
        <v>555</v>
      </c>
      <c r="B603" s="59" t="s">
        <v>558</v>
      </c>
      <c r="C603" s="66">
        <v>39</v>
      </c>
      <c r="D603" s="67">
        <v>621538.09</v>
      </c>
      <c r="E603" s="67">
        <v>37292.269999999997</v>
      </c>
      <c r="F603" s="68">
        <v>4.8147480482088027E-5</v>
      </c>
    </row>
    <row r="604" spans="1:6" x14ac:dyDescent="0.2">
      <c r="A604" s="59" t="s">
        <v>555</v>
      </c>
      <c r="B604" s="59" t="s">
        <v>559</v>
      </c>
      <c r="C604" s="66">
        <v>39</v>
      </c>
      <c r="D604" s="67">
        <v>491181.33</v>
      </c>
      <c r="E604" s="67">
        <v>29470.87</v>
      </c>
      <c r="F604" s="68">
        <v>3.8049390345912265E-5</v>
      </c>
    </row>
    <row r="605" spans="1:6" x14ac:dyDescent="0.2">
      <c r="A605" s="59" t="s">
        <v>555</v>
      </c>
      <c r="B605" s="59" t="s">
        <v>560</v>
      </c>
      <c r="C605" s="66">
        <v>38</v>
      </c>
      <c r="D605" s="67">
        <v>860685.12</v>
      </c>
      <c r="E605" s="67">
        <v>51641.1</v>
      </c>
      <c r="F605" s="68">
        <v>6.6673035841571346E-5</v>
      </c>
    </row>
    <row r="606" spans="1:6" x14ac:dyDescent="0.2">
      <c r="A606" s="59" t="s">
        <v>555</v>
      </c>
      <c r="B606" s="59" t="s">
        <v>561</v>
      </c>
      <c r="C606" s="66">
        <v>22</v>
      </c>
      <c r="D606" s="67">
        <v>1462107.93</v>
      </c>
      <c r="E606" s="67">
        <v>87726.49</v>
      </c>
      <c r="F606" s="68">
        <v>1.1326233198024928E-4</v>
      </c>
    </row>
    <row r="607" spans="1:6" x14ac:dyDescent="0.2">
      <c r="A607" s="59" t="s">
        <v>555</v>
      </c>
      <c r="B607" s="59" t="s">
        <v>562</v>
      </c>
      <c r="C607" s="66">
        <v>21</v>
      </c>
      <c r="D607" s="67">
        <v>505841.86</v>
      </c>
      <c r="E607" s="67">
        <v>30350.51</v>
      </c>
      <c r="F607" s="68">
        <v>3.9185080121065773E-5</v>
      </c>
    </row>
    <row r="608" spans="1:6" x14ac:dyDescent="0.2">
      <c r="A608" s="59" t="s">
        <v>555</v>
      </c>
      <c r="B608" s="59" t="s">
        <v>60</v>
      </c>
      <c r="C608" s="66">
        <v>112</v>
      </c>
      <c r="D608" s="67">
        <v>2402496.2200000002</v>
      </c>
      <c r="E608" s="67">
        <v>144149.79</v>
      </c>
      <c r="F608" s="68">
        <v>1.8610959323532971E-4</v>
      </c>
    </row>
    <row r="609" spans="1:6" x14ac:dyDescent="0.2">
      <c r="A609" s="59" t="s">
        <v>555</v>
      </c>
      <c r="B609" s="59" t="s">
        <v>61</v>
      </c>
      <c r="C609" s="66">
        <v>1898</v>
      </c>
      <c r="D609" s="67">
        <v>114212267.98</v>
      </c>
      <c r="E609" s="67">
        <v>6837152.9900000002</v>
      </c>
      <c r="F609" s="68">
        <v>8.8273438473730568E-3</v>
      </c>
    </row>
    <row r="610" spans="1:6" x14ac:dyDescent="0.2">
      <c r="A610" s="59" t="s">
        <v>563</v>
      </c>
      <c r="B610" s="59" t="s">
        <v>564</v>
      </c>
      <c r="C610" s="66">
        <v>436</v>
      </c>
      <c r="D610" s="67">
        <v>17177291.48</v>
      </c>
      <c r="E610" s="67">
        <v>1029474.77</v>
      </c>
      <c r="F610" s="68">
        <v>1.3291391592782382E-3</v>
      </c>
    </row>
    <row r="611" spans="1:6" x14ac:dyDescent="0.2">
      <c r="A611" s="59" t="s">
        <v>563</v>
      </c>
      <c r="B611" s="59" t="s">
        <v>565</v>
      </c>
      <c r="C611" s="66">
        <v>107</v>
      </c>
      <c r="D611" s="67">
        <v>2509827.29</v>
      </c>
      <c r="E611" s="67">
        <v>150589.63</v>
      </c>
      <c r="F611" s="68">
        <v>1.944239723468123E-4</v>
      </c>
    </row>
    <row r="612" spans="1:6" x14ac:dyDescent="0.2">
      <c r="A612" s="59" t="s">
        <v>563</v>
      </c>
      <c r="B612" s="59" t="s">
        <v>566</v>
      </c>
      <c r="C612" s="66">
        <v>42</v>
      </c>
      <c r="D612" s="67">
        <v>4614830.38</v>
      </c>
      <c r="E612" s="67">
        <v>276889.84000000003</v>
      </c>
      <c r="F612" s="68">
        <v>3.574882453411519E-4</v>
      </c>
    </row>
    <row r="613" spans="1:6" x14ac:dyDescent="0.2">
      <c r="A613" s="59" t="s">
        <v>563</v>
      </c>
      <c r="B613" s="59" t="s">
        <v>567</v>
      </c>
      <c r="C613" s="66">
        <v>34</v>
      </c>
      <c r="D613" s="67">
        <v>3146378.54</v>
      </c>
      <c r="E613" s="67">
        <v>188782.71</v>
      </c>
      <c r="F613" s="68">
        <v>2.4373447486786628E-4</v>
      </c>
    </row>
    <row r="614" spans="1:6" x14ac:dyDescent="0.2">
      <c r="A614" s="59" t="s">
        <v>563</v>
      </c>
      <c r="B614" s="59" t="s">
        <v>568</v>
      </c>
      <c r="C614" s="66">
        <v>30</v>
      </c>
      <c r="D614" s="67">
        <v>184003.57</v>
      </c>
      <c r="E614" s="67">
        <v>11040.19</v>
      </c>
      <c r="F614" s="68">
        <v>1.4253820766167988E-5</v>
      </c>
    </row>
    <row r="615" spans="1:6" x14ac:dyDescent="0.2">
      <c r="A615" s="59" t="s">
        <v>563</v>
      </c>
      <c r="B615" s="59" t="s">
        <v>569</v>
      </c>
      <c r="C615" s="66">
        <v>23</v>
      </c>
      <c r="D615" s="67">
        <v>480487.67999999999</v>
      </c>
      <c r="E615" s="67">
        <v>28829.27</v>
      </c>
      <c r="F615" s="68">
        <v>3.722103038076915E-5</v>
      </c>
    </row>
    <row r="616" spans="1:6" x14ac:dyDescent="0.2">
      <c r="A616" s="59" t="s">
        <v>563</v>
      </c>
      <c r="B616" s="59" t="s">
        <v>60</v>
      </c>
      <c r="C616" s="66">
        <v>42</v>
      </c>
      <c r="D616" s="67">
        <v>2488500.42</v>
      </c>
      <c r="E616" s="67">
        <v>149310.01999999999</v>
      </c>
      <c r="F616" s="68">
        <v>1.9277188741072005E-4</v>
      </c>
    </row>
    <row r="617" spans="1:6" x14ac:dyDescent="0.2">
      <c r="A617" s="59" t="s">
        <v>563</v>
      </c>
      <c r="B617" s="59" t="s">
        <v>61</v>
      </c>
      <c r="C617" s="66">
        <v>714</v>
      </c>
      <c r="D617" s="67">
        <v>30601319.359999999</v>
      </c>
      <c r="E617" s="67">
        <v>1834916.44</v>
      </c>
      <c r="F617" s="68">
        <v>2.3690326033025729E-3</v>
      </c>
    </row>
    <row r="618" spans="1:6" x14ac:dyDescent="0.2">
      <c r="A618" s="59" t="s">
        <v>570</v>
      </c>
      <c r="B618" s="59" t="s">
        <v>571</v>
      </c>
      <c r="C618" s="66">
        <v>396</v>
      </c>
      <c r="D618" s="67">
        <v>14416224.98</v>
      </c>
      <c r="E618" s="67">
        <v>861624.8</v>
      </c>
      <c r="F618" s="68">
        <v>1.1124306254589223E-3</v>
      </c>
    </row>
    <row r="619" spans="1:6" x14ac:dyDescent="0.2">
      <c r="A619" s="59" t="s">
        <v>570</v>
      </c>
      <c r="B619" s="59" t="s">
        <v>572</v>
      </c>
      <c r="C619" s="66">
        <v>203</v>
      </c>
      <c r="D619" s="67">
        <v>4596158.67</v>
      </c>
      <c r="E619" s="67">
        <v>275769.59999999998</v>
      </c>
      <c r="F619" s="68">
        <v>3.5604192057906965E-4</v>
      </c>
    </row>
    <row r="620" spans="1:6" x14ac:dyDescent="0.2">
      <c r="A620" s="59" t="s">
        <v>570</v>
      </c>
      <c r="B620" s="59" t="s">
        <v>573</v>
      </c>
      <c r="C620" s="66">
        <v>69</v>
      </c>
      <c r="D620" s="67">
        <v>1230228.3400000001</v>
      </c>
      <c r="E620" s="67">
        <v>73813.710000000006</v>
      </c>
      <c r="F620" s="68">
        <v>9.5299754118896652E-5</v>
      </c>
    </row>
    <row r="621" spans="1:6" x14ac:dyDescent="0.2">
      <c r="A621" s="59" t="s">
        <v>570</v>
      </c>
      <c r="B621" s="59" t="s">
        <v>409</v>
      </c>
      <c r="C621" s="66">
        <v>48</v>
      </c>
      <c r="D621" s="67">
        <v>1368437.48</v>
      </c>
      <c r="E621" s="67">
        <v>82106.259999999995</v>
      </c>
      <c r="F621" s="68">
        <v>1.0600613882735604E-4</v>
      </c>
    </row>
    <row r="622" spans="1:6" x14ac:dyDescent="0.2">
      <c r="A622" s="59" t="s">
        <v>570</v>
      </c>
      <c r="B622" s="59" t="s">
        <v>574</v>
      </c>
      <c r="C622" s="66">
        <v>30</v>
      </c>
      <c r="D622" s="67">
        <v>680865.15</v>
      </c>
      <c r="E622" s="67">
        <v>40851.919999999998</v>
      </c>
      <c r="F622" s="68">
        <v>5.2743290254409869E-5</v>
      </c>
    </row>
    <row r="623" spans="1:6" x14ac:dyDescent="0.2">
      <c r="A623" s="59" t="s">
        <v>570</v>
      </c>
      <c r="B623" s="59" t="s">
        <v>60</v>
      </c>
      <c r="C623" s="66">
        <v>57</v>
      </c>
      <c r="D623" s="67">
        <v>1352738.15</v>
      </c>
      <c r="E623" s="67">
        <v>81164.28</v>
      </c>
      <c r="F623" s="68">
        <v>1.0478996282990356E-4</v>
      </c>
    </row>
    <row r="624" spans="1:6" x14ac:dyDescent="0.2">
      <c r="A624" s="59" t="s">
        <v>570</v>
      </c>
      <c r="B624" s="59" t="s">
        <v>61</v>
      </c>
      <c r="C624" s="66">
        <v>803</v>
      </c>
      <c r="D624" s="67">
        <v>23644652.77</v>
      </c>
      <c r="E624" s="67">
        <v>1415330.57</v>
      </c>
      <c r="F624" s="68">
        <v>1.8273116920685581E-3</v>
      </c>
    </row>
    <row r="625" spans="1:6" x14ac:dyDescent="0.2">
      <c r="A625" s="59" t="s">
        <v>216</v>
      </c>
      <c r="B625" s="59" t="s">
        <v>575</v>
      </c>
      <c r="C625" s="66">
        <v>275</v>
      </c>
      <c r="D625" s="67">
        <v>12568780.199999999</v>
      </c>
      <c r="E625" s="67">
        <v>751818.38</v>
      </c>
      <c r="F625" s="68">
        <v>9.7066123293446712E-4</v>
      </c>
    </row>
    <row r="626" spans="1:6" x14ac:dyDescent="0.2">
      <c r="A626" s="59" t="s">
        <v>216</v>
      </c>
      <c r="B626" s="59" t="s">
        <v>576</v>
      </c>
      <c r="C626" s="66">
        <v>112</v>
      </c>
      <c r="D626" s="67">
        <v>3853261.36</v>
      </c>
      <c r="E626" s="67">
        <v>231195.68</v>
      </c>
      <c r="F626" s="68">
        <v>2.9849321294582145E-4</v>
      </c>
    </row>
    <row r="627" spans="1:6" x14ac:dyDescent="0.2">
      <c r="A627" s="59" t="s">
        <v>216</v>
      </c>
      <c r="B627" s="59" t="s">
        <v>577</v>
      </c>
      <c r="C627" s="66">
        <v>45</v>
      </c>
      <c r="D627" s="67">
        <v>401309.06</v>
      </c>
      <c r="E627" s="67">
        <v>24078.55</v>
      </c>
      <c r="F627" s="68">
        <v>3.108744831467703E-5</v>
      </c>
    </row>
    <row r="628" spans="1:6" x14ac:dyDescent="0.2">
      <c r="A628" s="59" t="s">
        <v>216</v>
      </c>
      <c r="B628" s="59" t="s">
        <v>578</v>
      </c>
      <c r="C628" s="66">
        <v>30</v>
      </c>
      <c r="D628" s="67">
        <v>363340.58</v>
      </c>
      <c r="E628" s="67">
        <v>21780.31</v>
      </c>
      <c r="F628" s="68">
        <v>2.8120225736294056E-5</v>
      </c>
    </row>
    <row r="629" spans="1:6" x14ac:dyDescent="0.2">
      <c r="A629" s="59" t="s">
        <v>216</v>
      </c>
      <c r="B629" s="59" t="s">
        <v>579</v>
      </c>
      <c r="C629" s="66">
        <v>25</v>
      </c>
      <c r="D629" s="67">
        <v>281440.68</v>
      </c>
      <c r="E629" s="67">
        <v>16886.45</v>
      </c>
      <c r="F629" s="68">
        <v>2.180183780141985E-5</v>
      </c>
    </row>
    <row r="630" spans="1:6" x14ac:dyDescent="0.2">
      <c r="A630" s="59" t="s">
        <v>216</v>
      </c>
      <c r="B630" s="59" t="s">
        <v>580</v>
      </c>
      <c r="C630" s="66">
        <v>19</v>
      </c>
      <c r="D630" s="67">
        <v>62068.04</v>
      </c>
      <c r="E630" s="67">
        <v>3724.08</v>
      </c>
      <c r="F630" s="68">
        <v>4.808102835084439E-6</v>
      </c>
    </row>
    <row r="631" spans="1:6" x14ac:dyDescent="0.2">
      <c r="A631" s="59" t="s">
        <v>216</v>
      </c>
      <c r="B631" s="59" t="s">
        <v>60</v>
      </c>
      <c r="C631" s="66">
        <v>30</v>
      </c>
      <c r="D631" s="67">
        <v>349173.86</v>
      </c>
      <c r="E631" s="67">
        <v>20950.419999999998</v>
      </c>
      <c r="F631" s="68">
        <v>2.7048767426642212E-5</v>
      </c>
    </row>
    <row r="632" spans="1:6" x14ac:dyDescent="0.2">
      <c r="A632" s="59" t="s">
        <v>216</v>
      </c>
      <c r="B632" s="59" t="s">
        <v>61</v>
      </c>
      <c r="C632" s="66">
        <v>536</v>
      </c>
      <c r="D632" s="67">
        <v>17879373.780000001</v>
      </c>
      <c r="E632" s="67">
        <v>1070433.8700000001</v>
      </c>
      <c r="F632" s="68">
        <v>1.3820208279944064E-3</v>
      </c>
    </row>
    <row r="633" spans="1:6" x14ac:dyDescent="0.2">
      <c r="A633" s="59" t="s">
        <v>447</v>
      </c>
      <c r="B633" s="59" t="s">
        <v>581</v>
      </c>
      <c r="C633" s="66">
        <v>350</v>
      </c>
      <c r="D633" s="67">
        <v>13870136.83</v>
      </c>
      <c r="E633" s="67">
        <v>830781.33</v>
      </c>
      <c r="F633" s="68">
        <v>1.0726090922075306E-3</v>
      </c>
    </row>
    <row r="634" spans="1:6" x14ac:dyDescent="0.2">
      <c r="A634" s="59" t="s">
        <v>447</v>
      </c>
      <c r="B634" s="59" t="s">
        <v>582</v>
      </c>
      <c r="C634" s="66">
        <v>33</v>
      </c>
      <c r="D634" s="67">
        <v>1259365.3600000001</v>
      </c>
      <c r="E634" s="67">
        <v>75446.91</v>
      </c>
      <c r="F634" s="68">
        <v>9.7408353705978542E-5</v>
      </c>
    </row>
    <row r="635" spans="1:6" x14ac:dyDescent="0.2">
      <c r="A635" s="59" t="s">
        <v>447</v>
      </c>
      <c r="B635" s="59" t="s">
        <v>583</v>
      </c>
      <c r="C635" s="66">
        <v>18</v>
      </c>
      <c r="D635" s="67">
        <v>1516521.15</v>
      </c>
      <c r="E635" s="67">
        <v>90991.25</v>
      </c>
      <c r="F635" s="68">
        <v>1.1747741377544978E-4</v>
      </c>
    </row>
    <row r="636" spans="1:6" x14ac:dyDescent="0.2">
      <c r="A636" s="59" t="s">
        <v>447</v>
      </c>
      <c r="B636" s="59" t="s">
        <v>60</v>
      </c>
      <c r="C636" s="66">
        <v>27</v>
      </c>
      <c r="D636" s="67">
        <v>163015.04000000001</v>
      </c>
      <c r="E636" s="67">
        <v>9780.91</v>
      </c>
      <c r="F636" s="68">
        <v>1.2627983582711903E-5</v>
      </c>
    </row>
    <row r="637" spans="1:6" x14ac:dyDescent="0.2">
      <c r="A637" s="59" t="s">
        <v>447</v>
      </c>
      <c r="B637" s="59" t="s">
        <v>61</v>
      </c>
      <c r="C637" s="66">
        <v>428</v>
      </c>
      <c r="D637" s="67">
        <v>16809038.379999999</v>
      </c>
      <c r="E637" s="67">
        <v>1007000.4</v>
      </c>
      <c r="F637" s="68">
        <v>1.3001228432716709E-3</v>
      </c>
    </row>
    <row r="638" spans="1:6" x14ac:dyDescent="0.2">
      <c r="A638" s="59" t="s">
        <v>584</v>
      </c>
      <c r="B638" s="59" t="s">
        <v>585</v>
      </c>
      <c r="C638" s="66">
        <v>465</v>
      </c>
      <c r="D638" s="67">
        <v>23969138.890000001</v>
      </c>
      <c r="E638" s="67">
        <v>1433436.37</v>
      </c>
      <c r="F638" s="68">
        <v>1.8506878140400174E-3</v>
      </c>
    </row>
    <row r="639" spans="1:6" x14ac:dyDescent="0.2">
      <c r="A639" s="59" t="s">
        <v>584</v>
      </c>
      <c r="B639" s="59" t="s">
        <v>586</v>
      </c>
      <c r="C639" s="66">
        <v>84</v>
      </c>
      <c r="D639" s="67">
        <v>1938004.02</v>
      </c>
      <c r="E639" s="67">
        <v>116280.26</v>
      </c>
      <c r="F639" s="68">
        <v>1.5012766851688357E-4</v>
      </c>
    </row>
    <row r="640" spans="1:6" x14ac:dyDescent="0.2">
      <c r="A640" s="59" t="s">
        <v>584</v>
      </c>
      <c r="B640" s="59" t="s">
        <v>587</v>
      </c>
      <c r="C640" s="66">
        <v>77</v>
      </c>
      <c r="D640" s="67">
        <v>1954425.46</v>
      </c>
      <c r="E640" s="67">
        <v>117113.12</v>
      </c>
      <c r="F640" s="68">
        <v>1.5120296134819448E-4</v>
      </c>
    </row>
    <row r="641" spans="1:6" x14ac:dyDescent="0.2">
      <c r="A641" s="59" t="s">
        <v>584</v>
      </c>
      <c r="B641" s="59" t="s">
        <v>60</v>
      </c>
      <c r="C641" s="66">
        <v>22</v>
      </c>
      <c r="D641" s="67">
        <v>234319.01</v>
      </c>
      <c r="E641" s="67">
        <v>14059.13</v>
      </c>
      <c r="F641" s="68">
        <v>1.8151528112129893E-5</v>
      </c>
    </row>
    <row r="642" spans="1:6" x14ac:dyDescent="0.2">
      <c r="A642" s="59" t="s">
        <v>584</v>
      </c>
      <c r="B642" s="59" t="s">
        <v>61</v>
      </c>
      <c r="C642" s="66">
        <v>648</v>
      </c>
      <c r="D642" s="67">
        <v>28095887.379999999</v>
      </c>
      <c r="E642" s="67">
        <v>1680888.88</v>
      </c>
      <c r="F642" s="68">
        <v>2.170169972017225E-3</v>
      </c>
    </row>
    <row r="643" spans="1:6" x14ac:dyDescent="0.2">
      <c r="A643" s="59" t="s">
        <v>588</v>
      </c>
      <c r="B643" s="59" t="s">
        <v>588</v>
      </c>
      <c r="C643" s="66">
        <v>1436</v>
      </c>
      <c r="D643" s="67">
        <v>112454956.87</v>
      </c>
      <c r="E643" s="67">
        <v>6729340.2199999997</v>
      </c>
      <c r="F643" s="68">
        <v>8.6881484259279454E-3</v>
      </c>
    </row>
    <row r="644" spans="1:6" x14ac:dyDescent="0.2">
      <c r="A644" s="59" t="s">
        <v>588</v>
      </c>
      <c r="B644" s="59" t="s">
        <v>589</v>
      </c>
      <c r="C644" s="66">
        <v>262</v>
      </c>
      <c r="D644" s="67">
        <v>6675892.4900000002</v>
      </c>
      <c r="E644" s="67">
        <v>400553.55</v>
      </c>
      <c r="F644" s="68">
        <v>5.1714857343508646E-4</v>
      </c>
    </row>
    <row r="645" spans="1:6" x14ac:dyDescent="0.2">
      <c r="A645" s="59" t="s">
        <v>588</v>
      </c>
      <c r="B645" s="59" t="s">
        <v>179</v>
      </c>
      <c r="C645" s="66">
        <v>198</v>
      </c>
      <c r="D645" s="67">
        <v>9849260.5899999999</v>
      </c>
      <c r="E645" s="67">
        <v>590944.38</v>
      </c>
      <c r="F645" s="68">
        <v>7.6295926748491335E-4</v>
      </c>
    </row>
    <row r="646" spans="1:6" x14ac:dyDescent="0.2">
      <c r="A646" s="59" t="s">
        <v>588</v>
      </c>
      <c r="B646" s="59" t="s">
        <v>590</v>
      </c>
      <c r="C646" s="66">
        <v>46</v>
      </c>
      <c r="D646" s="67">
        <v>1083501</v>
      </c>
      <c r="E646" s="67">
        <v>65010.09</v>
      </c>
      <c r="F646" s="68">
        <v>8.3933534735584233E-5</v>
      </c>
    </row>
    <row r="647" spans="1:6" x14ac:dyDescent="0.2">
      <c r="A647" s="59" t="s">
        <v>588</v>
      </c>
      <c r="B647" s="59" t="s">
        <v>591</v>
      </c>
      <c r="C647" s="66">
        <v>29</v>
      </c>
      <c r="D647" s="67">
        <v>418979.45</v>
      </c>
      <c r="E647" s="67">
        <v>25138.76</v>
      </c>
      <c r="F647" s="68">
        <v>3.2456269260195082E-5</v>
      </c>
    </row>
    <row r="648" spans="1:6" x14ac:dyDescent="0.2">
      <c r="A648" s="59" t="s">
        <v>588</v>
      </c>
      <c r="B648" s="59" t="s">
        <v>592</v>
      </c>
      <c r="C648" s="66">
        <v>19</v>
      </c>
      <c r="D648" s="67">
        <v>52131.28</v>
      </c>
      <c r="E648" s="67">
        <v>3127.88</v>
      </c>
      <c r="F648" s="68">
        <v>4.0383581168513878E-6</v>
      </c>
    </row>
    <row r="649" spans="1:6" x14ac:dyDescent="0.2">
      <c r="A649" s="59" t="s">
        <v>588</v>
      </c>
      <c r="B649" s="59" t="s">
        <v>593</v>
      </c>
      <c r="C649" s="66">
        <v>18</v>
      </c>
      <c r="D649" s="67">
        <v>37862.67</v>
      </c>
      <c r="E649" s="67">
        <v>2271.7600000000002</v>
      </c>
      <c r="F649" s="68">
        <v>2.9330346546345478E-6</v>
      </c>
    </row>
    <row r="650" spans="1:6" x14ac:dyDescent="0.2">
      <c r="A650" s="59" t="s">
        <v>588</v>
      </c>
      <c r="B650" s="59" t="s">
        <v>594</v>
      </c>
      <c r="C650" s="66">
        <v>16</v>
      </c>
      <c r="D650" s="67">
        <v>37495.97</v>
      </c>
      <c r="E650" s="67">
        <v>2249.75</v>
      </c>
      <c r="F650" s="68">
        <v>2.9046178796457697E-6</v>
      </c>
    </row>
    <row r="651" spans="1:6" x14ac:dyDescent="0.2">
      <c r="A651" s="59" t="s">
        <v>588</v>
      </c>
      <c r="B651" s="59" t="s">
        <v>60</v>
      </c>
      <c r="C651" s="66">
        <v>69</v>
      </c>
      <c r="D651" s="67">
        <v>1340374.1000000001</v>
      </c>
      <c r="E651" s="67">
        <v>80301.850000000006</v>
      </c>
      <c r="F651" s="68">
        <v>1.0367649262301707E-4</v>
      </c>
    </row>
    <row r="652" spans="1:6" x14ac:dyDescent="0.2">
      <c r="A652" s="59" t="s">
        <v>588</v>
      </c>
      <c r="B652" s="59" t="s">
        <v>61</v>
      </c>
      <c r="C652" s="66">
        <v>2093</v>
      </c>
      <c r="D652" s="67">
        <v>131950454.42</v>
      </c>
      <c r="E652" s="67">
        <v>7898938.2400000002</v>
      </c>
      <c r="F652" s="68">
        <v>1.0198198574117875E-2</v>
      </c>
    </row>
    <row r="653" spans="1:6" x14ac:dyDescent="0.2">
      <c r="A653" s="59" t="s">
        <v>595</v>
      </c>
      <c r="B653" s="59" t="s">
        <v>596</v>
      </c>
      <c r="C653" s="66">
        <v>468</v>
      </c>
      <c r="D653" s="67">
        <v>26263998.34</v>
      </c>
      <c r="E653" s="67">
        <v>1569369.18</v>
      </c>
      <c r="F653" s="68">
        <v>2.0261885898402135E-3</v>
      </c>
    </row>
    <row r="654" spans="1:6" x14ac:dyDescent="0.2">
      <c r="A654" s="59" t="s">
        <v>595</v>
      </c>
      <c r="B654" s="59" t="s">
        <v>597</v>
      </c>
      <c r="C654" s="66">
        <v>136</v>
      </c>
      <c r="D654" s="67">
        <v>4121115.83</v>
      </c>
      <c r="E654" s="67">
        <v>247266.89</v>
      </c>
      <c r="F654" s="68">
        <v>3.1924250682893821E-4</v>
      </c>
    </row>
    <row r="655" spans="1:6" x14ac:dyDescent="0.2">
      <c r="A655" s="59" t="s">
        <v>595</v>
      </c>
      <c r="B655" s="59" t="s">
        <v>598</v>
      </c>
      <c r="C655" s="66">
        <v>126</v>
      </c>
      <c r="D655" s="67">
        <v>3558753.26</v>
      </c>
      <c r="E655" s="67">
        <v>213267.81</v>
      </c>
      <c r="F655" s="68">
        <v>2.7534681368102982E-4</v>
      </c>
    </row>
    <row r="656" spans="1:6" x14ac:dyDescent="0.2">
      <c r="A656" s="59" t="s">
        <v>595</v>
      </c>
      <c r="B656" s="59" t="s">
        <v>599</v>
      </c>
      <c r="C656" s="66">
        <v>120</v>
      </c>
      <c r="D656" s="67">
        <v>4933766.04</v>
      </c>
      <c r="E656" s="67">
        <v>296025.96999999997</v>
      </c>
      <c r="F656" s="68">
        <v>3.8219461064628607E-4</v>
      </c>
    </row>
    <row r="657" spans="1:6" x14ac:dyDescent="0.2">
      <c r="A657" s="59" t="s">
        <v>595</v>
      </c>
      <c r="B657" s="59" t="s">
        <v>600</v>
      </c>
      <c r="C657" s="66">
        <v>87</v>
      </c>
      <c r="D657" s="67">
        <v>1851020.36</v>
      </c>
      <c r="E657" s="67">
        <v>110897.95</v>
      </c>
      <c r="F657" s="68">
        <v>1.4317865024383267E-4</v>
      </c>
    </row>
    <row r="658" spans="1:6" x14ac:dyDescent="0.2">
      <c r="A658" s="59" t="s">
        <v>595</v>
      </c>
      <c r="B658" s="59" t="s">
        <v>601</v>
      </c>
      <c r="C658" s="66">
        <v>66</v>
      </c>
      <c r="D658" s="67">
        <v>2116674.1800000002</v>
      </c>
      <c r="E658" s="67">
        <v>126997.5</v>
      </c>
      <c r="F658" s="68">
        <v>1.6396453346830252E-4</v>
      </c>
    </row>
    <row r="659" spans="1:6" x14ac:dyDescent="0.2">
      <c r="A659" s="59" t="s">
        <v>595</v>
      </c>
      <c r="B659" s="59" t="s">
        <v>602</v>
      </c>
      <c r="C659" s="66">
        <v>18</v>
      </c>
      <c r="D659" s="67">
        <v>801171.2</v>
      </c>
      <c r="E659" s="67">
        <v>48070.27</v>
      </c>
      <c r="F659" s="68">
        <v>6.2062791741926716E-5</v>
      </c>
    </row>
    <row r="660" spans="1:6" x14ac:dyDescent="0.2">
      <c r="A660" s="59" t="s">
        <v>595</v>
      </c>
      <c r="B660" s="59" t="s">
        <v>60</v>
      </c>
      <c r="C660" s="66">
        <v>18</v>
      </c>
      <c r="D660" s="67">
        <v>629313.27</v>
      </c>
      <c r="E660" s="67">
        <v>37758.78</v>
      </c>
      <c r="F660" s="68">
        <v>4.8749784421207287E-5</v>
      </c>
    </row>
    <row r="661" spans="1:6" x14ac:dyDescent="0.2">
      <c r="A661" s="59" t="s">
        <v>595</v>
      </c>
      <c r="B661" s="59" t="s">
        <v>61</v>
      </c>
      <c r="C661" s="66">
        <v>1039</v>
      </c>
      <c r="D661" s="67">
        <v>44275812.479999997</v>
      </c>
      <c r="E661" s="67">
        <v>2649654.35</v>
      </c>
      <c r="F661" s="68">
        <v>3.4209282808717371E-3</v>
      </c>
    </row>
    <row r="662" spans="1:6" x14ac:dyDescent="0.2">
      <c r="A662" s="59" t="s">
        <v>203</v>
      </c>
      <c r="B662" s="59" t="s">
        <v>603</v>
      </c>
      <c r="C662" s="66">
        <v>231</v>
      </c>
      <c r="D662" s="67">
        <v>13740331.199999999</v>
      </c>
      <c r="E662" s="67">
        <v>823482.38</v>
      </c>
      <c r="F662" s="68">
        <v>1.0631855292904775E-3</v>
      </c>
    </row>
    <row r="663" spans="1:6" x14ac:dyDescent="0.2">
      <c r="A663" s="59" t="s">
        <v>203</v>
      </c>
      <c r="B663" s="59" t="s">
        <v>604</v>
      </c>
      <c r="C663" s="66">
        <v>63</v>
      </c>
      <c r="D663" s="67">
        <v>2659619.7999999998</v>
      </c>
      <c r="E663" s="67">
        <v>159577.19</v>
      </c>
      <c r="F663" s="68">
        <v>2.0602767385604183E-4</v>
      </c>
    </row>
    <row r="664" spans="1:6" x14ac:dyDescent="0.2">
      <c r="A664" s="59" t="s">
        <v>203</v>
      </c>
      <c r="B664" s="59" t="s">
        <v>605</v>
      </c>
      <c r="C664" s="66">
        <v>30</v>
      </c>
      <c r="D664" s="67">
        <v>110277.61</v>
      </c>
      <c r="E664" s="67">
        <v>6616.65</v>
      </c>
      <c r="F664" s="68">
        <v>8.542655803248441E-6</v>
      </c>
    </row>
    <row r="665" spans="1:6" x14ac:dyDescent="0.2">
      <c r="A665" s="59" t="s">
        <v>203</v>
      </c>
      <c r="B665" s="59" t="s">
        <v>606</v>
      </c>
      <c r="C665" s="66">
        <v>27</v>
      </c>
      <c r="D665" s="67">
        <v>644497.77</v>
      </c>
      <c r="E665" s="67">
        <v>38669.879999999997</v>
      </c>
      <c r="F665" s="68">
        <v>4.992609172208305E-5</v>
      </c>
    </row>
    <row r="666" spans="1:6" x14ac:dyDescent="0.2">
      <c r="A666" s="59" t="s">
        <v>203</v>
      </c>
      <c r="B666" s="59" t="s">
        <v>60</v>
      </c>
      <c r="C666" s="66">
        <v>33</v>
      </c>
      <c r="D666" s="67">
        <v>826406.64</v>
      </c>
      <c r="E666" s="67">
        <v>49584.4</v>
      </c>
      <c r="F666" s="68">
        <v>6.4017661869766724E-5</v>
      </c>
    </row>
    <row r="667" spans="1:6" x14ac:dyDescent="0.2">
      <c r="A667" s="59" t="s">
        <v>203</v>
      </c>
      <c r="B667" s="59" t="s">
        <v>61</v>
      </c>
      <c r="C667" s="66">
        <v>384</v>
      </c>
      <c r="D667" s="67">
        <v>17981133.02</v>
      </c>
      <c r="E667" s="67">
        <v>1077930.5</v>
      </c>
      <c r="F667" s="68">
        <v>1.3916996125416176E-3</v>
      </c>
    </row>
    <row r="668" spans="1:6" x14ac:dyDescent="0.2">
      <c r="A668" s="59" t="s">
        <v>607</v>
      </c>
      <c r="B668" s="59" t="s">
        <v>608</v>
      </c>
      <c r="C668" s="66">
        <v>395</v>
      </c>
      <c r="D668" s="67">
        <v>18998087.640000001</v>
      </c>
      <c r="E668" s="67">
        <v>1135164.6200000001</v>
      </c>
      <c r="F668" s="68">
        <v>1.4655937111204783E-3</v>
      </c>
    </row>
    <row r="669" spans="1:6" x14ac:dyDescent="0.2">
      <c r="A669" s="59" t="s">
        <v>607</v>
      </c>
      <c r="B669" s="59" t="s">
        <v>339</v>
      </c>
      <c r="C669" s="66">
        <v>353</v>
      </c>
      <c r="D669" s="67">
        <v>17323936.32</v>
      </c>
      <c r="E669" s="67">
        <v>1036997.55</v>
      </c>
      <c r="F669" s="68">
        <v>1.338851705691236E-3</v>
      </c>
    </row>
    <row r="670" spans="1:6" x14ac:dyDescent="0.2">
      <c r="A670" s="59" t="s">
        <v>607</v>
      </c>
      <c r="B670" s="59" t="s">
        <v>609</v>
      </c>
      <c r="C670" s="66">
        <v>54</v>
      </c>
      <c r="D670" s="67">
        <v>890731.84</v>
      </c>
      <c r="E670" s="67">
        <v>53443.91</v>
      </c>
      <c r="F670" s="68">
        <v>6.9000616310336421E-5</v>
      </c>
    </row>
    <row r="671" spans="1:6" x14ac:dyDescent="0.2">
      <c r="A671" s="59" t="s">
        <v>607</v>
      </c>
      <c r="B671" s="59" t="s">
        <v>610</v>
      </c>
      <c r="C671" s="66">
        <v>21</v>
      </c>
      <c r="D671" s="67">
        <v>148534.29</v>
      </c>
      <c r="E671" s="67">
        <v>8912.06</v>
      </c>
      <c r="F671" s="68">
        <v>1.1506224611835038E-5</v>
      </c>
    </row>
    <row r="672" spans="1:6" x14ac:dyDescent="0.2">
      <c r="A672" s="59" t="s">
        <v>607</v>
      </c>
      <c r="B672" s="59" t="s">
        <v>611</v>
      </c>
      <c r="C672" s="66">
        <v>18</v>
      </c>
      <c r="D672" s="67">
        <v>128835.76</v>
      </c>
      <c r="E672" s="67">
        <v>7730.18</v>
      </c>
      <c r="F672" s="68">
        <v>9.9803173867674798E-6</v>
      </c>
    </row>
    <row r="673" spans="1:6" x14ac:dyDescent="0.2">
      <c r="A673" s="59" t="s">
        <v>607</v>
      </c>
      <c r="B673" s="59" t="s">
        <v>60</v>
      </c>
      <c r="C673" s="66">
        <v>21</v>
      </c>
      <c r="D673" s="67">
        <v>317783.89</v>
      </c>
      <c r="E673" s="67">
        <v>19067.04</v>
      </c>
      <c r="F673" s="68">
        <v>2.4617164260882801E-5</v>
      </c>
    </row>
    <row r="674" spans="1:6" x14ac:dyDescent="0.2">
      <c r="A674" s="59" t="s">
        <v>607</v>
      </c>
      <c r="B674" s="59" t="s">
        <v>61</v>
      </c>
      <c r="C674" s="66">
        <v>862</v>
      </c>
      <c r="D674" s="67">
        <v>37807909.740000002</v>
      </c>
      <c r="E674" s="67">
        <v>2261315.36</v>
      </c>
      <c r="F674" s="68">
        <v>2.9195497393815356E-3</v>
      </c>
    </row>
    <row r="675" spans="1:6" x14ac:dyDescent="0.2">
      <c r="A675" s="59" t="s">
        <v>612</v>
      </c>
      <c r="B675" s="59" t="s">
        <v>613</v>
      </c>
      <c r="C675" s="66">
        <v>345</v>
      </c>
      <c r="D675" s="67">
        <v>13980368.17</v>
      </c>
      <c r="E675" s="67">
        <v>833566.29</v>
      </c>
      <c r="F675" s="68">
        <v>1.0762047115475011E-3</v>
      </c>
    </row>
    <row r="676" spans="1:6" x14ac:dyDescent="0.2">
      <c r="A676" s="59" t="s">
        <v>612</v>
      </c>
      <c r="B676" s="59" t="s">
        <v>496</v>
      </c>
      <c r="C676" s="66">
        <v>81</v>
      </c>
      <c r="D676" s="67">
        <v>3749332.71</v>
      </c>
      <c r="E676" s="67">
        <v>224590.18</v>
      </c>
      <c r="F676" s="68">
        <v>2.8996495273735378E-4</v>
      </c>
    </row>
    <row r="677" spans="1:6" x14ac:dyDescent="0.2">
      <c r="A677" s="59" t="s">
        <v>612</v>
      </c>
      <c r="B677" s="59" t="s">
        <v>614</v>
      </c>
      <c r="C677" s="66">
        <v>72</v>
      </c>
      <c r="D677" s="67">
        <v>13772986.220000001</v>
      </c>
      <c r="E677" s="67">
        <v>826379.19</v>
      </c>
      <c r="F677" s="68">
        <v>1.0669255564579123E-3</v>
      </c>
    </row>
    <row r="678" spans="1:6" x14ac:dyDescent="0.2">
      <c r="A678" s="59" t="s">
        <v>612</v>
      </c>
      <c r="B678" s="59" t="s">
        <v>615</v>
      </c>
      <c r="C678" s="66">
        <v>69</v>
      </c>
      <c r="D678" s="67">
        <v>992189.78</v>
      </c>
      <c r="E678" s="67">
        <v>59380.87</v>
      </c>
      <c r="F678" s="68">
        <v>7.666573473093504E-5</v>
      </c>
    </row>
    <row r="679" spans="1:6" x14ac:dyDescent="0.2">
      <c r="A679" s="59" t="s">
        <v>612</v>
      </c>
      <c r="B679" s="59" t="s">
        <v>616</v>
      </c>
      <c r="C679" s="66">
        <v>42</v>
      </c>
      <c r="D679" s="67">
        <v>651464.98</v>
      </c>
      <c r="E679" s="67">
        <v>39087.93</v>
      </c>
      <c r="F679" s="68">
        <v>5.0465829695007121E-5</v>
      </c>
    </row>
    <row r="680" spans="1:6" x14ac:dyDescent="0.2">
      <c r="A680" s="59" t="s">
        <v>612</v>
      </c>
      <c r="B680" s="59" t="s">
        <v>617</v>
      </c>
      <c r="C680" s="66">
        <v>19</v>
      </c>
      <c r="D680" s="67">
        <v>583118.29</v>
      </c>
      <c r="E680" s="67">
        <v>34987.11</v>
      </c>
      <c r="F680" s="68">
        <v>4.5171323597347843E-5</v>
      </c>
    </row>
    <row r="681" spans="1:6" x14ac:dyDescent="0.2">
      <c r="A681" s="59" t="s">
        <v>612</v>
      </c>
      <c r="B681" s="59" t="s">
        <v>60</v>
      </c>
      <c r="C681" s="66">
        <v>9</v>
      </c>
      <c r="D681" s="67">
        <v>88622.07</v>
      </c>
      <c r="E681" s="67">
        <v>5317.32</v>
      </c>
      <c r="F681" s="68">
        <v>6.8651106762075975E-6</v>
      </c>
    </row>
    <row r="682" spans="1:6" x14ac:dyDescent="0.2">
      <c r="A682" s="59" t="s">
        <v>612</v>
      </c>
      <c r="B682" s="59" t="s">
        <v>61</v>
      </c>
      <c r="C682" s="66">
        <v>637</v>
      </c>
      <c r="D682" s="67">
        <v>33818082.219999999</v>
      </c>
      <c r="E682" s="67">
        <v>2023308.89</v>
      </c>
      <c r="F682" s="68">
        <v>2.6122632194422648E-3</v>
      </c>
    </row>
    <row r="683" spans="1:6" x14ac:dyDescent="0.2">
      <c r="A683" s="59" t="s">
        <v>185</v>
      </c>
      <c r="B683" s="59" t="s">
        <v>618</v>
      </c>
      <c r="C683" s="66">
        <v>817</v>
      </c>
      <c r="D683" s="67">
        <v>54889223.039999999</v>
      </c>
      <c r="E683" s="67">
        <v>3284363.65</v>
      </c>
      <c r="F683" s="68">
        <v>4.2403917684403335E-3</v>
      </c>
    </row>
    <row r="684" spans="1:6" x14ac:dyDescent="0.2">
      <c r="A684" s="59" t="s">
        <v>185</v>
      </c>
      <c r="B684" s="59" t="s">
        <v>619</v>
      </c>
      <c r="C684" s="66">
        <v>170</v>
      </c>
      <c r="D684" s="67">
        <v>4425513.46</v>
      </c>
      <c r="E684" s="67">
        <v>265530.81</v>
      </c>
      <c r="F684" s="68">
        <v>3.4282277511849039E-4</v>
      </c>
    </row>
    <row r="685" spans="1:6" x14ac:dyDescent="0.2">
      <c r="A685" s="59" t="s">
        <v>185</v>
      </c>
      <c r="B685" s="59" t="s">
        <v>620</v>
      </c>
      <c r="C685" s="66">
        <v>141</v>
      </c>
      <c r="D685" s="67">
        <v>3373206.02</v>
      </c>
      <c r="E685" s="67">
        <v>202392.38</v>
      </c>
      <c r="F685" s="68">
        <v>2.6130571203558656E-4</v>
      </c>
    </row>
    <row r="686" spans="1:6" x14ac:dyDescent="0.2">
      <c r="A686" s="59" t="s">
        <v>185</v>
      </c>
      <c r="B686" s="59" t="s">
        <v>621</v>
      </c>
      <c r="C686" s="66">
        <v>126</v>
      </c>
      <c r="D686" s="67">
        <v>4731176.9800000004</v>
      </c>
      <c r="E686" s="67">
        <v>283234.09000000003</v>
      </c>
      <c r="F686" s="68">
        <v>3.6567920966293994E-4</v>
      </c>
    </row>
    <row r="687" spans="1:6" x14ac:dyDescent="0.2">
      <c r="A687" s="59" t="s">
        <v>185</v>
      </c>
      <c r="B687" s="59" t="s">
        <v>622</v>
      </c>
      <c r="C687" s="66">
        <v>95</v>
      </c>
      <c r="D687" s="67">
        <v>3405228.35</v>
      </c>
      <c r="E687" s="67">
        <v>204313.71</v>
      </c>
      <c r="F687" s="68">
        <v>2.6378631186698993E-4</v>
      </c>
    </row>
    <row r="688" spans="1:6" x14ac:dyDescent="0.2">
      <c r="A688" s="59" t="s">
        <v>185</v>
      </c>
      <c r="B688" s="59" t="s">
        <v>623</v>
      </c>
      <c r="C688" s="66">
        <v>78</v>
      </c>
      <c r="D688" s="67">
        <v>1666443.72</v>
      </c>
      <c r="E688" s="67">
        <v>99986.64</v>
      </c>
      <c r="F688" s="68">
        <v>1.2909122447814418E-4</v>
      </c>
    </row>
    <row r="689" spans="1:6" x14ac:dyDescent="0.2">
      <c r="A689" s="59" t="s">
        <v>185</v>
      </c>
      <c r="B689" s="59" t="s">
        <v>624</v>
      </c>
      <c r="C689" s="66">
        <v>60</v>
      </c>
      <c r="D689" s="67">
        <v>1171655.9099999999</v>
      </c>
      <c r="E689" s="67">
        <v>70299.37</v>
      </c>
      <c r="F689" s="68">
        <v>9.076244339585883E-5</v>
      </c>
    </row>
    <row r="690" spans="1:6" x14ac:dyDescent="0.2">
      <c r="A690" s="59" t="s">
        <v>185</v>
      </c>
      <c r="B690" s="59" t="s">
        <v>625</v>
      </c>
      <c r="C690" s="66">
        <v>24</v>
      </c>
      <c r="D690" s="67">
        <v>200659.39</v>
      </c>
      <c r="E690" s="67">
        <v>12039.56</v>
      </c>
      <c r="F690" s="68">
        <v>1.5544092116487617E-5</v>
      </c>
    </row>
    <row r="691" spans="1:6" x14ac:dyDescent="0.2">
      <c r="A691" s="59" t="s">
        <v>185</v>
      </c>
      <c r="B691" s="59" t="s">
        <v>60</v>
      </c>
      <c r="C691" s="66">
        <v>27</v>
      </c>
      <c r="D691" s="67">
        <v>376818.55</v>
      </c>
      <c r="E691" s="67">
        <v>22609.119999999999</v>
      </c>
      <c r="F691" s="68">
        <v>2.9190289674433498E-5</v>
      </c>
    </row>
    <row r="692" spans="1:6" x14ac:dyDescent="0.2">
      <c r="A692" s="59" t="s">
        <v>185</v>
      </c>
      <c r="B692" s="59" t="s">
        <v>61</v>
      </c>
      <c r="C692" s="66">
        <v>1538</v>
      </c>
      <c r="D692" s="67">
        <v>74239925.420000002</v>
      </c>
      <c r="E692" s="67">
        <v>4444769.33</v>
      </c>
      <c r="F692" s="68">
        <v>5.7385738267892649E-3</v>
      </c>
    </row>
    <row r="693" spans="1:6" x14ac:dyDescent="0.2">
      <c r="A693" s="59" t="s">
        <v>626</v>
      </c>
      <c r="B693" s="59" t="s">
        <v>626</v>
      </c>
      <c r="C693" s="66">
        <v>181</v>
      </c>
      <c r="D693" s="67">
        <v>5672473.54</v>
      </c>
      <c r="E693" s="67">
        <v>339159.75</v>
      </c>
      <c r="F693" s="68">
        <v>4.3788397551114091E-4</v>
      </c>
    </row>
    <row r="694" spans="1:6" x14ac:dyDescent="0.2">
      <c r="A694" s="59" t="s">
        <v>626</v>
      </c>
      <c r="B694" s="59" t="s">
        <v>627</v>
      </c>
      <c r="C694" s="66">
        <v>126</v>
      </c>
      <c r="D694" s="67">
        <v>2923873.25</v>
      </c>
      <c r="E694" s="67">
        <v>175411.72</v>
      </c>
      <c r="F694" s="68">
        <v>2.2647139380438603E-4</v>
      </c>
    </row>
    <row r="695" spans="1:6" x14ac:dyDescent="0.2">
      <c r="A695" s="59" t="s">
        <v>626</v>
      </c>
      <c r="B695" s="59" t="s">
        <v>628</v>
      </c>
      <c r="C695" s="66">
        <v>42</v>
      </c>
      <c r="D695" s="67">
        <v>643220.71</v>
      </c>
      <c r="E695" s="67">
        <v>38593.230000000003</v>
      </c>
      <c r="F695" s="68">
        <v>4.9827130077244809E-5</v>
      </c>
    </row>
    <row r="696" spans="1:6" x14ac:dyDescent="0.2">
      <c r="A696" s="59" t="s">
        <v>626</v>
      </c>
      <c r="B696" s="59" t="s">
        <v>629</v>
      </c>
      <c r="C696" s="66">
        <v>36</v>
      </c>
      <c r="D696" s="67">
        <v>1374597.29</v>
      </c>
      <c r="E696" s="67">
        <v>82475.839999999997</v>
      </c>
      <c r="F696" s="68">
        <v>1.0648329792323758E-4</v>
      </c>
    </row>
    <row r="697" spans="1:6" x14ac:dyDescent="0.2">
      <c r="A697" s="59" t="s">
        <v>626</v>
      </c>
      <c r="B697" s="59" t="s">
        <v>630</v>
      </c>
      <c r="C697" s="66">
        <v>30</v>
      </c>
      <c r="D697" s="67">
        <v>618723.69999999995</v>
      </c>
      <c r="E697" s="67">
        <v>37123.410000000003</v>
      </c>
      <c r="F697" s="68">
        <v>4.7929467913955135E-5</v>
      </c>
    </row>
    <row r="698" spans="1:6" x14ac:dyDescent="0.2">
      <c r="A698" s="59" t="s">
        <v>626</v>
      </c>
      <c r="B698" s="59" t="s">
        <v>631</v>
      </c>
      <c r="C698" s="66">
        <v>24</v>
      </c>
      <c r="D698" s="67">
        <v>698116.73</v>
      </c>
      <c r="E698" s="67">
        <v>41887.019999999997</v>
      </c>
      <c r="F698" s="68">
        <v>5.4079692062264668E-5</v>
      </c>
    </row>
    <row r="699" spans="1:6" x14ac:dyDescent="0.2">
      <c r="A699" s="59" t="s">
        <v>626</v>
      </c>
      <c r="B699" s="59" t="s">
        <v>632</v>
      </c>
      <c r="C699" s="66">
        <v>21</v>
      </c>
      <c r="D699" s="67">
        <v>620706.62</v>
      </c>
      <c r="E699" s="67">
        <v>37242.39</v>
      </c>
      <c r="F699" s="68">
        <v>4.8083081175570979E-5</v>
      </c>
    </row>
    <row r="700" spans="1:6" x14ac:dyDescent="0.2">
      <c r="A700" s="59" t="s">
        <v>626</v>
      </c>
      <c r="B700" s="59" t="s">
        <v>60</v>
      </c>
      <c r="C700" s="66">
        <v>21</v>
      </c>
      <c r="D700" s="67">
        <v>438242.14</v>
      </c>
      <c r="E700" s="67">
        <v>26294.54</v>
      </c>
      <c r="F700" s="68">
        <v>3.3948479173713025E-5</v>
      </c>
    </row>
    <row r="701" spans="1:6" x14ac:dyDescent="0.2">
      <c r="A701" s="59" t="s">
        <v>626</v>
      </c>
      <c r="B701" s="59" t="s">
        <v>61</v>
      </c>
      <c r="C701" s="66">
        <v>481</v>
      </c>
      <c r="D701" s="67">
        <v>12989953.98</v>
      </c>
      <c r="E701" s="67">
        <v>778187.89</v>
      </c>
      <c r="F701" s="68">
        <v>1.0047065047306659E-3</v>
      </c>
    </row>
    <row r="702" spans="1:6" x14ac:dyDescent="0.2">
      <c r="A702" s="59" t="s">
        <v>633</v>
      </c>
      <c r="B702" s="59" t="s">
        <v>282</v>
      </c>
      <c r="C702" s="66">
        <v>11323</v>
      </c>
      <c r="D702" s="67">
        <v>1335046703.0999999</v>
      </c>
      <c r="E702" s="67">
        <v>79590405.170000002</v>
      </c>
      <c r="F702" s="68">
        <v>0.10275795706413295</v>
      </c>
    </row>
    <row r="703" spans="1:6" x14ac:dyDescent="0.2">
      <c r="A703" s="59" t="s">
        <v>633</v>
      </c>
      <c r="B703" s="59" t="s">
        <v>246</v>
      </c>
      <c r="C703" s="66">
        <v>3274</v>
      </c>
      <c r="D703" s="67">
        <v>284307207.37</v>
      </c>
      <c r="E703" s="67">
        <v>17019661.460000001</v>
      </c>
      <c r="F703" s="68">
        <v>2.1973825083779985E-2</v>
      </c>
    </row>
    <row r="704" spans="1:6" x14ac:dyDescent="0.2">
      <c r="A704" s="59" t="s">
        <v>633</v>
      </c>
      <c r="B704" s="59" t="s">
        <v>634</v>
      </c>
      <c r="C704" s="66">
        <v>3259</v>
      </c>
      <c r="D704" s="67">
        <v>370800580.48000002</v>
      </c>
      <c r="E704" s="67">
        <v>22179918.809999999</v>
      </c>
      <c r="F704" s="68">
        <v>2.8636154570337823E-2</v>
      </c>
    </row>
    <row r="705" spans="1:6" x14ac:dyDescent="0.2">
      <c r="A705" s="59" t="s">
        <v>633</v>
      </c>
      <c r="B705" s="59" t="s">
        <v>251</v>
      </c>
      <c r="C705" s="66">
        <v>2254</v>
      </c>
      <c r="D705" s="67">
        <v>288488097.56999999</v>
      </c>
      <c r="E705" s="67">
        <v>17227386.739999998</v>
      </c>
      <c r="F705" s="68">
        <v>2.224201602159193E-2</v>
      </c>
    </row>
    <row r="706" spans="1:6" x14ac:dyDescent="0.2">
      <c r="A706" s="59" t="s">
        <v>633</v>
      </c>
      <c r="B706" s="59" t="s">
        <v>635</v>
      </c>
      <c r="C706" s="66">
        <v>1196</v>
      </c>
      <c r="D706" s="67">
        <v>185906452.86000001</v>
      </c>
      <c r="E706" s="67">
        <v>11088042.67</v>
      </c>
      <c r="F706" s="68">
        <v>1.431560261787186E-2</v>
      </c>
    </row>
    <row r="707" spans="1:6" x14ac:dyDescent="0.2">
      <c r="A707" s="59" t="s">
        <v>633</v>
      </c>
      <c r="B707" s="59" t="s">
        <v>250</v>
      </c>
      <c r="C707" s="66">
        <v>1098</v>
      </c>
      <c r="D707" s="67">
        <v>143564657.09</v>
      </c>
      <c r="E707" s="67">
        <v>8576939.4399999995</v>
      </c>
      <c r="F707" s="68">
        <v>1.1073555572869417E-2</v>
      </c>
    </row>
    <row r="708" spans="1:6" x14ac:dyDescent="0.2">
      <c r="A708" s="59" t="s">
        <v>633</v>
      </c>
      <c r="B708" s="59" t="s">
        <v>636</v>
      </c>
      <c r="C708" s="66">
        <v>1056</v>
      </c>
      <c r="D708" s="67">
        <v>67038988.280000001</v>
      </c>
      <c r="E708" s="67">
        <v>3997238.94</v>
      </c>
      <c r="F708" s="68">
        <v>5.1607741723926227E-3</v>
      </c>
    </row>
    <row r="709" spans="1:6" x14ac:dyDescent="0.2">
      <c r="A709" s="59" t="s">
        <v>633</v>
      </c>
      <c r="B709" s="59" t="s">
        <v>260</v>
      </c>
      <c r="C709" s="66">
        <v>919</v>
      </c>
      <c r="D709" s="67">
        <v>151564334.69</v>
      </c>
      <c r="E709" s="67">
        <v>9091705.2100000009</v>
      </c>
      <c r="F709" s="68">
        <v>1.1738161799948705E-2</v>
      </c>
    </row>
    <row r="710" spans="1:6" x14ac:dyDescent="0.2">
      <c r="A710" s="59" t="s">
        <v>633</v>
      </c>
      <c r="B710" s="59" t="s">
        <v>637</v>
      </c>
      <c r="C710" s="66">
        <v>517</v>
      </c>
      <c r="D710" s="67">
        <v>29225907.239999998</v>
      </c>
      <c r="E710" s="67">
        <v>1748975.42</v>
      </c>
      <c r="F710" s="68">
        <v>2.2580754643818065E-3</v>
      </c>
    </row>
    <row r="711" spans="1:6" x14ac:dyDescent="0.2">
      <c r="A711" s="59" t="s">
        <v>633</v>
      </c>
      <c r="B711" s="59" t="s">
        <v>638</v>
      </c>
      <c r="C711" s="66">
        <v>276</v>
      </c>
      <c r="D711" s="67">
        <v>13028863.810000001</v>
      </c>
      <c r="E711" s="67">
        <v>781731.85</v>
      </c>
      <c r="F711" s="68">
        <v>1.0092820573835159E-3</v>
      </c>
    </row>
    <row r="712" spans="1:6" x14ac:dyDescent="0.2">
      <c r="A712" s="59" t="s">
        <v>633</v>
      </c>
      <c r="B712" s="59" t="s">
        <v>639</v>
      </c>
      <c r="C712" s="66">
        <v>263</v>
      </c>
      <c r="D712" s="67">
        <v>27585638.379999999</v>
      </c>
      <c r="E712" s="67">
        <v>1655138.33</v>
      </c>
      <c r="F712" s="68">
        <v>2.1369238300277989E-3</v>
      </c>
    </row>
    <row r="713" spans="1:6" x14ac:dyDescent="0.2">
      <c r="A713" s="59" t="s">
        <v>633</v>
      </c>
      <c r="B713" s="59" t="s">
        <v>640</v>
      </c>
      <c r="C713" s="66">
        <v>257</v>
      </c>
      <c r="D713" s="67">
        <v>7462431.4000000004</v>
      </c>
      <c r="E713" s="67">
        <v>446689.36</v>
      </c>
      <c r="F713" s="68">
        <v>5.7671381340305625E-4</v>
      </c>
    </row>
    <row r="714" spans="1:6" x14ac:dyDescent="0.2">
      <c r="A714" s="59" t="s">
        <v>633</v>
      </c>
      <c r="B714" s="59" t="s">
        <v>641</v>
      </c>
      <c r="C714" s="66">
        <v>123</v>
      </c>
      <c r="D714" s="67">
        <v>2589915.61</v>
      </c>
      <c r="E714" s="67">
        <v>155394.97</v>
      </c>
      <c r="F714" s="68">
        <v>2.0062807346105921E-4</v>
      </c>
    </row>
    <row r="715" spans="1:6" x14ac:dyDescent="0.2">
      <c r="A715" s="59" t="s">
        <v>633</v>
      </c>
      <c r="B715" s="59" t="s">
        <v>454</v>
      </c>
      <c r="C715" s="66">
        <v>101</v>
      </c>
      <c r="D715" s="67">
        <v>2502102.0099999998</v>
      </c>
      <c r="E715" s="67">
        <v>150126.18</v>
      </c>
      <c r="F715" s="68">
        <v>1.9382561912697816E-4</v>
      </c>
    </row>
    <row r="716" spans="1:6" x14ac:dyDescent="0.2">
      <c r="A716" s="59" t="s">
        <v>633</v>
      </c>
      <c r="B716" s="59" t="s">
        <v>642</v>
      </c>
      <c r="C716" s="66">
        <v>77</v>
      </c>
      <c r="D716" s="67">
        <v>1771345.96</v>
      </c>
      <c r="E716" s="67">
        <v>106280.76</v>
      </c>
      <c r="F716" s="68">
        <v>1.3721746672223177E-4</v>
      </c>
    </row>
    <row r="717" spans="1:6" x14ac:dyDescent="0.2">
      <c r="A717" s="59" t="s">
        <v>633</v>
      </c>
      <c r="B717" s="59" t="s">
        <v>254</v>
      </c>
      <c r="C717" s="66">
        <v>73</v>
      </c>
      <c r="D717" s="67">
        <v>1651045.65</v>
      </c>
      <c r="E717" s="67">
        <v>98801.4</v>
      </c>
      <c r="F717" s="68">
        <v>1.2756097920837138E-4</v>
      </c>
    </row>
    <row r="718" spans="1:6" x14ac:dyDescent="0.2">
      <c r="A718" s="59" t="s">
        <v>633</v>
      </c>
      <c r="B718" s="59" t="s">
        <v>643</v>
      </c>
      <c r="C718" s="66">
        <v>24</v>
      </c>
      <c r="D718" s="67">
        <v>1351098.64</v>
      </c>
      <c r="E718" s="67">
        <v>81065.929999999993</v>
      </c>
      <c r="F718" s="68">
        <v>1.0466298464634397E-4</v>
      </c>
    </row>
    <row r="719" spans="1:6" x14ac:dyDescent="0.2">
      <c r="A719" s="59" t="s">
        <v>633</v>
      </c>
      <c r="B719" s="59" t="s">
        <v>60</v>
      </c>
      <c r="C719" s="66">
        <v>125</v>
      </c>
      <c r="D719" s="67">
        <v>5755473.8799999999</v>
      </c>
      <c r="E719" s="67">
        <v>345328.44</v>
      </c>
      <c r="F719" s="68">
        <v>4.4584827699708027E-4</v>
      </c>
    </row>
    <row r="720" spans="1:6" x14ac:dyDescent="0.2">
      <c r="A720" s="59" t="s">
        <v>633</v>
      </c>
      <c r="B720" s="59" t="s">
        <v>61</v>
      </c>
      <c r="C720" s="66">
        <v>26215</v>
      </c>
      <c r="D720" s="67">
        <v>2919640844.02</v>
      </c>
      <c r="E720" s="67">
        <v>174340831.08000001</v>
      </c>
      <c r="F720" s="68">
        <v>0.22508878546828356</v>
      </c>
    </row>
    <row r="721" spans="1:6" x14ac:dyDescent="0.2">
      <c r="A721" s="59" t="s">
        <v>644</v>
      </c>
      <c r="B721" s="59" t="s">
        <v>645</v>
      </c>
      <c r="C721" s="66">
        <v>2847</v>
      </c>
      <c r="D721" s="67">
        <v>371510221.29000002</v>
      </c>
      <c r="E721" s="67">
        <v>22142407.059999999</v>
      </c>
      <c r="F721" s="68">
        <v>2.8587723722578381E-2</v>
      </c>
    </row>
    <row r="722" spans="1:6" x14ac:dyDescent="0.2">
      <c r="A722" s="59" t="s">
        <v>644</v>
      </c>
      <c r="B722" s="59" t="s">
        <v>646</v>
      </c>
      <c r="C722" s="66">
        <v>198</v>
      </c>
      <c r="D722" s="67">
        <v>9689755.5700000003</v>
      </c>
      <c r="E722" s="67">
        <v>576095.98</v>
      </c>
      <c r="F722" s="68">
        <v>7.4378872492501466E-4</v>
      </c>
    </row>
    <row r="723" spans="1:6" x14ac:dyDescent="0.2">
      <c r="A723" s="59" t="s">
        <v>644</v>
      </c>
      <c r="B723" s="59" t="s">
        <v>647</v>
      </c>
      <c r="C723" s="66">
        <v>133</v>
      </c>
      <c r="D723" s="67">
        <v>3544267.99</v>
      </c>
      <c r="E723" s="67">
        <v>212656.07</v>
      </c>
      <c r="F723" s="68">
        <v>2.7455700550603506E-4</v>
      </c>
    </row>
    <row r="724" spans="1:6" x14ac:dyDescent="0.2">
      <c r="A724" s="59" t="s">
        <v>644</v>
      </c>
      <c r="B724" s="59" t="s">
        <v>648</v>
      </c>
      <c r="C724" s="66">
        <v>127</v>
      </c>
      <c r="D724" s="67">
        <v>7231294.7199999997</v>
      </c>
      <c r="E724" s="67">
        <v>402016.12</v>
      </c>
      <c r="F724" s="68">
        <v>5.1903687523405673E-4</v>
      </c>
    </row>
    <row r="725" spans="1:6" x14ac:dyDescent="0.2">
      <c r="A725" s="59" t="s">
        <v>644</v>
      </c>
      <c r="B725" s="59" t="s">
        <v>649</v>
      </c>
      <c r="C725" s="66">
        <v>107</v>
      </c>
      <c r="D725" s="67">
        <v>2004925.99</v>
      </c>
      <c r="E725" s="67">
        <v>120295.53</v>
      </c>
      <c r="F725" s="68">
        <v>1.5531172231557464E-4</v>
      </c>
    </row>
    <row r="726" spans="1:6" x14ac:dyDescent="0.2">
      <c r="A726" s="59" t="s">
        <v>644</v>
      </c>
      <c r="B726" s="59" t="s">
        <v>650</v>
      </c>
      <c r="C726" s="66">
        <v>88</v>
      </c>
      <c r="D726" s="67">
        <v>1458643.44</v>
      </c>
      <c r="E726" s="67">
        <v>87518.59</v>
      </c>
      <c r="F726" s="68">
        <v>1.1299391546411266E-4</v>
      </c>
    </row>
    <row r="727" spans="1:6" x14ac:dyDescent="0.2">
      <c r="A727" s="59" t="s">
        <v>644</v>
      </c>
      <c r="B727" s="59" t="s">
        <v>651</v>
      </c>
      <c r="C727" s="66">
        <v>78</v>
      </c>
      <c r="D727" s="67">
        <v>1574095.89</v>
      </c>
      <c r="E727" s="67">
        <v>93528.67</v>
      </c>
      <c r="F727" s="68">
        <v>1.2075343800043956E-4</v>
      </c>
    </row>
    <row r="728" spans="1:6" x14ac:dyDescent="0.2">
      <c r="A728" s="59" t="s">
        <v>644</v>
      </c>
      <c r="B728" s="59" t="s">
        <v>652</v>
      </c>
      <c r="C728" s="66">
        <v>73</v>
      </c>
      <c r="D728" s="67">
        <v>2016469.58</v>
      </c>
      <c r="E728" s="67">
        <v>120876.56</v>
      </c>
      <c r="F728" s="68">
        <v>1.5606188127839743E-4</v>
      </c>
    </row>
    <row r="729" spans="1:6" x14ac:dyDescent="0.2">
      <c r="A729" s="59" t="s">
        <v>644</v>
      </c>
      <c r="B729" s="59" t="s">
        <v>653</v>
      </c>
      <c r="C729" s="66">
        <v>64</v>
      </c>
      <c r="D729" s="67">
        <v>2592642.16</v>
      </c>
      <c r="E729" s="67">
        <v>155558.51999999999</v>
      </c>
      <c r="F729" s="68">
        <v>2.0083923036925613E-4</v>
      </c>
    </row>
    <row r="730" spans="1:6" x14ac:dyDescent="0.2">
      <c r="A730" s="59" t="s">
        <v>644</v>
      </c>
      <c r="B730" s="59" t="s">
        <v>654</v>
      </c>
      <c r="C730" s="66">
        <v>61</v>
      </c>
      <c r="D730" s="67">
        <v>667787.92000000004</v>
      </c>
      <c r="E730" s="67">
        <v>40067.269999999997</v>
      </c>
      <c r="F730" s="68">
        <v>5.1730240618110697E-5</v>
      </c>
    </row>
    <row r="731" spans="1:6" x14ac:dyDescent="0.2">
      <c r="A731" s="59" t="s">
        <v>644</v>
      </c>
      <c r="B731" s="59" t="s">
        <v>655</v>
      </c>
      <c r="C731" s="66">
        <v>48</v>
      </c>
      <c r="D731" s="67">
        <v>1162841.19</v>
      </c>
      <c r="E731" s="67">
        <v>69668.19</v>
      </c>
      <c r="F731" s="68">
        <v>8.9947536533640905E-5</v>
      </c>
    </row>
    <row r="732" spans="1:6" x14ac:dyDescent="0.2">
      <c r="A732" s="59" t="s">
        <v>644</v>
      </c>
      <c r="B732" s="59" t="s">
        <v>656</v>
      </c>
      <c r="C732" s="66">
        <v>30</v>
      </c>
      <c r="D732" s="67">
        <v>3478790.8</v>
      </c>
      <c r="E732" s="67">
        <v>208343.27</v>
      </c>
      <c r="F732" s="68">
        <v>2.6898881526652563E-4</v>
      </c>
    </row>
    <row r="733" spans="1:6" x14ac:dyDescent="0.2">
      <c r="A733" s="59" t="s">
        <v>644</v>
      </c>
      <c r="B733" s="59" t="s">
        <v>374</v>
      </c>
      <c r="C733" s="66">
        <v>27</v>
      </c>
      <c r="D733" s="67">
        <v>557591.43000000005</v>
      </c>
      <c r="E733" s="67">
        <v>33455.49</v>
      </c>
      <c r="F733" s="68">
        <v>4.3193872397515384E-5</v>
      </c>
    </row>
    <row r="734" spans="1:6" x14ac:dyDescent="0.2">
      <c r="A734" s="59" t="s">
        <v>644</v>
      </c>
      <c r="B734" s="59" t="s">
        <v>60</v>
      </c>
      <c r="C734" s="66">
        <v>76</v>
      </c>
      <c r="D734" s="67">
        <v>2638422.46</v>
      </c>
      <c r="E734" s="67">
        <v>158305.34</v>
      </c>
      <c r="F734" s="68">
        <v>2.043856077374831E-4</v>
      </c>
    </row>
    <row r="735" spans="1:6" x14ac:dyDescent="0.2">
      <c r="A735" s="59" t="s">
        <v>644</v>
      </c>
      <c r="B735" s="59" t="s">
        <v>61</v>
      </c>
      <c r="C735" s="66">
        <v>3957</v>
      </c>
      <c r="D735" s="67">
        <v>410127750.43000001</v>
      </c>
      <c r="E735" s="67">
        <v>24420792.66</v>
      </c>
      <c r="F735" s="68">
        <v>3.1529312588224549E-2</v>
      </c>
    </row>
    <row r="736" spans="1:6" x14ac:dyDescent="0.2">
      <c r="A736" s="59" t="s">
        <v>657</v>
      </c>
      <c r="B736" s="59" t="s">
        <v>658</v>
      </c>
      <c r="C736" s="66">
        <v>696</v>
      </c>
      <c r="D736" s="67">
        <v>35077687.899999999</v>
      </c>
      <c r="E736" s="67">
        <v>2090357.54</v>
      </c>
      <c r="F736" s="68">
        <v>2.6988287078725847E-3</v>
      </c>
    </row>
    <row r="737" spans="1:6" x14ac:dyDescent="0.2">
      <c r="A737" s="59" t="s">
        <v>657</v>
      </c>
      <c r="B737" s="59" t="s">
        <v>659</v>
      </c>
      <c r="C737" s="66">
        <v>268</v>
      </c>
      <c r="D737" s="67">
        <v>7426859.0800000001</v>
      </c>
      <c r="E737" s="67">
        <v>445596.38</v>
      </c>
      <c r="F737" s="68">
        <v>5.7530268361081485E-4</v>
      </c>
    </row>
    <row r="738" spans="1:6" x14ac:dyDescent="0.2">
      <c r="A738" s="59" t="s">
        <v>657</v>
      </c>
      <c r="B738" s="59" t="s">
        <v>660</v>
      </c>
      <c r="C738" s="66">
        <v>185</v>
      </c>
      <c r="D738" s="67">
        <v>12004183.960000001</v>
      </c>
      <c r="E738" s="67">
        <v>718843.05</v>
      </c>
      <c r="F738" s="68">
        <v>9.280872877826861E-4</v>
      </c>
    </row>
    <row r="739" spans="1:6" x14ac:dyDescent="0.2">
      <c r="A739" s="59" t="s">
        <v>657</v>
      </c>
      <c r="B739" s="59" t="s">
        <v>661</v>
      </c>
      <c r="C739" s="66">
        <v>36</v>
      </c>
      <c r="D739" s="67">
        <v>181694.62</v>
      </c>
      <c r="E739" s="67">
        <v>10901.65</v>
      </c>
      <c r="F739" s="68">
        <v>1.407495388716093E-5</v>
      </c>
    </row>
    <row r="740" spans="1:6" x14ac:dyDescent="0.2">
      <c r="A740" s="59" t="s">
        <v>657</v>
      </c>
      <c r="B740" s="59" t="s">
        <v>430</v>
      </c>
      <c r="C740" s="66">
        <v>27</v>
      </c>
      <c r="D740" s="67">
        <v>851245.65</v>
      </c>
      <c r="E740" s="67">
        <v>51074.74</v>
      </c>
      <c r="F740" s="68">
        <v>6.5941817091791957E-5</v>
      </c>
    </row>
    <row r="741" spans="1:6" x14ac:dyDescent="0.2">
      <c r="A741" s="59" t="s">
        <v>657</v>
      </c>
      <c r="B741" s="59" t="s">
        <v>662</v>
      </c>
      <c r="C741" s="66">
        <v>24</v>
      </c>
      <c r="D741" s="67">
        <v>177927.62</v>
      </c>
      <c r="E741" s="67">
        <v>10675.66</v>
      </c>
      <c r="F741" s="68">
        <v>1.3783181648191646E-5</v>
      </c>
    </row>
    <row r="742" spans="1:6" x14ac:dyDescent="0.2">
      <c r="A742" s="59" t="s">
        <v>657</v>
      </c>
      <c r="B742" s="59" t="s">
        <v>60</v>
      </c>
      <c r="C742" s="66">
        <v>48</v>
      </c>
      <c r="D742" s="67">
        <v>727528.71</v>
      </c>
      <c r="E742" s="67">
        <v>43651.73</v>
      </c>
      <c r="F742" s="68">
        <v>5.6358082202675695E-5</v>
      </c>
    </row>
    <row r="743" spans="1:6" x14ac:dyDescent="0.2">
      <c r="A743" s="59" t="s">
        <v>657</v>
      </c>
      <c r="B743" s="59" t="s">
        <v>61</v>
      </c>
      <c r="C743" s="66">
        <v>1284</v>
      </c>
      <c r="D743" s="67">
        <v>56447127.539999999</v>
      </c>
      <c r="E743" s="67">
        <v>3371100.75</v>
      </c>
      <c r="F743" s="68">
        <v>4.3523767140959055E-3</v>
      </c>
    </row>
    <row r="744" spans="1:6" x14ac:dyDescent="0.2">
      <c r="A744" s="59" t="s">
        <v>663</v>
      </c>
      <c r="B744" s="59" t="s">
        <v>664</v>
      </c>
      <c r="C744" s="66">
        <v>274</v>
      </c>
      <c r="D744" s="67">
        <v>6903619.96</v>
      </c>
      <c r="E744" s="67">
        <v>413133.47</v>
      </c>
      <c r="F744" s="68">
        <v>5.3339031609827712E-4</v>
      </c>
    </row>
    <row r="745" spans="1:6" x14ac:dyDescent="0.2">
      <c r="A745" s="59" t="s">
        <v>663</v>
      </c>
      <c r="B745" s="59" t="s">
        <v>665</v>
      </c>
      <c r="C745" s="66">
        <v>50</v>
      </c>
      <c r="D745" s="67">
        <v>791873.12</v>
      </c>
      <c r="E745" s="67">
        <v>47449.38</v>
      </c>
      <c r="F745" s="68">
        <v>6.1261170141618576E-5</v>
      </c>
    </row>
    <row r="746" spans="1:6" x14ac:dyDescent="0.2">
      <c r="A746" s="59" t="s">
        <v>663</v>
      </c>
      <c r="B746" s="59" t="s">
        <v>666</v>
      </c>
      <c r="C746" s="66">
        <v>27</v>
      </c>
      <c r="D746" s="67">
        <v>236374.99</v>
      </c>
      <c r="E746" s="67">
        <v>14182.5</v>
      </c>
      <c r="F746" s="68">
        <v>1.8310809235726693E-5</v>
      </c>
    </row>
    <row r="747" spans="1:6" x14ac:dyDescent="0.2">
      <c r="A747" s="59" t="s">
        <v>663</v>
      </c>
      <c r="B747" s="59" t="s">
        <v>667</v>
      </c>
      <c r="C747" s="66">
        <v>24</v>
      </c>
      <c r="D747" s="67">
        <v>682869.52</v>
      </c>
      <c r="E747" s="67">
        <v>40972.17</v>
      </c>
      <c r="F747" s="68">
        <v>5.2898543193637518E-5</v>
      </c>
    </row>
    <row r="748" spans="1:6" x14ac:dyDescent="0.2">
      <c r="A748" s="59" t="s">
        <v>663</v>
      </c>
      <c r="B748" s="59" t="s">
        <v>60</v>
      </c>
      <c r="C748" s="66">
        <v>54</v>
      </c>
      <c r="D748" s="67">
        <v>218575.39</v>
      </c>
      <c r="E748" s="67">
        <v>13114.53</v>
      </c>
      <c r="F748" s="68">
        <v>1.6931969472675113E-5</v>
      </c>
    </row>
    <row r="749" spans="1:6" x14ac:dyDescent="0.2">
      <c r="A749" s="59" t="s">
        <v>663</v>
      </c>
      <c r="B749" s="59" t="s">
        <v>61</v>
      </c>
      <c r="C749" s="66">
        <v>429</v>
      </c>
      <c r="D749" s="67">
        <v>8833312.9800000004</v>
      </c>
      <c r="E749" s="67">
        <v>528852.05000000005</v>
      </c>
      <c r="F749" s="68">
        <v>6.827928081419352E-4</v>
      </c>
    </row>
    <row r="750" spans="1:6" x14ac:dyDescent="0.2">
      <c r="A750" s="59" t="s">
        <v>668</v>
      </c>
      <c r="B750" s="59" t="s">
        <v>669</v>
      </c>
      <c r="C750" s="66">
        <v>229</v>
      </c>
      <c r="D750" s="67">
        <v>8690701.6699999999</v>
      </c>
      <c r="E750" s="67">
        <v>520947.91</v>
      </c>
      <c r="F750" s="68">
        <v>6.7258789365489281E-4</v>
      </c>
    </row>
    <row r="751" spans="1:6" x14ac:dyDescent="0.2">
      <c r="A751" s="59" t="s">
        <v>668</v>
      </c>
      <c r="B751" s="59" t="s">
        <v>670</v>
      </c>
      <c r="C751" s="66">
        <v>153</v>
      </c>
      <c r="D751" s="67">
        <v>5016908.66</v>
      </c>
      <c r="E751" s="67">
        <v>298459.65000000002</v>
      </c>
      <c r="F751" s="68">
        <v>3.8533669774100171E-4</v>
      </c>
    </row>
    <row r="752" spans="1:6" x14ac:dyDescent="0.2">
      <c r="A752" s="59" t="s">
        <v>668</v>
      </c>
      <c r="B752" s="59" t="s">
        <v>671</v>
      </c>
      <c r="C752" s="66">
        <v>117</v>
      </c>
      <c r="D752" s="67">
        <v>3613308.29</v>
      </c>
      <c r="E752" s="67">
        <v>216798.51</v>
      </c>
      <c r="F752" s="68">
        <v>2.7990524655031103E-4</v>
      </c>
    </row>
    <row r="753" spans="1:6" x14ac:dyDescent="0.2">
      <c r="A753" s="59" t="s">
        <v>668</v>
      </c>
      <c r="B753" s="59" t="s">
        <v>672</v>
      </c>
      <c r="C753" s="66">
        <v>72</v>
      </c>
      <c r="D753" s="67">
        <v>4222975.92</v>
      </c>
      <c r="E753" s="67">
        <v>253378.55</v>
      </c>
      <c r="F753" s="68">
        <v>3.2713317775251454E-4</v>
      </c>
    </row>
    <row r="754" spans="1:6" x14ac:dyDescent="0.2">
      <c r="A754" s="59" t="s">
        <v>668</v>
      </c>
      <c r="B754" s="59" t="s">
        <v>673</v>
      </c>
      <c r="C754" s="66">
        <v>61</v>
      </c>
      <c r="D754" s="67">
        <v>1386929.05</v>
      </c>
      <c r="E754" s="67">
        <v>83215.710000000006</v>
      </c>
      <c r="F754" s="68">
        <v>1.0743853278516159E-4</v>
      </c>
    </row>
    <row r="755" spans="1:6" x14ac:dyDescent="0.2">
      <c r="A755" s="59" t="s">
        <v>668</v>
      </c>
      <c r="B755" s="59" t="s">
        <v>674</v>
      </c>
      <c r="C755" s="66">
        <v>30</v>
      </c>
      <c r="D755" s="67">
        <v>389731.39</v>
      </c>
      <c r="E755" s="67">
        <v>23383.9</v>
      </c>
      <c r="F755" s="68">
        <v>3.0190596304411032E-5</v>
      </c>
    </row>
    <row r="756" spans="1:6" x14ac:dyDescent="0.2">
      <c r="A756" s="59" t="s">
        <v>668</v>
      </c>
      <c r="B756" s="59" t="s">
        <v>675</v>
      </c>
      <c r="C756" s="66">
        <v>30</v>
      </c>
      <c r="D756" s="67">
        <v>785669.02</v>
      </c>
      <c r="E756" s="67">
        <v>47140.15</v>
      </c>
      <c r="F756" s="68">
        <v>6.0861928009415948E-5</v>
      </c>
    </row>
    <row r="757" spans="1:6" x14ac:dyDescent="0.2">
      <c r="A757" s="59" t="s">
        <v>668</v>
      </c>
      <c r="B757" s="59" t="s">
        <v>676</v>
      </c>
      <c r="C757" s="66">
        <v>21</v>
      </c>
      <c r="D757" s="67">
        <v>188799.43</v>
      </c>
      <c r="E757" s="67">
        <v>11327.95</v>
      </c>
      <c r="F757" s="68">
        <v>1.4625343309138037E-5</v>
      </c>
    </row>
    <row r="758" spans="1:6" x14ac:dyDescent="0.2">
      <c r="A758" s="59" t="s">
        <v>668</v>
      </c>
      <c r="B758" s="59" t="s">
        <v>60</v>
      </c>
      <c r="C758" s="66">
        <v>30</v>
      </c>
      <c r="D758" s="67">
        <v>250583.46</v>
      </c>
      <c r="E758" s="67">
        <v>15035.04</v>
      </c>
      <c r="F758" s="68">
        <v>1.9411510614596881E-5</v>
      </c>
    </row>
    <row r="759" spans="1:6" x14ac:dyDescent="0.2">
      <c r="A759" s="59" t="s">
        <v>668</v>
      </c>
      <c r="B759" s="59" t="s">
        <v>61</v>
      </c>
      <c r="C759" s="66">
        <v>743</v>
      </c>
      <c r="D759" s="67">
        <v>24545606.890000001</v>
      </c>
      <c r="E759" s="67">
        <v>1469687.35</v>
      </c>
      <c r="F759" s="68">
        <v>1.8974909008997491E-3</v>
      </c>
    </row>
    <row r="760" spans="1:6" x14ac:dyDescent="0.2">
      <c r="A760" s="59" t="s">
        <v>677</v>
      </c>
      <c r="B760" s="59" t="s">
        <v>678</v>
      </c>
      <c r="C760" s="66">
        <v>5728</v>
      </c>
      <c r="D760" s="67">
        <v>653445242.36000001</v>
      </c>
      <c r="E760" s="67">
        <v>39078963.340000004</v>
      </c>
      <c r="F760" s="68">
        <v>5.045425297716883E-2</v>
      </c>
    </row>
    <row r="761" spans="1:6" x14ac:dyDescent="0.2">
      <c r="A761" s="59" t="s">
        <v>677</v>
      </c>
      <c r="B761" s="59" t="s">
        <v>679</v>
      </c>
      <c r="C761" s="66">
        <v>1701</v>
      </c>
      <c r="D761" s="67">
        <v>124007671.8</v>
      </c>
      <c r="E761" s="67">
        <v>7386578.1699999999</v>
      </c>
      <c r="F761" s="68">
        <v>9.5366983095824549E-3</v>
      </c>
    </row>
    <row r="762" spans="1:6" x14ac:dyDescent="0.2">
      <c r="A762" s="59" t="s">
        <v>677</v>
      </c>
      <c r="B762" s="59" t="s">
        <v>680</v>
      </c>
      <c r="C762" s="66">
        <v>490</v>
      </c>
      <c r="D762" s="67">
        <v>22002808.559999999</v>
      </c>
      <c r="E762" s="67">
        <v>1318652.45</v>
      </c>
      <c r="F762" s="68">
        <v>1.702492047253561E-3</v>
      </c>
    </row>
    <row r="763" spans="1:6" x14ac:dyDescent="0.2">
      <c r="A763" s="59" t="s">
        <v>677</v>
      </c>
      <c r="B763" s="59" t="s">
        <v>681</v>
      </c>
      <c r="C763" s="66">
        <v>288</v>
      </c>
      <c r="D763" s="67">
        <v>10485296.33</v>
      </c>
      <c r="E763" s="67">
        <v>616572.59</v>
      </c>
      <c r="F763" s="68">
        <v>7.9604745816801885E-4</v>
      </c>
    </row>
    <row r="764" spans="1:6" x14ac:dyDescent="0.2">
      <c r="A764" s="59" t="s">
        <v>677</v>
      </c>
      <c r="B764" s="59" t="s">
        <v>682</v>
      </c>
      <c r="C764" s="66">
        <v>173</v>
      </c>
      <c r="D764" s="67">
        <v>22261228.460000001</v>
      </c>
      <c r="E764" s="67">
        <v>1331410.3799999999</v>
      </c>
      <c r="F764" s="68">
        <v>1.7189636159101981E-3</v>
      </c>
    </row>
    <row r="765" spans="1:6" x14ac:dyDescent="0.2">
      <c r="A765" s="59" t="s">
        <v>677</v>
      </c>
      <c r="B765" s="59" t="s">
        <v>591</v>
      </c>
      <c r="C765" s="66">
        <v>151</v>
      </c>
      <c r="D765" s="67">
        <v>5061315.0199999996</v>
      </c>
      <c r="E765" s="67">
        <v>303678.90999999997</v>
      </c>
      <c r="F765" s="68">
        <v>3.9207520464822244E-4</v>
      </c>
    </row>
    <row r="766" spans="1:6" x14ac:dyDescent="0.2">
      <c r="A766" s="59" t="s">
        <v>677</v>
      </c>
      <c r="B766" s="59" t="s">
        <v>683</v>
      </c>
      <c r="C766" s="66">
        <v>76</v>
      </c>
      <c r="D766" s="67">
        <v>1352769.36</v>
      </c>
      <c r="E766" s="67">
        <v>80912.86</v>
      </c>
      <c r="F766" s="68">
        <v>1.0446535830615624E-4</v>
      </c>
    </row>
    <row r="767" spans="1:6" x14ac:dyDescent="0.2">
      <c r="A767" s="59" t="s">
        <v>677</v>
      </c>
      <c r="B767" s="59" t="s">
        <v>684</v>
      </c>
      <c r="C767" s="66">
        <v>52</v>
      </c>
      <c r="D767" s="67">
        <v>3405699.69</v>
      </c>
      <c r="E767" s="67">
        <v>204341.98</v>
      </c>
      <c r="F767" s="68">
        <v>2.6382281083241172E-4</v>
      </c>
    </row>
    <row r="768" spans="1:6" x14ac:dyDescent="0.2">
      <c r="A768" s="59" t="s">
        <v>677</v>
      </c>
      <c r="B768" s="59" t="s">
        <v>685</v>
      </c>
      <c r="C768" s="66">
        <v>43</v>
      </c>
      <c r="D768" s="67">
        <v>839899.17</v>
      </c>
      <c r="E768" s="67">
        <v>50393.95</v>
      </c>
      <c r="F768" s="68">
        <v>6.5062859515935064E-5</v>
      </c>
    </row>
    <row r="769" spans="1:6" x14ac:dyDescent="0.2">
      <c r="A769" s="59" t="s">
        <v>677</v>
      </c>
      <c r="B769" s="59" t="s">
        <v>686</v>
      </c>
      <c r="C769" s="66">
        <v>33</v>
      </c>
      <c r="D769" s="67">
        <v>579222.96</v>
      </c>
      <c r="E769" s="67">
        <v>34753.39</v>
      </c>
      <c r="F769" s="68">
        <v>4.4869571273387042E-5</v>
      </c>
    </row>
    <row r="770" spans="1:6" x14ac:dyDescent="0.2">
      <c r="A770" s="59" t="s">
        <v>677</v>
      </c>
      <c r="B770" s="59" t="s">
        <v>687</v>
      </c>
      <c r="C770" s="66">
        <v>22</v>
      </c>
      <c r="D770" s="67">
        <v>1318442.1299999999</v>
      </c>
      <c r="E770" s="67">
        <v>79106.53</v>
      </c>
      <c r="F770" s="68">
        <v>1.0213323321912855E-4</v>
      </c>
    </row>
    <row r="771" spans="1:6" x14ac:dyDescent="0.2">
      <c r="A771" s="59" t="s">
        <v>677</v>
      </c>
      <c r="B771" s="59" t="s">
        <v>60</v>
      </c>
      <c r="C771" s="66">
        <v>128</v>
      </c>
      <c r="D771" s="67">
        <v>5501930.1500000004</v>
      </c>
      <c r="E771" s="67">
        <v>330115.8</v>
      </c>
      <c r="F771" s="68">
        <v>4.2620746973377792E-4</v>
      </c>
    </row>
    <row r="772" spans="1:6" x14ac:dyDescent="0.2">
      <c r="A772" s="59" t="s">
        <v>677</v>
      </c>
      <c r="B772" s="59" t="s">
        <v>61</v>
      </c>
      <c r="C772" s="66">
        <v>8885</v>
      </c>
      <c r="D772" s="67">
        <v>850261525.99000001</v>
      </c>
      <c r="E772" s="67">
        <v>50815480.350000001</v>
      </c>
      <c r="F772" s="68">
        <v>6.5607090915612079E-2</v>
      </c>
    </row>
    <row r="773" spans="1:6" x14ac:dyDescent="0.2">
      <c r="A773" s="59" t="s">
        <v>656</v>
      </c>
      <c r="B773" s="59" t="s">
        <v>688</v>
      </c>
      <c r="C773" s="66">
        <v>522</v>
      </c>
      <c r="D773" s="67">
        <v>21741842.489999998</v>
      </c>
      <c r="E773" s="67">
        <v>1302136.8</v>
      </c>
      <c r="F773" s="68">
        <v>1.681168943671398E-3</v>
      </c>
    </row>
    <row r="774" spans="1:6" x14ac:dyDescent="0.2">
      <c r="A774" s="59" t="s">
        <v>656</v>
      </c>
      <c r="B774" s="59" t="s">
        <v>689</v>
      </c>
      <c r="C774" s="66">
        <v>57</v>
      </c>
      <c r="D774" s="67">
        <v>1226051.3600000001</v>
      </c>
      <c r="E774" s="67">
        <v>73563.070000000007</v>
      </c>
      <c r="F774" s="68">
        <v>9.4976156641241624E-5</v>
      </c>
    </row>
    <row r="775" spans="1:6" x14ac:dyDescent="0.2">
      <c r="A775" s="59" t="s">
        <v>656</v>
      </c>
      <c r="B775" s="59" t="s">
        <v>690</v>
      </c>
      <c r="C775" s="66">
        <v>54</v>
      </c>
      <c r="D775" s="67">
        <v>957519.85</v>
      </c>
      <c r="E775" s="67">
        <v>57412.4</v>
      </c>
      <c r="F775" s="68">
        <v>7.4124273165184927E-5</v>
      </c>
    </row>
    <row r="776" spans="1:6" x14ac:dyDescent="0.2">
      <c r="A776" s="59" t="s">
        <v>656</v>
      </c>
      <c r="B776" s="59" t="s">
        <v>691</v>
      </c>
      <c r="C776" s="66">
        <v>42</v>
      </c>
      <c r="D776" s="67">
        <v>374899.91</v>
      </c>
      <c r="E776" s="67">
        <v>22494.01</v>
      </c>
      <c r="F776" s="68">
        <v>2.9041672910737076E-5</v>
      </c>
    </row>
    <row r="777" spans="1:6" x14ac:dyDescent="0.2">
      <c r="A777" s="59" t="s">
        <v>656</v>
      </c>
      <c r="B777" s="59" t="s">
        <v>692</v>
      </c>
      <c r="C777" s="66">
        <v>39</v>
      </c>
      <c r="D777" s="67">
        <v>1168437.96</v>
      </c>
      <c r="E777" s="67">
        <v>70106.27</v>
      </c>
      <c r="F777" s="68">
        <v>9.0513134933781019E-5</v>
      </c>
    </row>
    <row r="778" spans="1:6" x14ac:dyDescent="0.2">
      <c r="A778" s="59" t="s">
        <v>656</v>
      </c>
      <c r="B778" s="59" t="s">
        <v>693</v>
      </c>
      <c r="C778" s="66">
        <v>36</v>
      </c>
      <c r="D778" s="67">
        <v>621176.4</v>
      </c>
      <c r="E778" s="67">
        <v>37270.58</v>
      </c>
      <c r="F778" s="68">
        <v>4.8119476854214038E-5</v>
      </c>
    </row>
    <row r="779" spans="1:6" x14ac:dyDescent="0.2">
      <c r="A779" s="59" t="s">
        <v>656</v>
      </c>
      <c r="B779" s="59" t="s">
        <v>694</v>
      </c>
      <c r="C779" s="66">
        <v>33</v>
      </c>
      <c r="D779" s="67">
        <v>807669.12</v>
      </c>
      <c r="E779" s="67">
        <v>48460.15</v>
      </c>
      <c r="F779" s="68">
        <v>6.2566159857902411E-5</v>
      </c>
    </row>
    <row r="780" spans="1:6" x14ac:dyDescent="0.2">
      <c r="A780" s="59" t="s">
        <v>656</v>
      </c>
      <c r="B780" s="59" t="s">
        <v>656</v>
      </c>
      <c r="C780" s="66">
        <v>28</v>
      </c>
      <c r="D780" s="67">
        <v>199031.9</v>
      </c>
      <c r="E780" s="67">
        <v>11941.94</v>
      </c>
      <c r="F780" s="68">
        <v>1.5418056424783645E-5</v>
      </c>
    </row>
    <row r="781" spans="1:6" x14ac:dyDescent="0.2">
      <c r="A781" s="59" t="s">
        <v>656</v>
      </c>
      <c r="B781" s="59" t="s">
        <v>60</v>
      </c>
      <c r="C781" s="66">
        <v>25</v>
      </c>
      <c r="D781" s="67">
        <v>933925.72</v>
      </c>
      <c r="E781" s="67">
        <v>56035.54</v>
      </c>
      <c r="F781" s="68">
        <v>7.2346630238740171E-5</v>
      </c>
    </row>
    <row r="782" spans="1:6" x14ac:dyDescent="0.2">
      <c r="A782" s="59" t="s">
        <v>656</v>
      </c>
      <c r="B782" s="59" t="s">
        <v>61</v>
      </c>
      <c r="C782" s="66">
        <v>836</v>
      </c>
      <c r="D782" s="67">
        <v>28030554.710000001</v>
      </c>
      <c r="E782" s="67">
        <v>1679420.75</v>
      </c>
      <c r="F782" s="68">
        <v>2.1682744917871353E-3</v>
      </c>
    </row>
    <row r="783" spans="1:6" x14ac:dyDescent="0.2">
      <c r="A783" s="59" t="s">
        <v>695</v>
      </c>
      <c r="B783" s="59" t="s">
        <v>696</v>
      </c>
      <c r="C783" s="66">
        <v>704</v>
      </c>
      <c r="D783" s="67">
        <v>59597606.990000002</v>
      </c>
      <c r="E783" s="67">
        <v>3569500.95</v>
      </c>
      <c r="F783" s="68">
        <v>4.6085281834793027E-3</v>
      </c>
    </row>
    <row r="784" spans="1:6" x14ac:dyDescent="0.2">
      <c r="A784" s="59" t="s">
        <v>695</v>
      </c>
      <c r="B784" s="59" t="s">
        <v>697</v>
      </c>
      <c r="C784" s="66">
        <v>480</v>
      </c>
      <c r="D784" s="67">
        <v>36935022.659999996</v>
      </c>
      <c r="E784" s="67">
        <v>2208987.0499999998</v>
      </c>
      <c r="F784" s="68">
        <v>2.8519894572001168E-3</v>
      </c>
    </row>
    <row r="785" spans="1:6" x14ac:dyDescent="0.2">
      <c r="A785" s="59" t="s">
        <v>695</v>
      </c>
      <c r="B785" s="59" t="s">
        <v>698</v>
      </c>
      <c r="C785" s="66">
        <v>417</v>
      </c>
      <c r="D785" s="67">
        <v>26341303.260000002</v>
      </c>
      <c r="E785" s="67">
        <v>1576726.97</v>
      </c>
      <c r="F785" s="68">
        <v>2.0356881201829976E-3</v>
      </c>
    </row>
    <row r="786" spans="1:6" x14ac:dyDescent="0.2">
      <c r="A786" s="59" t="s">
        <v>695</v>
      </c>
      <c r="B786" s="59" t="s">
        <v>699</v>
      </c>
      <c r="C786" s="66">
        <v>226</v>
      </c>
      <c r="D786" s="67">
        <v>6996470.9900000002</v>
      </c>
      <c r="E786" s="67">
        <v>419057.43</v>
      </c>
      <c r="F786" s="68">
        <v>5.410386504173377E-4</v>
      </c>
    </row>
    <row r="787" spans="1:6" x14ac:dyDescent="0.2">
      <c r="A787" s="59" t="s">
        <v>695</v>
      </c>
      <c r="B787" s="59" t="s">
        <v>700</v>
      </c>
      <c r="C787" s="66">
        <v>205</v>
      </c>
      <c r="D787" s="67">
        <v>13116094.68</v>
      </c>
      <c r="E787" s="67">
        <v>786965.65</v>
      </c>
      <c r="F787" s="68">
        <v>1.0160393366627648E-3</v>
      </c>
    </row>
    <row r="788" spans="1:6" x14ac:dyDescent="0.2">
      <c r="A788" s="59" t="s">
        <v>695</v>
      </c>
      <c r="B788" s="59" t="s">
        <v>701</v>
      </c>
      <c r="C788" s="66">
        <v>112</v>
      </c>
      <c r="D788" s="67">
        <v>2838781.53</v>
      </c>
      <c r="E788" s="67">
        <v>170326.94</v>
      </c>
      <c r="F788" s="68">
        <v>2.1990651197215344E-4</v>
      </c>
    </row>
    <row r="789" spans="1:6" x14ac:dyDescent="0.2">
      <c r="A789" s="59" t="s">
        <v>695</v>
      </c>
      <c r="B789" s="59" t="s">
        <v>702</v>
      </c>
      <c r="C789" s="66">
        <v>63</v>
      </c>
      <c r="D789" s="67">
        <v>1961958.12</v>
      </c>
      <c r="E789" s="67">
        <v>117717.51</v>
      </c>
      <c r="F789" s="68">
        <v>1.5198328005039657E-4</v>
      </c>
    </row>
    <row r="790" spans="1:6" x14ac:dyDescent="0.2">
      <c r="A790" s="59" t="s">
        <v>695</v>
      </c>
      <c r="B790" s="59" t="s">
        <v>703</v>
      </c>
      <c r="C790" s="66">
        <v>54</v>
      </c>
      <c r="D790" s="67">
        <v>2547939.41</v>
      </c>
      <c r="E790" s="67">
        <v>152876.35</v>
      </c>
      <c r="F790" s="68">
        <v>1.9737632162906304E-4</v>
      </c>
    </row>
    <row r="791" spans="1:6" x14ac:dyDescent="0.2">
      <c r="A791" s="59" t="s">
        <v>695</v>
      </c>
      <c r="B791" s="59" t="s">
        <v>704</v>
      </c>
      <c r="C791" s="66">
        <v>51</v>
      </c>
      <c r="D791" s="67">
        <v>1256948.1000000001</v>
      </c>
      <c r="E791" s="67">
        <v>75416.89</v>
      </c>
      <c r="F791" s="68">
        <v>9.7369595342272804E-5</v>
      </c>
    </row>
    <row r="792" spans="1:6" x14ac:dyDescent="0.2">
      <c r="A792" s="59" t="s">
        <v>695</v>
      </c>
      <c r="B792" s="59" t="s">
        <v>705</v>
      </c>
      <c r="C792" s="66">
        <v>48</v>
      </c>
      <c r="D792" s="67">
        <v>1481355.74</v>
      </c>
      <c r="E792" s="67">
        <v>88881.36</v>
      </c>
      <c r="F792" s="68">
        <v>1.1475336700665955E-4</v>
      </c>
    </row>
    <row r="793" spans="1:6" x14ac:dyDescent="0.2">
      <c r="A793" s="59" t="s">
        <v>695</v>
      </c>
      <c r="B793" s="59" t="s">
        <v>596</v>
      </c>
      <c r="C793" s="66">
        <v>46</v>
      </c>
      <c r="D793" s="67">
        <v>539827.65</v>
      </c>
      <c r="E793" s="67">
        <v>32287.58</v>
      </c>
      <c r="F793" s="68">
        <v>4.1686001626177647E-5</v>
      </c>
    </row>
    <row r="794" spans="1:6" x14ac:dyDescent="0.2">
      <c r="A794" s="59" t="s">
        <v>695</v>
      </c>
      <c r="B794" s="59" t="s">
        <v>706</v>
      </c>
      <c r="C794" s="66">
        <v>29</v>
      </c>
      <c r="D794" s="67">
        <v>910872.82</v>
      </c>
      <c r="E794" s="67">
        <v>54652.38</v>
      </c>
      <c r="F794" s="68">
        <v>7.0560853478473105E-5</v>
      </c>
    </row>
    <row r="795" spans="1:6" x14ac:dyDescent="0.2">
      <c r="A795" s="59" t="s">
        <v>695</v>
      </c>
      <c r="B795" s="59" t="s">
        <v>60</v>
      </c>
      <c r="C795" s="66">
        <v>12</v>
      </c>
      <c r="D795" s="67">
        <v>179896.32000000001</v>
      </c>
      <c r="E795" s="67">
        <v>10793.77</v>
      </c>
      <c r="F795" s="68">
        <v>1.3935671666089175E-5</v>
      </c>
    </row>
    <row r="796" spans="1:6" x14ac:dyDescent="0.2">
      <c r="A796" s="59" t="s">
        <v>695</v>
      </c>
      <c r="B796" s="59" t="s">
        <v>61</v>
      </c>
      <c r="C796" s="66">
        <v>2447</v>
      </c>
      <c r="D796" s="67">
        <v>154704078.27000001</v>
      </c>
      <c r="E796" s="67">
        <v>9264190.8200000003</v>
      </c>
      <c r="F796" s="68">
        <v>1.1960855337802959E-2</v>
      </c>
    </row>
    <row r="797" spans="1:6" x14ac:dyDescent="0.2">
      <c r="A797" s="59" t="s">
        <v>707</v>
      </c>
      <c r="B797" s="59" t="s">
        <v>708</v>
      </c>
      <c r="C797" s="66">
        <v>2950</v>
      </c>
      <c r="D797" s="67">
        <v>301687932.55000001</v>
      </c>
      <c r="E797" s="67">
        <v>18009514.449999999</v>
      </c>
      <c r="F797" s="68">
        <v>2.325180916777813E-2</v>
      </c>
    </row>
    <row r="798" spans="1:6" x14ac:dyDescent="0.2">
      <c r="A798" s="59" t="s">
        <v>707</v>
      </c>
      <c r="B798" s="59" t="s">
        <v>709</v>
      </c>
      <c r="C798" s="66">
        <v>422</v>
      </c>
      <c r="D798" s="67">
        <v>15991870.27</v>
      </c>
      <c r="E798" s="67">
        <v>959436.62</v>
      </c>
      <c r="F798" s="68">
        <v>1.2387139730365168E-3</v>
      </c>
    </row>
    <row r="799" spans="1:6" x14ac:dyDescent="0.2">
      <c r="A799" s="59" t="s">
        <v>707</v>
      </c>
      <c r="B799" s="59" t="s">
        <v>710</v>
      </c>
      <c r="C799" s="66">
        <v>295</v>
      </c>
      <c r="D799" s="67">
        <v>12840771.039999999</v>
      </c>
      <c r="E799" s="67">
        <v>766051.5</v>
      </c>
      <c r="F799" s="68">
        <v>9.8903739687941378E-4</v>
      </c>
    </row>
    <row r="800" spans="1:6" x14ac:dyDescent="0.2">
      <c r="A800" s="59" t="s">
        <v>707</v>
      </c>
      <c r="B800" s="59" t="s">
        <v>711</v>
      </c>
      <c r="C800" s="66">
        <v>206</v>
      </c>
      <c r="D800" s="67">
        <v>6488876.2699999996</v>
      </c>
      <c r="E800" s="67">
        <v>389332.56</v>
      </c>
      <c r="F800" s="68">
        <v>5.026613245490652E-4</v>
      </c>
    </row>
    <row r="801" spans="1:6" x14ac:dyDescent="0.2">
      <c r="A801" s="59" t="s">
        <v>707</v>
      </c>
      <c r="B801" s="59" t="s">
        <v>712</v>
      </c>
      <c r="C801" s="66">
        <v>89</v>
      </c>
      <c r="D801" s="67">
        <v>2500770.58</v>
      </c>
      <c r="E801" s="67">
        <v>150046.25</v>
      </c>
      <c r="F801" s="68">
        <v>1.9372242272421339E-4</v>
      </c>
    </row>
    <row r="802" spans="1:6" x14ac:dyDescent="0.2">
      <c r="A802" s="59" t="s">
        <v>707</v>
      </c>
      <c r="B802" s="59" t="s">
        <v>713</v>
      </c>
      <c r="C802" s="66">
        <v>84</v>
      </c>
      <c r="D802" s="67">
        <v>1980779.71</v>
      </c>
      <c r="E802" s="67">
        <v>118846.82</v>
      </c>
      <c r="F802" s="68">
        <v>1.5344131495101344E-4</v>
      </c>
    </row>
    <row r="803" spans="1:6" x14ac:dyDescent="0.2">
      <c r="A803" s="59" t="s">
        <v>707</v>
      </c>
      <c r="B803" s="59" t="s">
        <v>714</v>
      </c>
      <c r="C803" s="66">
        <v>75</v>
      </c>
      <c r="D803" s="67">
        <v>998161.47</v>
      </c>
      <c r="E803" s="67">
        <v>59889.72</v>
      </c>
      <c r="F803" s="68">
        <v>7.7322703197679234E-5</v>
      </c>
    </row>
    <row r="804" spans="1:6" x14ac:dyDescent="0.2">
      <c r="A804" s="59" t="s">
        <v>707</v>
      </c>
      <c r="B804" s="59" t="s">
        <v>715</v>
      </c>
      <c r="C804" s="66">
        <v>63</v>
      </c>
      <c r="D804" s="67">
        <v>1288572.28</v>
      </c>
      <c r="E804" s="67">
        <v>77314.31</v>
      </c>
      <c r="F804" s="68">
        <v>9.9819325337693391E-5</v>
      </c>
    </row>
    <row r="805" spans="1:6" x14ac:dyDescent="0.2">
      <c r="A805" s="59" t="s">
        <v>707</v>
      </c>
      <c r="B805" s="59" t="s">
        <v>716</v>
      </c>
      <c r="C805" s="66">
        <v>59</v>
      </c>
      <c r="D805" s="67">
        <v>1218128.8500000001</v>
      </c>
      <c r="E805" s="67">
        <v>73087.740000000005</v>
      </c>
      <c r="F805" s="68">
        <v>9.4362465334771111E-5</v>
      </c>
    </row>
    <row r="806" spans="1:6" x14ac:dyDescent="0.2">
      <c r="A806" s="59" t="s">
        <v>707</v>
      </c>
      <c r="B806" s="59" t="s">
        <v>717</v>
      </c>
      <c r="C806" s="66">
        <v>42</v>
      </c>
      <c r="D806" s="67">
        <v>401361.5</v>
      </c>
      <c r="E806" s="67">
        <v>24081.69</v>
      </c>
      <c r="F806" s="68">
        <v>3.1091502320740848E-5</v>
      </c>
    </row>
    <row r="807" spans="1:6" x14ac:dyDescent="0.2">
      <c r="A807" s="59" t="s">
        <v>707</v>
      </c>
      <c r="B807" s="59" t="s">
        <v>718</v>
      </c>
      <c r="C807" s="66">
        <v>36</v>
      </c>
      <c r="D807" s="67">
        <v>453401.44</v>
      </c>
      <c r="E807" s="67">
        <v>27204.080000000002</v>
      </c>
      <c r="F807" s="68">
        <v>3.5122772382404217E-5</v>
      </c>
    </row>
    <row r="808" spans="1:6" x14ac:dyDescent="0.2">
      <c r="A808" s="59" t="s">
        <v>707</v>
      </c>
      <c r="B808" s="59" t="s">
        <v>719</v>
      </c>
      <c r="C808" s="66">
        <v>31</v>
      </c>
      <c r="D808" s="67">
        <v>880944.31</v>
      </c>
      <c r="E808" s="67">
        <v>52856.66</v>
      </c>
      <c r="F808" s="68">
        <v>6.8242426800469995E-5</v>
      </c>
    </row>
    <row r="809" spans="1:6" x14ac:dyDescent="0.2">
      <c r="A809" s="59" t="s">
        <v>707</v>
      </c>
      <c r="B809" s="59" t="s">
        <v>720</v>
      </c>
      <c r="C809" s="66">
        <v>26</v>
      </c>
      <c r="D809" s="67">
        <v>426410.78</v>
      </c>
      <c r="E809" s="67">
        <v>25584.639999999999</v>
      </c>
      <c r="F809" s="68">
        <v>3.3031938121258067E-5</v>
      </c>
    </row>
    <row r="810" spans="1:6" x14ac:dyDescent="0.2">
      <c r="A810" s="59" t="s">
        <v>707</v>
      </c>
      <c r="B810" s="59" t="s">
        <v>60</v>
      </c>
      <c r="C810" s="66">
        <v>15</v>
      </c>
      <c r="D810" s="67">
        <v>274047.35999999999</v>
      </c>
      <c r="E810" s="67">
        <v>16442.830000000002</v>
      </c>
      <c r="F810" s="68">
        <v>2.122908679185503E-5</v>
      </c>
    </row>
    <row r="811" spans="1:6" x14ac:dyDescent="0.2">
      <c r="A811" s="59" t="s">
        <v>707</v>
      </c>
      <c r="B811" s="59" t="s">
        <v>61</v>
      </c>
      <c r="C811" s="66">
        <v>4393</v>
      </c>
      <c r="D811" s="67">
        <v>347432028.42000002</v>
      </c>
      <c r="E811" s="67">
        <v>20749689.870000001</v>
      </c>
      <c r="F811" s="68">
        <v>2.6789607820205227E-2</v>
      </c>
    </row>
    <row r="812" spans="1:6" x14ac:dyDescent="0.2">
      <c r="A812" s="59" t="s">
        <v>721</v>
      </c>
      <c r="B812" s="59" t="s">
        <v>722</v>
      </c>
      <c r="C812" s="66">
        <v>218</v>
      </c>
      <c r="D812" s="67">
        <v>12022375.550000001</v>
      </c>
      <c r="E812" s="67">
        <v>719711.68</v>
      </c>
      <c r="F812" s="68">
        <v>9.2920876271492155E-4</v>
      </c>
    </row>
    <row r="813" spans="1:6" x14ac:dyDescent="0.2">
      <c r="A813" s="59" t="s">
        <v>721</v>
      </c>
      <c r="B813" s="59" t="s">
        <v>721</v>
      </c>
      <c r="C813" s="66">
        <v>177</v>
      </c>
      <c r="D813" s="67">
        <v>5528598.2800000003</v>
      </c>
      <c r="E813" s="67">
        <v>331715.93</v>
      </c>
      <c r="F813" s="68">
        <v>4.2827337314871631E-4</v>
      </c>
    </row>
    <row r="814" spans="1:6" x14ac:dyDescent="0.2">
      <c r="A814" s="59" t="s">
        <v>721</v>
      </c>
      <c r="B814" s="59" t="s">
        <v>723</v>
      </c>
      <c r="C814" s="66">
        <v>140</v>
      </c>
      <c r="D814" s="67">
        <v>2889305.94</v>
      </c>
      <c r="E814" s="67">
        <v>173222.69</v>
      </c>
      <c r="F814" s="68">
        <v>2.2364517058977063E-4</v>
      </c>
    </row>
    <row r="815" spans="1:6" x14ac:dyDescent="0.2">
      <c r="A815" s="59" t="s">
        <v>721</v>
      </c>
      <c r="B815" s="59" t="s">
        <v>724</v>
      </c>
      <c r="C815" s="66">
        <v>103</v>
      </c>
      <c r="D815" s="67">
        <v>2795209.2</v>
      </c>
      <c r="E815" s="67">
        <v>167712.62</v>
      </c>
      <c r="F815" s="68">
        <v>2.1653120333114199E-4</v>
      </c>
    </row>
    <row r="816" spans="1:6" x14ac:dyDescent="0.2">
      <c r="A816" s="59" t="s">
        <v>721</v>
      </c>
      <c r="B816" s="59" t="s">
        <v>725</v>
      </c>
      <c r="C816" s="66">
        <v>78</v>
      </c>
      <c r="D816" s="67">
        <v>2622753.92</v>
      </c>
      <c r="E816" s="67">
        <v>157330.10999999999</v>
      </c>
      <c r="F816" s="68">
        <v>2.0312650317263502E-4</v>
      </c>
    </row>
    <row r="817" spans="1:6" x14ac:dyDescent="0.2">
      <c r="A817" s="59" t="s">
        <v>721</v>
      </c>
      <c r="B817" s="59" t="s">
        <v>726</v>
      </c>
      <c r="C817" s="66">
        <v>35</v>
      </c>
      <c r="D817" s="67">
        <v>376025.73</v>
      </c>
      <c r="E817" s="67">
        <v>22561.55</v>
      </c>
      <c r="F817" s="68">
        <v>2.91288727736513E-5</v>
      </c>
    </row>
    <row r="818" spans="1:6" x14ac:dyDescent="0.2">
      <c r="A818" s="59" t="s">
        <v>721</v>
      </c>
      <c r="B818" s="59" t="s">
        <v>727</v>
      </c>
      <c r="C818" s="66">
        <v>24</v>
      </c>
      <c r="D818" s="67">
        <v>267467.65000000002</v>
      </c>
      <c r="E818" s="67">
        <v>16048.06</v>
      </c>
      <c r="F818" s="68">
        <v>2.0719405271531543E-5</v>
      </c>
    </row>
    <row r="819" spans="1:6" x14ac:dyDescent="0.2">
      <c r="A819" s="59" t="s">
        <v>721</v>
      </c>
      <c r="B819" s="59" t="s">
        <v>728</v>
      </c>
      <c r="C819" s="66">
        <v>24</v>
      </c>
      <c r="D819" s="67">
        <v>650100.24</v>
      </c>
      <c r="E819" s="67">
        <v>39006.019999999997</v>
      </c>
      <c r="F819" s="68">
        <v>5.0360076944469594E-5</v>
      </c>
    </row>
    <row r="820" spans="1:6" x14ac:dyDescent="0.2">
      <c r="A820" s="59" t="s">
        <v>721</v>
      </c>
      <c r="B820" s="59" t="s">
        <v>729</v>
      </c>
      <c r="C820" s="66">
        <v>22</v>
      </c>
      <c r="D820" s="67">
        <v>180211.39</v>
      </c>
      <c r="E820" s="67">
        <v>10812.69</v>
      </c>
      <c r="F820" s="68">
        <v>1.3960098989250814E-5</v>
      </c>
    </row>
    <row r="821" spans="1:6" x14ac:dyDescent="0.2">
      <c r="A821" s="59" t="s">
        <v>721</v>
      </c>
      <c r="B821" s="59" t="s">
        <v>730</v>
      </c>
      <c r="C821" s="66">
        <v>21</v>
      </c>
      <c r="D821" s="67">
        <v>271000.65999999997</v>
      </c>
      <c r="E821" s="67">
        <v>16260.03</v>
      </c>
      <c r="F821" s="68">
        <v>2.0993076502534329E-5</v>
      </c>
    </row>
    <row r="822" spans="1:6" x14ac:dyDescent="0.2">
      <c r="A822" s="59" t="s">
        <v>721</v>
      </c>
      <c r="B822" s="59" t="s">
        <v>60</v>
      </c>
      <c r="C822" s="66">
        <v>27</v>
      </c>
      <c r="D822" s="67">
        <v>120269.05</v>
      </c>
      <c r="E822" s="67">
        <v>7216.14</v>
      </c>
      <c r="F822" s="68">
        <v>9.3166481902553732E-6</v>
      </c>
    </row>
    <row r="823" spans="1:6" x14ac:dyDescent="0.2">
      <c r="A823" s="59" t="s">
        <v>721</v>
      </c>
      <c r="B823" s="59" t="s">
        <v>61</v>
      </c>
      <c r="C823" s="66">
        <v>869</v>
      </c>
      <c r="D823" s="67">
        <v>27723317.609999999</v>
      </c>
      <c r="E823" s="67">
        <v>1661597.52</v>
      </c>
      <c r="F823" s="68">
        <v>2.1452631916288782E-3</v>
      </c>
    </row>
    <row r="824" spans="1:6" x14ac:dyDescent="0.2">
      <c r="A824" s="59" t="s">
        <v>731</v>
      </c>
      <c r="B824" s="59" t="s">
        <v>732</v>
      </c>
      <c r="C824" s="66">
        <v>192</v>
      </c>
      <c r="D824" s="67">
        <v>5284182.29</v>
      </c>
      <c r="E824" s="67">
        <v>316972.75</v>
      </c>
      <c r="F824" s="68">
        <v>4.0923867852449768E-4</v>
      </c>
    </row>
    <row r="825" spans="1:6" x14ac:dyDescent="0.2">
      <c r="A825" s="59" t="s">
        <v>731</v>
      </c>
      <c r="B825" s="59" t="s">
        <v>733</v>
      </c>
      <c r="C825" s="66">
        <v>148</v>
      </c>
      <c r="D825" s="67">
        <v>3499926.97</v>
      </c>
      <c r="E825" s="67">
        <v>209910.15</v>
      </c>
      <c r="F825" s="68">
        <v>2.7101179011406839E-4</v>
      </c>
    </row>
    <row r="826" spans="1:6" x14ac:dyDescent="0.2">
      <c r="A826" s="59" t="s">
        <v>731</v>
      </c>
      <c r="B826" s="59" t="s">
        <v>734</v>
      </c>
      <c r="C826" s="66">
        <v>42</v>
      </c>
      <c r="D826" s="67">
        <v>511765.93</v>
      </c>
      <c r="E826" s="67">
        <v>30705.93</v>
      </c>
      <c r="F826" s="68">
        <v>3.9643957457118092E-5</v>
      </c>
    </row>
    <row r="827" spans="1:6" x14ac:dyDescent="0.2">
      <c r="A827" s="59" t="s">
        <v>731</v>
      </c>
      <c r="B827" s="59" t="s">
        <v>735</v>
      </c>
      <c r="C827" s="66">
        <v>26</v>
      </c>
      <c r="D827" s="67">
        <v>249066.78</v>
      </c>
      <c r="E827" s="67">
        <v>14944</v>
      </c>
      <c r="F827" s="68">
        <v>1.9293970260440662E-5</v>
      </c>
    </row>
    <row r="828" spans="1:6" x14ac:dyDescent="0.2">
      <c r="A828" s="59" t="s">
        <v>731</v>
      </c>
      <c r="B828" s="59" t="s">
        <v>60</v>
      </c>
      <c r="C828" s="66">
        <v>36</v>
      </c>
      <c r="D828" s="67">
        <v>168981.25</v>
      </c>
      <c r="E828" s="67">
        <v>10138.879999999999</v>
      </c>
      <c r="F828" s="68">
        <v>1.3090153184835159E-5</v>
      </c>
    </row>
    <row r="829" spans="1:6" x14ac:dyDescent="0.2">
      <c r="A829" s="59" t="s">
        <v>731</v>
      </c>
      <c r="B829" s="59" t="s">
        <v>61</v>
      </c>
      <c r="C829" s="66">
        <v>444</v>
      </c>
      <c r="D829" s="67">
        <v>9713923.2200000007</v>
      </c>
      <c r="E829" s="67">
        <v>582671.71</v>
      </c>
      <c r="F829" s="68">
        <v>7.5227854954095993E-4</v>
      </c>
    </row>
    <row r="830" spans="1:6" x14ac:dyDescent="0.2">
      <c r="A830" s="59" t="s">
        <v>388</v>
      </c>
      <c r="B830" s="59" t="s">
        <v>736</v>
      </c>
      <c r="C830" s="66">
        <v>602</v>
      </c>
      <c r="D830" s="67">
        <v>40941516.200000003</v>
      </c>
      <c r="E830" s="67">
        <v>2446267.23</v>
      </c>
      <c r="F830" s="68">
        <v>3.1583382752081476E-3</v>
      </c>
    </row>
    <row r="831" spans="1:6" x14ac:dyDescent="0.2">
      <c r="A831" s="59" t="s">
        <v>388</v>
      </c>
      <c r="B831" s="59" t="s">
        <v>737</v>
      </c>
      <c r="C831" s="66">
        <v>102</v>
      </c>
      <c r="D831" s="67">
        <v>1802092.4</v>
      </c>
      <c r="E831" s="67">
        <v>108125.58</v>
      </c>
      <c r="F831" s="68">
        <v>1.3959928566065964E-4</v>
      </c>
    </row>
    <row r="832" spans="1:6" x14ac:dyDescent="0.2">
      <c r="A832" s="59" t="s">
        <v>388</v>
      </c>
      <c r="B832" s="59" t="s">
        <v>738</v>
      </c>
      <c r="C832" s="66">
        <v>18</v>
      </c>
      <c r="D832" s="67">
        <v>287869.5</v>
      </c>
      <c r="E832" s="67">
        <v>17272.16</v>
      </c>
      <c r="F832" s="68">
        <v>2.2299822094055995E-5</v>
      </c>
    </row>
    <row r="833" spans="1:6" x14ac:dyDescent="0.2">
      <c r="A833" s="59" t="s">
        <v>388</v>
      </c>
      <c r="B833" s="59" t="s">
        <v>60</v>
      </c>
      <c r="C833" s="66">
        <v>35</v>
      </c>
      <c r="D833" s="67">
        <v>629108.13</v>
      </c>
      <c r="E833" s="67">
        <v>37746.49</v>
      </c>
      <c r="F833" s="68">
        <v>4.8733916989830086E-5</v>
      </c>
    </row>
    <row r="834" spans="1:6" x14ac:dyDescent="0.2">
      <c r="A834" s="59" t="s">
        <v>388</v>
      </c>
      <c r="B834" s="59" t="s">
        <v>61</v>
      </c>
      <c r="C834" s="66">
        <v>757</v>
      </c>
      <c r="D834" s="67">
        <v>43660586.229999997</v>
      </c>
      <c r="E834" s="67">
        <v>2609411.46</v>
      </c>
      <c r="F834" s="68">
        <v>3.3689712999526934E-3</v>
      </c>
    </row>
    <row r="835" spans="1:6" x14ac:dyDescent="0.2">
      <c r="A835" s="59" t="s">
        <v>739</v>
      </c>
      <c r="B835" s="59" t="s">
        <v>740</v>
      </c>
      <c r="C835" s="66">
        <v>239</v>
      </c>
      <c r="D835" s="67">
        <v>5439877.1100000003</v>
      </c>
      <c r="E835" s="67">
        <v>324567.43</v>
      </c>
      <c r="F835" s="68">
        <v>4.1904405392984852E-4</v>
      </c>
    </row>
    <row r="836" spans="1:6" x14ac:dyDescent="0.2">
      <c r="A836" s="59" t="s">
        <v>739</v>
      </c>
      <c r="B836" s="59" t="s">
        <v>741</v>
      </c>
      <c r="C836" s="66">
        <v>61</v>
      </c>
      <c r="D836" s="67">
        <v>927635.46</v>
      </c>
      <c r="E836" s="67">
        <v>55658.13</v>
      </c>
      <c r="F836" s="68">
        <v>7.1859361949393747E-5</v>
      </c>
    </row>
    <row r="837" spans="1:6" x14ac:dyDescent="0.2">
      <c r="A837" s="59" t="s">
        <v>739</v>
      </c>
      <c r="B837" s="59" t="s">
        <v>742</v>
      </c>
      <c r="C837" s="66">
        <v>52</v>
      </c>
      <c r="D837" s="67">
        <v>4163564.9</v>
      </c>
      <c r="E837" s="67">
        <v>249538.69</v>
      </c>
      <c r="F837" s="68">
        <v>3.2217559312696211E-4</v>
      </c>
    </row>
    <row r="838" spans="1:6" x14ac:dyDescent="0.2">
      <c r="A838" s="59" t="s">
        <v>739</v>
      </c>
      <c r="B838" s="59" t="s">
        <v>743</v>
      </c>
      <c r="C838" s="66">
        <v>51</v>
      </c>
      <c r="D838" s="67">
        <v>898325.42</v>
      </c>
      <c r="E838" s="67">
        <v>53846</v>
      </c>
      <c r="F838" s="68">
        <v>6.951974857091059E-5</v>
      </c>
    </row>
    <row r="839" spans="1:6" x14ac:dyDescent="0.2">
      <c r="A839" s="59" t="s">
        <v>739</v>
      </c>
      <c r="B839" s="59" t="s">
        <v>744</v>
      </c>
      <c r="C839" s="66">
        <v>48</v>
      </c>
      <c r="D839" s="67">
        <v>915170.96</v>
      </c>
      <c r="E839" s="67">
        <v>54734.51</v>
      </c>
      <c r="F839" s="68">
        <v>7.0666890267652042E-5</v>
      </c>
    </row>
    <row r="840" spans="1:6" x14ac:dyDescent="0.2">
      <c r="A840" s="59" t="s">
        <v>739</v>
      </c>
      <c r="B840" s="59" t="s">
        <v>745</v>
      </c>
      <c r="C840" s="66">
        <v>28</v>
      </c>
      <c r="D840" s="67">
        <v>672995.87</v>
      </c>
      <c r="E840" s="67">
        <v>40379.74</v>
      </c>
      <c r="F840" s="68">
        <v>5.2133665864850519E-5</v>
      </c>
    </row>
    <row r="841" spans="1:6" x14ac:dyDescent="0.2">
      <c r="A841" s="59" t="s">
        <v>739</v>
      </c>
      <c r="B841" s="59" t="s">
        <v>746</v>
      </c>
      <c r="C841" s="66">
        <v>27</v>
      </c>
      <c r="D841" s="67">
        <v>104169.13</v>
      </c>
      <c r="E841" s="67">
        <v>6250.15</v>
      </c>
      <c r="F841" s="68">
        <v>8.0694732483467083E-6</v>
      </c>
    </row>
    <row r="842" spans="1:6" x14ac:dyDescent="0.2">
      <c r="A842" s="59" t="s">
        <v>739</v>
      </c>
      <c r="B842" s="59" t="s">
        <v>60</v>
      </c>
      <c r="C842" s="66">
        <v>53</v>
      </c>
      <c r="D842" s="67">
        <v>1742862.23</v>
      </c>
      <c r="E842" s="67">
        <v>104571.74</v>
      </c>
      <c r="F842" s="68">
        <v>1.3501097709064063E-4</v>
      </c>
    </row>
    <row r="843" spans="1:6" x14ac:dyDescent="0.2">
      <c r="A843" s="59" t="s">
        <v>739</v>
      </c>
      <c r="B843" s="59" t="s">
        <v>61</v>
      </c>
      <c r="C843" s="66">
        <v>559</v>
      </c>
      <c r="D843" s="67">
        <v>14864601.08</v>
      </c>
      <c r="E843" s="67">
        <v>889546.39</v>
      </c>
      <c r="F843" s="68">
        <v>1.148479764048605E-3</v>
      </c>
    </row>
    <row r="844" spans="1:6" x14ac:dyDescent="0.2">
      <c r="A844" s="59" t="s">
        <v>526</v>
      </c>
      <c r="B844" s="59" t="s">
        <v>747</v>
      </c>
      <c r="C844" s="66">
        <v>1472</v>
      </c>
      <c r="D844" s="67">
        <v>119529518.40000001</v>
      </c>
      <c r="E844" s="67">
        <v>7153059.0599999996</v>
      </c>
      <c r="F844" s="68">
        <v>9.2352053516338087E-3</v>
      </c>
    </row>
    <row r="845" spans="1:6" x14ac:dyDescent="0.2">
      <c r="A845" s="59" t="s">
        <v>526</v>
      </c>
      <c r="B845" s="59" t="s">
        <v>748</v>
      </c>
      <c r="C845" s="66">
        <v>61</v>
      </c>
      <c r="D845" s="67">
        <v>1460457.8</v>
      </c>
      <c r="E845" s="67">
        <v>87627.47</v>
      </c>
      <c r="F845" s="68">
        <v>1.1313448876991813E-4</v>
      </c>
    </row>
    <row r="846" spans="1:6" x14ac:dyDescent="0.2">
      <c r="A846" s="59" t="s">
        <v>526</v>
      </c>
      <c r="B846" s="59" t="s">
        <v>749</v>
      </c>
      <c r="C846" s="66">
        <v>41</v>
      </c>
      <c r="D846" s="67">
        <v>584769.54</v>
      </c>
      <c r="E846" s="67">
        <v>35086.199999999997</v>
      </c>
      <c r="F846" s="68">
        <v>4.5299257183610354E-5</v>
      </c>
    </row>
    <row r="847" spans="1:6" x14ac:dyDescent="0.2">
      <c r="A847" s="59" t="s">
        <v>526</v>
      </c>
      <c r="B847" s="59" t="s">
        <v>583</v>
      </c>
      <c r="C847" s="66">
        <v>36</v>
      </c>
      <c r="D847" s="67">
        <v>2813968.53</v>
      </c>
      <c r="E847" s="67">
        <v>167429.97</v>
      </c>
      <c r="F847" s="68">
        <v>2.1616627823116115E-4</v>
      </c>
    </row>
    <row r="848" spans="1:6" x14ac:dyDescent="0.2">
      <c r="A848" s="59" t="s">
        <v>526</v>
      </c>
      <c r="B848" s="59" t="s">
        <v>750</v>
      </c>
      <c r="C848" s="66">
        <v>24</v>
      </c>
      <c r="D848" s="67">
        <v>238668.42</v>
      </c>
      <c r="E848" s="67">
        <v>14320.11</v>
      </c>
      <c r="F848" s="68">
        <v>1.8488475405931408E-5</v>
      </c>
    </row>
    <row r="849" spans="1:6" x14ac:dyDescent="0.2">
      <c r="A849" s="59" t="s">
        <v>526</v>
      </c>
      <c r="B849" s="59" t="s">
        <v>60</v>
      </c>
      <c r="C849" s="66">
        <v>33</v>
      </c>
      <c r="D849" s="67">
        <v>269993.69</v>
      </c>
      <c r="E849" s="67">
        <v>16131.72</v>
      </c>
      <c r="F849" s="68">
        <v>2.0827417420353039E-5</v>
      </c>
    </row>
    <row r="850" spans="1:6" x14ac:dyDescent="0.2">
      <c r="A850" s="59" t="s">
        <v>526</v>
      </c>
      <c r="B850" s="59" t="s">
        <v>61</v>
      </c>
      <c r="C850" s="66">
        <v>1667</v>
      </c>
      <c r="D850" s="67">
        <v>124897376.38</v>
      </c>
      <c r="E850" s="67">
        <v>7473654.5300000003</v>
      </c>
      <c r="F850" s="68">
        <v>9.6491212686447836E-3</v>
      </c>
    </row>
    <row r="851" spans="1:6" x14ac:dyDescent="0.2">
      <c r="A851" s="59" t="s">
        <v>751</v>
      </c>
      <c r="B851" s="59" t="s">
        <v>752</v>
      </c>
      <c r="C851" s="66">
        <v>1082</v>
      </c>
      <c r="D851" s="67">
        <v>75386525.599999994</v>
      </c>
      <c r="E851" s="67">
        <v>4513965.83</v>
      </c>
      <c r="F851" s="68">
        <v>5.8279123715648659E-3</v>
      </c>
    </row>
    <row r="852" spans="1:6" x14ac:dyDescent="0.2">
      <c r="A852" s="59" t="s">
        <v>751</v>
      </c>
      <c r="B852" s="59" t="s">
        <v>753</v>
      </c>
      <c r="C852" s="66">
        <v>468</v>
      </c>
      <c r="D852" s="67">
        <v>30009263.039999999</v>
      </c>
      <c r="E852" s="67">
        <v>1800555.87</v>
      </c>
      <c r="F852" s="68">
        <v>2.3246701959342793E-3</v>
      </c>
    </row>
    <row r="853" spans="1:6" x14ac:dyDescent="0.2">
      <c r="A853" s="59" t="s">
        <v>751</v>
      </c>
      <c r="B853" s="59" t="s">
        <v>643</v>
      </c>
      <c r="C853" s="66">
        <v>242</v>
      </c>
      <c r="D853" s="67">
        <v>8338723.0700000003</v>
      </c>
      <c r="E853" s="67">
        <v>500323.45</v>
      </c>
      <c r="F853" s="68">
        <v>6.4595996820804812E-4</v>
      </c>
    </row>
    <row r="854" spans="1:6" x14ac:dyDescent="0.2">
      <c r="A854" s="59" t="s">
        <v>751</v>
      </c>
      <c r="B854" s="59" t="s">
        <v>754</v>
      </c>
      <c r="C854" s="66">
        <v>75</v>
      </c>
      <c r="D854" s="67">
        <v>1536309.8</v>
      </c>
      <c r="E854" s="67">
        <v>92178.62</v>
      </c>
      <c r="F854" s="68">
        <v>1.1901040905570535E-4</v>
      </c>
    </row>
    <row r="855" spans="1:6" x14ac:dyDescent="0.2">
      <c r="A855" s="59" t="s">
        <v>751</v>
      </c>
      <c r="B855" s="59" t="s">
        <v>755</v>
      </c>
      <c r="C855" s="66">
        <v>61</v>
      </c>
      <c r="D855" s="67">
        <v>1415218.95</v>
      </c>
      <c r="E855" s="67">
        <v>84913.13</v>
      </c>
      <c r="F855" s="68">
        <v>1.096300458338418E-4</v>
      </c>
    </row>
    <row r="856" spans="1:6" x14ac:dyDescent="0.2">
      <c r="A856" s="59" t="s">
        <v>751</v>
      </c>
      <c r="B856" s="59" t="s">
        <v>756</v>
      </c>
      <c r="C856" s="66">
        <v>57</v>
      </c>
      <c r="D856" s="67">
        <v>5087150.76</v>
      </c>
      <c r="E856" s="67">
        <v>305229.06</v>
      </c>
      <c r="F856" s="68">
        <v>3.9407657964817043E-4</v>
      </c>
    </row>
    <row r="857" spans="1:6" x14ac:dyDescent="0.2">
      <c r="A857" s="59" t="s">
        <v>751</v>
      </c>
      <c r="B857" s="59" t="s">
        <v>757</v>
      </c>
      <c r="C857" s="66">
        <v>45</v>
      </c>
      <c r="D857" s="67">
        <v>625065.25</v>
      </c>
      <c r="E857" s="67">
        <v>37503.9</v>
      </c>
      <c r="F857" s="68">
        <v>4.8420712744281354E-5</v>
      </c>
    </row>
    <row r="858" spans="1:6" x14ac:dyDescent="0.2">
      <c r="A858" s="59" t="s">
        <v>751</v>
      </c>
      <c r="B858" s="59" t="s">
        <v>758</v>
      </c>
      <c r="C858" s="66">
        <v>43</v>
      </c>
      <c r="D858" s="67">
        <v>1002025.58</v>
      </c>
      <c r="E858" s="67">
        <v>60121.54</v>
      </c>
      <c r="F858" s="68">
        <v>7.7622002460645995E-5</v>
      </c>
    </row>
    <row r="859" spans="1:6" x14ac:dyDescent="0.2">
      <c r="A859" s="59" t="s">
        <v>751</v>
      </c>
      <c r="B859" s="59" t="s">
        <v>282</v>
      </c>
      <c r="C859" s="66">
        <v>42</v>
      </c>
      <c r="D859" s="67">
        <v>1600982.43</v>
      </c>
      <c r="E859" s="67">
        <v>96058.95</v>
      </c>
      <c r="F859" s="68">
        <v>1.2402024388043071E-4</v>
      </c>
    </row>
    <row r="860" spans="1:6" x14ac:dyDescent="0.2">
      <c r="A860" s="59" t="s">
        <v>751</v>
      </c>
      <c r="B860" s="59" t="s">
        <v>759</v>
      </c>
      <c r="C860" s="66">
        <v>24</v>
      </c>
      <c r="D860" s="67">
        <v>607422.16</v>
      </c>
      <c r="E860" s="67">
        <v>36445.339999999997</v>
      </c>
      <c r="F860" s="68">
        <v>4.7054022088573904E-5</v>
      </c>
    </row>
    <row r="861" spans="1:6" x14ac:dyDescent="0.2">
      <c r="A861" s="59" t="s">
        <v>751</v>
      </c>
      <c r="B861" s="59" t="s">
        <v>246</v>
      </c>
      <c r="C861" s="66">
        <v>21</v>
      </c>
      <c r="D861" s="67">
        <v>2042705.74</v>
      </c>
      <c r="E861" s="67">
        <v>122562.35</v>
      </c>
      <c r="F861" s="68">
        <v>1.5823837901162471E-4</v>
      </c>
    </row>
    <row r="862" spans="1:6" x14ac:dyDescent="0.2">
      <c r="A862" s="59" t="s">
        <v>751</v>
      </c>
      <c r="B862" s="59" t="s">
        <v>60</v>
      </c>
      <c r="C862" s="66">
        <v>92</v>
      </c>
      <c r="D862" s="67">
        <v>2117035.81</v>
      </c>
      <c r="E862" s="67">
        <v>127022.14</v>
      </c>
      <c r="F862" s="68">
        <v>1.6399634579614095E-4</v>
      </c>
    </row>
    <row r="863" spans="1:6" x14ac:dyDescent="0.2">
      <c r="A863" s="59" t="s">
        <v>751</v>
      </c>
      <c r="B863" s="59" t="s">
        <v>61</v>
      </c>
      <c r="C863" s="66">
        <v>2252</v>
      </c>
      <c r="D863" s="67">
        <v>129768428.19</v>
      </c>
      <c r="E863" s="67">
        <v>7776880.1799999997</v>
      </c>
      <c r="F863" s="68">
        <v>1.0040611276226607E-2</v>
      </c>
    </row>
    <row r="864" spans="1:6" x14ac:dyDescent="0.2">
      <c r="A864" s="59" t="s">
        <v>760</v>
      </c>
      <c r="B864" s="59" t="s">
        <v>760</v>
      </c>
      <c r="C864" s="66">
        <v>651</v>
      </c>
      <c r="D864" s="67">
        <v>33482193.350000001</v>
      </c>
      <c r="E864" s="67">
        <v>2006588.44</v>
      </c>
      <c r="F864" s="68">
        <v>2.5906757017066396E-3</v>
      </c>
    </row>
    <row r="865" spans="1:6" x14ac:dyDescent="0.2">
      <c r="A865" s="59" t="s">
        <v>760</v>
      </c>
      <c r="B865" s="59" t="s">
        <v>761</v>
      </c>
      <c r="C865" s="66">
        <v>406</v>
      </c>
      <c r="D865" s="67">
        <v>24553645.550000001</v>
      </c>
      <c r="E865" s="67">
        <v>1471705.93</v>
      </c>
      <c r="F865" s="68">
        <v>1.9000970587215048E-3</v>
      </c>
    </row>
    <row r="866" spans="1:6" x14ac:dyDescent="0.2">
      <c r="A866" s="59" t="s">
        <v>760</v>
      </c>
      <c r="B866" s="59" t="s">
        <v>762</v>
      </c>
      <c r="C866" s="66">
        <v>195</v>
      </c>
      <c r="D866" s="67">
        <v>10108222.02</v>
      </c>
      <c r="E866" s="67">
        <v>597878.32999999996</v>
      </c>
      <c r="F866" s="68">
        <v>7.7191158447416537E-4</v>
      </c>
    </row>
    <row r="867" spans="1:6" x14ac:dyDescent="0.2">
      <c r="A867" s="59" t="s">
        <v>760</v>
      </c>
      <c r="B867" s="59" t="s">
        <v>763</v>
      </c>
      <c r="C867" s="66">
        <v>146</v>
      </c>
      <c r="D867" s="67">
        <v>3961421.83</v>
      </c>
      <c r="E867" s="67">
        <v>237685.35</v>
      </c>
      <c r="F867" s="68">
        <v>3.0687192680958444E-4</v>
      </c>
    </row>
    <row r="868" spans="1:6" x14ac:dyDescent="0.2">
      <c r="A868" s="59" t="s">
        <v>760</v>
      </c>
      <c r="B868" s="59" t="s">
        <v>764</v>
      </c>
      <c r="C868" s="66">
        <v>57</v>
      </c>
      <c r="D868" s="67">
        <v>910950.38</v>
      </c>
      <c r="E868" s="67">
        <v>54196.55</v>
      </c>
      <c r="F868" s="68">
        <v>6.9972338324309784E-5</v>
      </c>
    </row>
    <row r="869" spans="1:6" x14ac:dyDescent="0.2">
      <c r="A869" s="59" t="s">
        <v>760</v>
      </c>
      <c r="B869" s="59" t="s">
        <v>765</v>
      </c>
      <c r="C869" s="66">
        <v>55</v>
      </c>
      <c r="D869" s="67">
        <v>1194418.4099999999</v>
      </c>
      <c r="E869" s="67">
        <v>71635.56</v>
      </c>
      <c r="F869" s="68">
        <v>9.2487577906183937E-5</v>
      </c>
    </row>
    <row r="870" spans="1:6" x14ac:dyDescent="0.2">
      <c r="A870" s="59" t="s">
        <v>760</v>
      </c>
      <c r="B870" s="59" t="s">
        <v>766</v>
      </c>
      <c r="C870" s="66">
        <v>29</v>
      </c>
      <c r="D870" s="67">
        <v>194171.58</v>
      </c>
      <c r="E870" s="67">
        <v>11650.31</v>
      </c>
      <c r="F870" s="68">
        <v>1.5041537383894167E-5</v>
      </c>
    </row>
    <row r="871" spans="1:6" x14ac:dyDescent="0.2">
      <c r="A871" s="59" t="s">
        <v>760</v>
      </c>
      <c r="B871" s="59" t="s">
        <v>767</v>
      </c>
      <c r="C871" s="66">
        <v>18</v>
      </c>
      <c r="D871" s="67">
        <v>469823.56</v>
      </c>
      <c r="E871" s="67">
        <v>28189.42</v>
      </c>
      <c r="F871" s="68">
        <v>3.6394929813910007E-5</v>
      </c>
    </row>
    <row r="872" spans="1:6" x14ac:dyDescent="0.2">
      <c r="A872" s="59" t="s">
        <v>760</v>
      </c>
      <c r="B872" s="59" t="s">
        <v>60</v>
      </c>
      <c r="C872" s="66">
        <v>51</v>
      </c>
      <c r="D872" s="67">
        <v>991728.32</v>
      </c>
      <c r="E872" s="67">
        <v>59503.7</v>
      </c>
      <c r="F872" s="68">
        <v>7.6824318668775634E-5</v>
      </c>
    </row>
    <row r="873" spans="1:6" x14ac:dyDescent="0.2">
      <c r="A873" s="59" t="s">
        <v>760</v>
      </c>
      <c r="B873" s="59" t="s">
        <v>61</v>
      </c>
      <c r="C873" s="66">
        <v>1608</v>
      </c>
      <c r="D873" s="67">
        <v>75866575</v>
      </c>
      <c r="E873" s="67">
        <v>4539033.59</v>
      </c>
      <c r="F873" s="68">
        <v>5.8602769738089677E-3</v>
      </c>
    </row>
    <row r="874" spans="1:6" x14ac:dyDescent="0.2">
      <c r="A874" s="59" t="s">
        <v>768</v>
      </c>
      <c r="B874" s="59" t="s">
        <v>769</v>
      </c>
      <c r="C874" s="66">
        <v>226</v>
      </c>
      <c r="D874" s="67">
        <v>5862606.7800000003</v>
      </c>
      <c r="E874" s="67">
        <v>351005.46</v>
      </c>
      <c r="F874" s="68">
        <v>4.5317779085200045E-4</v>
      </c>
    </row>
    <row r="875" spans="1:6" x14ac:dyDescent="0.2">
      <c r="A875" s="59" t="s">
        <v>768</v>
      </c>
      <c r="B875" s="59" t="s">
        <v>770</v>
      </c>
      <c r="C875" s="66">
        <v>109</v>
      </c>
      <c r="D875" s="67">
        <v>3326402.93</v>
      </c>
      <c r="E875" s="67">
        <v>199532.11</v>
      </c>
      <c r="F875" s="68">
        <v>2.5761286110432109E-4</v>
      </c>
    </row>
    <row r="876" spans="1:6" x14ac:dyDescent="0.2">
      <c r="A876" s="59" t="s">
        <v>768</v>
      </c>
      <c r="B876" s="59" t="s">
        <v>771</v>
      </c>
      <c r="C876" s="66">
        <v>64</v>
      </c>
      <c r="D876" s="67">
        <v>1427997.45</v>
      </c>
      <c r="E876" s="67">
        <v>85679.85</v>
      </c>
      <c r="F876" s="68">
        <v>1.106199463208657E-4</v>
      </c>
    </row>
    <row r="877" spans="1:6" x14ac:dyDescent="0.2">
      <c r="A877" s="59" t="s">
        <v>768</v>
      </c>
      <c r="B877" s="59" t="s">
        <v>772</v>
      </c>
      <c r="C877" s="66">
        <v>42</v>
      </c>
      <c r="D877" s="67">
        <v>270808.84999999998</v>
      </c>
      <c r="E877" s="67">
        <v>16193.58</v>
      </c>
      <c r="F877" s="68">
        <v>2.0907283921979838E-5</v>
      </c>
    </row>
    <row r="878" spans="1:6" x14ac:dyDescent="0.2">
      <c r="A878" s="59" t="s">
        <v>768</v>
      </c>
      <c r="B878" s="59" t="s">
        <v>773</v>
      </c>
      <c r="C878" s="66">
        <v>33</v>
      </c>
      <c r="D878" s="67">
        <v>776339.6</v>
      </c>
      <c r="E878" s="67">
        <v>46580.38</v>
      </c>
      <c r="F878" s="68">
        <v>6.0139217508031647E-5</v>
      </c>
    </row>
    <row r="879" spans="1:6" x14ac:dyDescent="0.2">
      <c r="A879" s="59" t="s">
        <v>768</v>
      </c>
      <c r="B879" s="59" t="s">
        <v>774</v>
      </c>
      <c r="C879" s="66">
        <v>24</v>
      </c>
      <c r="D879" s="67">
        <v>1567197.02</v>
      </c>
      <c r="E879" s="67">
        <v>93665.95</v>
      </c>
      <c r="F879" s="68">
        <v>1.2093067811268215E-4</v>
      </c>
    </row>
    <row r="880" spans="1:6" x14ac:dyDescent="0.2">
      <c r="A880" s="59" t="s">
        <v>768</v>
      </c>
      <c r="B880" s="59" t="s">
        <v>60</v>
      </c>
      <c r="C880" s="66">
        <v>21</v>
      </c>
      <c r="D880" s="67">
        <v>132845.68</v>
      </c>
      <c r="E880" s="67">
        <v>7970.75</v>
      </c>
      <c r="F880" s="68">
        <v>1.0290913641154136E-5</v>
      </c>
    </row>
    <row r="881" spans="1:6" x14ac:dyDescent="0.2">
      <c r="A881" s="59" t="s">
        <v>768</v>
      </c>
      <c r="B881" s="59" t="s">
        <v>61</v>
      </c>
      <c r="C881" s="66">
        <v>519</v>
      </c>
      <c r="D881" s="67">
        <v>13364198.310000001</v>
      </c>
      <c r="E881" s="67">
        <v>800628.07</v>
      </c>
      <c r="F881" s="68">
        <v>1.0336786785501877E-3</v>
      </c>
    </row>
    <row r="882" spans="1:6" x14ac:dyDescent="0.2">
      <c r="A882" s="59" t="s">
        <v>775</v>
      </c>
      <c r="B882" s="59" t="s">
        <v>776</v>
      </c>
      <c r="C882" s="66">
        <v>1819</v>
      </c>
      <c r="D882" s="67">
        <v>153197993.84</v>
      </c>
      <c r="E882" s="67">
        <v>9167395.0800000001</v>
      </c>
      <c r="F882" s="68">
        <v>1.1835883835601583E-2</v>
      </c>
    </row>
    <row r="883" spans="1:6" x14ac:dyDescent="0.2">
      <c r="A883" s="59" t="s">
        <v>775</v>
      </c>
      <c r="B883" s="59" t="s">
        <v>777</v>
      </c>
      <c r="C883" s="66">
        <v>106</v>
      </c>
      <c r="D883" s="67">
        <v>2795656.48</v>
      </c>
      <c r="E883" s="67">
        <v>167739.4</v>
      </c>
      <c r="F883" s="68">
        <v>2.1656577858031052E-4</v>
      </c>
    </row>
    <row r="884" spans="1:6" x14ac:dyDescent="0.2">
      <c r="A884" s="59" t="s">
        <v>775</v>
      </c>
      <c r="B884" s="59" t="s">
        <v>778</v>
      </c>
      <c r="C884" s="66">
        <v>63</v>
      </c>
      <c r="D884" s="67">
        <v>2006303.2</v>
      </c>
      <c r="E884" s="67">
        <v>120378.19</v>
      </c>
      <c r="F884" s="68">
        <v>1.5541844337966243E-4</v>
      </c>
    </row>
    <row r="885" spans="1:6" x14ac:dyDescent="0.2">
      <c r="A885" s="59" t="s">
        <v>775</v>
      </c>
      <c r="B885" s="59" t="s">
        <v>779</v>
      </c>
      <c r="C885" s="66">
        <v>30</v>
      </c>
      <c r="D885" s="67">
        <v>613856.21</v>
      </c>
      <c r="E885" s="67">
        <v>36795.370000000003</v>
      </c>
      <c r="F885" s="68">
        <v>4.7505940477911579E-5</v>
      </c>
    </row>
    <row r="886" spans="1:6" x14ac:dyDescent="0.2">
      <c r="A886" s="59" t="s">
        <v>775</v>
      </c>
      <c r="B886" s="59" t="s">
        <v>780</v>
      </c>
      <c r="C886" s="66">
        <v>28</v>
      </c>
      <c r="D886" s="67">
        <v>345839.4</v>
      </c>
      <c r="E886" s="67">
        <v>20750.36</v>
      </c>
      <c r="F886" s="68">
        <v>2.6790473014817821E-5</v>
      </c>
    </row>
    <row r="887" spans="1:6" x14ac:dyDescent="0.2">
      <c r="A887" s="59" t="s">
        <v>775</v>
      </c>
      <c r="B887" s="59" t="s">
        <v>781</v>
      </c>
      <c r="C887" s="66">
        <v>27</v>
      </c>
      <c r="D887" s="67">
        <v>386744.98</v>
      </c>
      <c r="E887" s="67">
        <v>23204.720000000001</v>
      </c>
      <c r="F887" s="68">
        <v>2.995925974182633E-5</v>
      </c>
    </row>
    <row r="888" spans="1:6" x14ac:dyDescent="0.2">
      <c r="A888" s="59" t="s">
        <v>775</v>
      </c>
      <c r="B888" s="59" t="s">
        <v>782</v>
      </c>
      <c r="C888" s="66">
        <v>26</v>
      </c>
      <c r="D888" s="67">
        <v>393735.25</v>
      </c>
      <c r="E888" s="67">
        <v>23624.15</v>
      </c>
      <c r="F888" s="68">
        <v>3.0500779411682902E-5</v>
      </c>
    </row>
    <row r="889" spans="1:6" x14ac:dyDescent="0.2">
      <c r="A889" s="59" t="s">
        <v>775</v>
      </c>
      <c r="B889" s="59" t="s">
        <v>783</v>
      </c>
      <c r="C889" s="66">
        <v>25</v>
      </c>
      <c r="D889" s="67">
        <v>91405.11</v>
      </c>
      <c r="E889" s="67">
        <v>5484.31</v>
      </c>
      <c r="F889" s="68">
        <v>7.0807089158884724E-6</v>
      </c>
    </row>
    <row r="890" spans="1:6" x14ac:dyDescent="0.2">
      <c r="A890" s="59" t="s">
        <v>775</v>
      </c>
      <c r="B890" s="59" t="s">
        <v>784</v>
      </c>
      <c r="C890" s="66">
        <v>24</v>
      </c>
      <c r="D890" s="67">
        <v>767648.21</v>
      </c>
      <c r="E890" s="67">
        <v>46058.89</v>
      </c>
      <c r="F890" s="68">
        <v>5.9465929730253465E-5</v>
      </c>
    </row>
    <row r="891" spans="1:6" x14ac:dyDescent="0.2">
      <c r="A891" s="59" t="s">
        <v>775</v>
      </c>
      <c r="B891" s="59" t="s">
        <v>785</v>
      </c>
      <c r="C891" s="66">
        <v>24</v>
      </c>
      <c r="D891" s="67">
        <v>1575232.99</v>
      </c>
      <c r="E891" s="67">
        <v>94513.97</v>
      </c>
      <c r="F891" s="68">
        <v>1.2202554378855601E-4</v>
      </c>
    </row>
    <row r="892" spans="1:6" x14ac:dyDescent="0.2">
      <c r="A892" s="59" t="s">
        <v>775</v>
      </c>
      <c r="B892" s="59" t="s">
        <v>60</v>
      </c>
      <c r="C892" s="66">
        <v>48</v>
      </c>
      <c r="D892" s="67">
        <v>543786.54</v>
      </c>
      <c r="E892" s="67">
        <v>32627.19</v>
      </c>
      <c r="F892" s="68">
        <v>4.2124466912590133E-5</v>
      </c>
    </row>
    <row r="893" spans="1:6" x14ac:dyDescent="0.2">
      <c r="A893" s="59" t="s">
        <v>775</v>
      </c>
      <c r="B893" s="59" t="s">
        <v>61</v>
      </c>
      <c r="C893" s="66">
        <v>2220</v>
      </c>
      <c r="D893" s="67">
        <v>162718202.21000001</v>
      </c>
      <c r="E893" s="67">
        <v>9738571.6300000008</v>
      </c>
      <c r="F893" s="68">
        <v>1.2573321159555083E-2</v>
      </c>
    </row>
    <row r="894" spans="1:6" x14ac:dyDescent="0.2">
      <c r="A894" s="59" t="s">
        <v>786</v>
      </c>
      <c r="B894" s="59" t="s">
        <v>377</v>
      </c>
      <c r="C894" s="66">
        <v>239</v>
      </c>
      <c r="D894" s="67">
        <v>11353455.810000001</v>
      </c>
      <c r="E894" s="67">
        <v>678347.32</v>
      </c>
      <c r="F894" s="68">
        <v>8.7580386899957334E-4</v>
      </c>
    </row>
    <row r="895" spans="1:6" x14ac:dyDescent="0.2">
      <c r="A895" s="59" t="s">
        <v>786</v>
      </c>
      <c r="B895" s="59" t="s">
        <v>787</v>
      </c>
      <c r="C895" s="66">
        <v>202</v>
      </c>
      <c r="D895" s="67">
        <v>10358458.060000001</v>
      </c>
      <c r="E895" s="67">
        <v>621507.44999999995</v>
      </c>
      <c r="F895" s="68">
        <v>8.0241878057697475E-4</v>
      </c>
    </row>
    <row r="896" spans="1:6" x14ac:dyDescent="0.2">
      <c r="A896" s="59" t="s">
        <v>786</v>
      </c>
      <c r="B896" s="59" t="s">
        <v>788</v>
      </c>
      <c r="C896" s="66">
        <v>134</v>
      </c>
      <c r="D896" s="67">
        <v>3740377.27</v>
      </c>
      <c r="E896" s="67">
        <v>224373.24</v>
      </c>
      <c r="F896" s="68">
        <v>2.8968486481522449E-4</v>
      </c>
    </row>
    <row r="897" spans="1:6" x14ac:dyDescent="0.2">
      <c r="A897" s="59" t="s">
        <v>786</v>
      </c>
      <c r="B897" s="59" t="s">
        <v>789</v>
      </c>
      <c r="C897" s="66">
        <v>36</v>
      </c>
      <c r="D897" s="67">
        <v>1657782.29</v>
      </c>
      <c r="E897" s="67">
        <v>99466.94</v>
      </c>
      <c r="F897" s="68">
        <v>1.2842024774203933E-4</v>
      </c>
    </row>
    <row r="898" spans="1:6" x14ac:dyDescent="0.2">
      <c r="A898" s="59" t="s">
        <v>786</v>
      </c>
      <c r="B898" s="59" t="s">
        <v>790</v>
      </c>
      <c r="C898" s="66">
        <v>27</v>
      </c>
      <c r="D898" s="67">
        <v>504011.75</v>
      </c>
      <c r="E898" s="67">
        <v>30240.7</v>
      </c>
      <c r="F898" s="68">
        <v>3.9043306106457976E-5</v>
      </c>
    </row>
    <row r="899" spans="1:6" x14ac:dyDescent="0.2">
      <c r="A899" s="59" t="s">
        <v>786</v>
      </c>
      <c r="B899" s="59" t="s">
        <v>791</v>
      </c>
      <c r="C899" s="66">
        <v>18</v>
      </c>
      <c r="D899" s="67">
        <v>72214.460000000006</v>
      </c>
      <c r="E899" s="67">
        <v>4332.87</v>
      </c>
      <c r="F899" s="68">
        <v>5.5941023101147972E-6</v>
      </c>
    </row>
    <row r="900" spans="1:6" x14ac:dyDescent="0.2">
      <c r="A900" s="59" t="s">
        <v>786</v>
      </c>
      <c r="B900" s="59" t="s">
        <v>60</v>
      </c>
      <c r="C900" s="66">
        <v>20</v>
      </c>
      <c r="D900" s="67">
        <v>206854.23</v>
      </c>
      <c r="E900" s="67">
        <v>12411.25</v>
      </c>
      <c r="F900" s="68">
        <v>1.6023975401157266E-5</v>
      </c>
    </row>
    <row r="901" spans="1:6" x14ac:dyDescent="0.2">
      <c r="A901" s="59" t="s">
        <v>786</v>
      </c>
      <c r="B901" s="59" t="s">
        <v>61</v>
      </c>
      <c r="C901" s="66">
        <v>676</v>
      </c>
      <c r="D901" s="67">
        <v>27893153.870000001</v>
      </c>
      <c r="E901" s="67">
        <v>1670679.78</v>
      </c>
      <c r="F901" s="68">
        <v>2.1569891588623896E-3</v>
      </c>
    </row>
    <row r="902" spans="1:6" x14ac:dyDescent="0.2">
      <c r="A902" s="59" t="s">
        <v>792</v>
      </c>
      <c r="B902" s="59" t="s">
        <v>793</v>
      </c>
      <c r="C902" s="66">
        <v>1065</v>
      </c>
      <c r="D902" s="67">
        <v>65298328.130000003</v>
      </c>
      <c r="E902" s="67">
        <v>3896268.26</v>
      </c>
      <c r="F902" s="68">
        <v>5.0304124688931263E-3</v>
      </c>
    </row>
    <row r="903" spans="1:6" x14ac:dyDescent="0.2">
      <c r="A903" s="59" t="s">
        <v>792</v>
      </c>
      <c r="B903" s="59" t="s">
        <v>794</v>
      </c>
      <c r="C903" s="66">
        <v>120</v>
      </c>
      <c r="D903" s="67">
        <v>4324796.01</v>
      </c>
      <c r="E903" s="67">
        <v>259349.65</v>
      </c>
      <c r="F903" s="68">
        <v>3.3484237380592173E-4</v>
      </c>
    </row>
    <row r="904" spans="1:6" x14ac:dyDescent="0.2">
      <c r="A904" s="59" t="s">
        <v>792</v>
      </c>
      <c r="B904" s="59" t="s">
        <v>795</v>
      </c>
      <c r="C904" s="66">
        <v>110</v>
      </c>
      <c r="D904" s="67">
        <v>3226460</v>
      </c>
      <c r="E904" s="67">
        <v>193575.87</v>
      </c>
      <c r="F904" s="68">
        <v>2.4992285057005674E-4</v>
      </c>
    </row>
    <row r="905" spans="1:6" x14ac:dyDescent="0.2">
      <c r="A905" s="59" t="s">
        <v>792</v>
      </c>
      <c r="B905" s="59" t="s">
        <v>796</v>
      </c>
      <c r="C905" s="66">
        <v>76</v>
      </c>
      <c r="D905" s="67">
        <v>1459119.01</v>
      </c>
      <c r="E905" s="67">
        <v>87532.41</v>
      </c>
      <c r="F905" s="68">
        <v>1.1301175825513242E-4</v>
      </c>
    </row>
    <row r="906" spans="1:6" x14ac:dyDescent="0.2">
      <c r="A906" s="59" t="s">
        <v>792</v>
      </c>
      <c r="B906" s="59" t="s">
        <v>797</v>
      </c>
      <c r="C906" s="66">
        <v>41</v>
      </c>
      <c r="D906" s="67">
        <v>3101121.68</v>
      </c>
      <c r="E906" s="67">
        <v>186067.28</v>
      </c>
      <c r="F906" s="68">
        <v>2.4022862464943026E-4</v>
      </c>
    </row>
    <row r="907" spans="1:6" x14ac:dyDescent="0.2">
      <c r="A907" s="59" t="s">
        <v>792</v>
      </c>
      <c r="B907" s="59" t="s">
        <v>798</v>
      </c>
      <c r="C907" s="66">
        <v>39</v>
      </c>
      <c r="D907" s="67">
        <v>533747.63</v>
      </c>
      <c r="E907" s="67">
        <v>32024.87</v>
      </c>
      <c r="F907" s="68">
        <v>4.1346820755786828E-5</v>
      </c>
    </row>
    <row r="908" spans="1:6" x14ac:dyDescent="0.2">
      <c r="A908" s="59" t="s">
        <v>792</v>
      </c>
      <c r="B908" s="59" t="s">
        <v>60</v>
      </c>
      <c r="C908" s="66">
        <v>57</v>
      </c>
      <c r="D908" s="67">
        <v>1237384.3999999999</v>
      </c>
      <c r="E908" s="67">
        <v>74243.05</v>
      </c>
      <c r="F908" s="68">
        <v>9.5854068438464213E-5</v>
      </c>
    </row>
    <row r="909" spans="1:6" x14ac:dyDescent="0.2">
      <c r="A909" s="59" t="s">
        <v>792</v>
      </c>
      <c r="B909" s="59" t="s">
        <v>61</v>
      </c>
      <c r="C909" s="66">
        <v>1508</v>
      </c>
      <c r="D909" s="67">
        <v>79180956.859999999</v>
      </c>
      <c r="E909" s="67">
        <v>4729061.3899999997</v>
      </c>
      <c r="F909" s="68">
        <v>6.1056189653679186E-3</v>
      </c>
    </row>
    <row r="910" spans="1:6" x14ac:dyDescent="0.2">
      <c r="A910" s="59" t="s">
        <v>799</v>
      </c>
      <c r="B910" s="59" t="s">
        <v>623</v>
      </c>
      <c r="C910" s="66">
        <v>4771</v>
      </c>
      <c r="D910" s="67">
        <v>489310675.85000002</v>
      </c>
      <c r="E910" s="67">
        <v>29261259</v>
      </c>
      <c r="F910" s="68">
        <v>3.7778764783796284E-2</v>
      </c>
    </row>
    <row r="911" spans="1:6" x14ac:dyDescent="0.2">
      <c r="A911" s="59" t="s">
        <v>799</v>
      </c>
      <c r="B911" s="59" t="s">
        <v>800</v>
      </c>
      <c r="C911" s="66">
        <v>274</v>
      </c>
      <c r="D911" s="67">
        <v>11368433.029999999</v>
      </c>
      <c r="E911" s="67">
        <v>681055.53</v>
      </c>
      <c r="F911" s="68">
        <v>8.7930039758623223E-4</v>
      </c>
    </row>
    <row r="912" spans="1:6" x14ac:dyDescent="0.2">
      <c r="A912" s="59" t="s">
        <v>799</v>
      </c>
      <c r="B912" s="59" t="s">
        <v>801</v>
      </c>
      <c r="C912" s="66">
        <v>128</v>
      </c>
      <c r="D912" s="67">
        <v>3744940.27</v>
      </c>
      <c r="E912" s="67">
        <v>224696.4</v>
      </c>
      <c r="F912" s="68">
        <v>2.901020917577676E-4</v>
      </c>
    </row>
    <row r="913" spans="1:6" x14ac:dyDescent="0.2">
      <c r="A913" s="59" t="s">
        <v>799</v>
      </c>
      <c r="B913" s="59" t="s">
        <v>802</v>
      </c>
      <c r="C913" s="66">
        <v>114</v>
      </c>
      <c r="D913" s="67">
        <v>3733559.4</v>
      </c>
      <c r="E913" s="67">
        <v>224004.08</v>
      </c>
      <c r="F913" s="68">
        <v>2.8920824797493112E-4</v>
      </c>
    </row>
    <row r="914" spans="1:6" x14ac:dyDescent="0.2">
      <c r="A914" s="59" t="s">
        <v>799</v>
      </c>
      <c r="B914" s="59" t="s">
        <v>803</v>
      </c>
      <c r="C914" s="66">
        <v>90</v>
      </c>
      <c r="D914" s="67">
        <v>3080613.54</v>
      </c>
      <c r="E914" s="67">
        <v>184836.82</v>
      </c>
      <c r="F914" s="68">
        <v>2.3863999652799946E-4</v>
      </c>
    </row>
    <row r="915" spans="1:6" x14ac:dyDescent="0.2">
      <c r="A915" s="59" t="s">
        <v>799</v>
      </c>
      <c r="B915" s="59" t="s">
        <v>804</v>
      </c>
      <c r="C915" s="66">
        <v>77</v>
      </c>
      <c r="D915" s="67">
        <v>1920218.44</v>
      </c>
      <c r="E915" s="67">
        <v>115063.03999999999</v>
      </c>
      <c r="F915" s="68">
        <v>1.4855613435732696E-4</v>
      </c>
    </row>
    <row r="916" spans="1:6" x14ac:dyDescent="0.2">
      <c r="A916" s="59" t="s">
        <v>799</v>
      </c>
      <c r="B916" s="59" t="s">
        <v>805</v>
      </c>
      <c r="C916" s="66">
        <v>63</v>
      </c>
      <c r="D916" s="67">
        <v>1124069.05</v>
      </c>
      <c r="E916" s="67">
        <v>67444.149999999994</v>
      </c>
      <c r="F916" s="68">
        <v>8.7076112442498595E-5</v>
      </c>
    </row>
    <row r="917" spans="1:6" x14ac:dyDescent="0.2">
      <c r="A917" s="59" t="s">
        <v>799</v>
      </c>
      <c r="B917" s="59" t="s">
        <v>806</v>
      </c>
      <c r="C917" s="66">
        <v>39</v>
      </c>
      <c r="D917" s="67">
        <v>1037015.27</v>
      </c>
      <c r="E917" s="67">
        <v>62220.93</v>
      </c>
      <c r="F917" s="68">
        <v>8.0332492839732352E-5</v>
      </c>
    </row>
    <row r="918" spans="1:6" x14ac:dyDescent="0.2">
      <c r="A918" s="59" t="s">
        <v>799</v>
      </c>
      <c r="B918" s="59" t="s">
        <v>807</v>
      </c>
      <c r="C918" s="66">
        <v>30</v>
      </c>
      <c r="D918" s="67">
        <v>943792.77</v>
      </c>
      <c r="E918" s="67">
        <v>56627.57</v>
      </c>
      <c r="F918" s="68">
        <v>7.3110991133633685E-5</v>
      </c>
    </row>
    <row r="919" spans="1:6" x14ac:dyDescent="0.2">
      <c r="A919" s="59" t="s">
        <v>799</v>
      </c>
      <c r="B919" s="59" t="s">
        <v>808</v>
      </c>
      <c r="C919" s="66">
        <v>27</v>
      </c>
      <c r="D919" s="67">
        <v>257717.05</v>
      </c>
      <c r="E919" s="67">
        <v>15463.03</v>
      </c>
      <c r="F919" s="68">
        <v>1.9964081969773943E-5</v>
      </c>
    </row>
    <row r="920" spans="1:6" x14ac:dyDescent="0.2">
      <c r="A920" s="59" t="s">
        <v>799</v>
      </c>
      <c r="B920" s="59" t="s">
        <v>809</v>
      </c>
      <c r="C920" s="66">
        <v>21</v>
      </c>
      <c r="D920" s="67">
        <v>336016.53</v>
      </c>
      <c r="E920" s="67">
        <v>20160.98</v>
      </c>
      <c r="F920" s="68">
        <v>2.6029533494468614E-5</v>
      </c>
    </row>
    <row r="921" spans="1:6" x14ac:dyDescent="0.2">
      <c r="A921" s="59" t="s">
        <v>799</v>
      </c>
      <c r="B921" s="59" t="s">
        <v>810</v>
      </c>
      <c r="C921" s="66">
        <v>18</v>
      </c>
      <c r="D921" s="67">
        <v>138122.56</v>
      </c>
      <c r="E921" s="67">
        <v>8287.36</v>
      </c>
      <c r="F921" s="68">
        <v>1.0699683978691485E-5</v>
      </c>
    </row>
    <row r="922" spans="1:6" x14ac:dyDescent="0.2">
      <c r="A922" s="59" t="s">
        <v>799</v>
      </c>
      <c r="B922" s="59" t="s">
        <v>811</v>
      </c>
      <c r="C922" s="66">
        <v>18</v>
      </c>
      <c r="D922" s="67">
        <v>422145.34</v>
      </c>
      <c r="E922" s="67">
        <v>25328.73</v>
      </c>
      <c r="F922" s="68">
        <v>3.2701536627056428E-5</v>
      </c>
    </row>
    <row r="923" spans="1:6" x14ac:dyDescent="0.2">
      <c r="A923" s="59" t="s">
        <v>799</v>
      </c>
      <c r="B923" s="59" t="s">
        <v>60</v>
      </c>
      <c r="C923" s="66">
        <v>41</v>
      </c>
      <c r="D923" s="67">
        <v>1247183</v>
      </c>
      <c r="E923" s="67">
        <v>74830.990000000005</v>
      </c>
      <c r="F923" s="68">
        <v>9.6613148796796883E-5</v>
      </c>
    </row>
    <row r="924" spans="1:6" x14ac:dyDescent="0.2">
      <c r="A924" s="59" t="s">
        <v>799</v>
      </c>
      <c r="B924" s="59" t="s">
        <v>61</v>
      </c>
      <c r="C924" s="66">
        <v>5711</v>
      </c>
      <c r="D924" s="67">
        <v>518664502.10000002</v>
      </c>
      <c r="E924" s="67">
        <v>31021278.609999999</v>
      </c>
      <c r="F924" s="68">
        <v>4.0051099233283191E-2</v>
      </c>
    </row>
    <row r="925" spans="1:6" x14ac:dyDescent="0.2">
      <c r="A925" s="59" t="s">
        <v>812</v>
      </c>
      <c r="B925" s="59" t="s">
        <v>813</v>
      </c>
      <c r="C925" s="66">
        <v>225</v>
      </c>
      <c r="D925" s="67">
        <v>9871207.5</v>
      </c>
      <c r="E925" s="67">
        <v>581203.32999999996</v>
      </c>
      <c r="F925" s="68">
        <v>7.503827465396868E-4</v>
      </c>
    </row>
    <row r="926" spans="1:6" x14ac:dyDescent="0.2">
      <c r="A926" s="59" t="s">
        <v>812</v>
      </c>
      <c r="B926" s="59" t="s">
        <v>814</v>
      </c>
      <c r="C926" s="66">
        <v>66</v>
      </c>
      <c r="D926" s="67">
        <v>1668899.35</v>
      </c>
      <c r="E926" s="67">
        <v>100133.97</v>
      </c>
      <c r="F926" s="68">
        <v>1.2928143999196048E-4</v>
      </c>
    </row>
    <row r="927" spans="1:6" x14ac:dyDescent="0.2">
      <c r="A927" s="59" t="s">
        <v>812</v>
      </c>
      <c r="B927" s="59" t="s">
        <v>815</v>
      </c>
      <c r="C927" s="66">
        <v>41</v>
      </c>
      <c r="D927" s="67">
        <v>354454.42</v>
      </c>
      <c r="E927" s="67">
        <v>21267.27</v>
      </c>
      <c r="F927" s="68">
        <v>2.7457847624515652E-5</v>
      </c>
    </row>
    <row r="928" spans="1:6" x14ac:dyDescent="0.2">
      <c r="A928" s="59" t="s">
        <v>812</v>
      </c>
      <c r="B928" s="59" t="s">
        <v>816</v>
      </c>
      <c r="C928" s="66">
        <v>27</v>
      </c>
      <c r="D928" s="67">
        <v>2373838.4700000002</v>
      </c>
      <c r="E928" s="67">
        <v>142430.29999999999</v>
      </c>
      <c r="F928" s="68">
        <v>1.8388958594657665E-4</v>
      </c>
    </row>
    <row r="929" spans="1:6" x14ac:dyDescent="0.2">
      <c r="A929" s="59" t="s">
        <v>812</v>
      </c>
      <c r="B929" s="59" t="s">
        <v>817</v>
      </c>
      <c r="C929" s="66">
        <v>22</v>
      </c>
      <c r="D929" s="67">
        <v>569851.12</v>
      </c>
      <c r="E929" s="67">
        <v>34191.050000000003</v>
      </c>
      <c r="F929" s="68">
        <v>4.4143542684237135E-5</v>
      </c>
    </row>
    <row r="930" spans="1:6" x14ac:dyDescent="0.2">
      <c r="A930" s="59" t="s">
        <v>812</v>
      </c>
      <c r="B930" s="59" t="s">
        <v>60</v>
      </c>
      <c r="C930" s="66">
        <v>33</v>
      </c>
      <c r="D930" s="67">
        <v>203111.29</v>
      </c>
      <c r="E930" s="67">
        <v>12186.68</v>
      </c>
      <c r="F930" s="68">
        <v>1.5734036502509839E-5</v>
      </c>
    </row>
    <row r="931" spans="1:6" x14ac:dyDescent="0.2">
      <c r="A931" s="59" t="s">
        <v>812</v>
      </c>
      <c r="B931" s="59" t="s">
        <v>61</v>
      </c>
      <c r="C931" s="66">
        <v>414</v>
      </c>
      <c r="D931" s="67">
        <v>15041362.15</v>
      </c>
      <c r="E931" s="67">
        <v>891412.6</v>
      </c>
      <c r="F931" s="68">
        <v>1.1508891992894866E-3</v>
      </c>
    </row>
    <row r="932" spans="1:6" x14ac:dyDescent="0.2">
      <c r="A932" s="59" t="s">
        <v>818</v>
      </c>
      <c r="B932" s="59" t="s">
        <v>819</v>
      </c>
      <c r="C932" s="66">
        <v>282</v>
      </c>
      <c r="D932" s="67">
        <v>7788410.9400000004</v>
      </c>
      <c r="E932" s="67">
        <v>465235.59</v>
      </c>
      <c r="F932" s="68">
        <v>6.0065856782377987E-4</v>
      </c>
    </row>
    <row r="933" spans="1:6" x14ac:dyDescent="0.2">
      <c r="A933" s="59" t="s">
        <v>818</v>
      </c>
      <c r="B933" s="59" t="s">
        <v>820</v>
      </c>
      <c r="C933" s="66">
        <v>240</v>
      </c>
      <c r="D933" s="67">
        <v>10195861.33</v>
      </c>
      <c r="E933" s="67">
        <v>610634.94999999995</v>
      </c>
      <c r="F933" s="68">
        <v>7.8838146180980123E-4</v>
      </c>
    </row>
    <row r="934" spans="1:6" x14ac:dyDescent="0.2">
      <c r="A934" s="59" t="s">
        <v>818</v>
      </c>
      <c r="B934" s="59" t="s">
        <v>821</v>
      </c>
      <c r="C934" s="66">
        <v>233</v>
      </c>
      <c r="D934" s="67">
        <v>6159800.1399999997</v>
      </c>
      <c r="E934" s="67">
        <v>369587.99</v>
      </c>
      <c r="F934" s="68">
        <v>4.7716941164855736E-4</v>
      </c>
    </row>
    <row r="935" spans="1:6" x14ac:dyDescent="0.2">
      <c r="A935" s="59" t="s">
        <v>818</v>
      </c>
      <c r="B935" s="59" t="s">
        <v>822</v>
      </c>
      <c r="C935" s="66">
        <v>49</v>
      </c>
      <c r="D935" s="67">
        <v>2844508.52</v>
      </c>
      <c r="E935" s="67">
        <v>170670.52</v>
      </c>
      <c r="F935" s="68">
        <v>2.2035010286495873E-4</v>
      </c>
    </row>
    <row r="936" spans="1:6" x14ac:dyDescent="0.2">
      <c r="A936" s="59" t="s">
        <v>818</v>
      </c>
      <c r="B936" s="59" t="s">
        <v>335</v>
      </c>
      <c r="C936" s="66">
        <v>25</v>
      </c>
      <c r="D936" s="67">
        <v>386058.94</v>
      </c>
      <c r="E936" s="67">
        <v>23163.54</v>
      </c>
      <c r="F936" s="68">
        <v>2.9906092872492487E-5</v>
      </c>
    </row>
    <row r="937" spans="1:6" x14ac:dyDescent="0.2">
      <c r="A937" s="59" t="s">
        <v>818</v>
      </c>
      <c r="B937" s="59" t="s">
        <v>823</v>
      </c>
      <c r="C937" s="66">
        <v>21</v>
      </c>
      <c r="D937" s="67">
        <v>222662.98</v>
      </c>
      <c r="E937" s="67">
        <v>13359.77</v>
      </c>
      <c r="F937" s="68">
        <v>1.7248595092768159E-5</v>
      </c>
    </row>
    <row r="938" spans="1:6" x14ac:dyDescent="0.2">
      <c r="A938" s="59" t="s">
        <v>818</v>
      </c>
      <c r="B938" s="59" t="s">
        <v>60</v>
      </c>
      <c r="C938" s="66">
        <v>15</v>
      </c>
      <c r="D938" s="67">
        <v>192861.6</v>
      </c>
      <c r="E938" s="67">
        <v>11571.71</v>
      </c>
      <c r="F938" s="68">
        <v>1.4940058123825202E-5</v>
      </c>
    </row>
    <row r="939" spans="1:6" x14ac:dyDescent="0.2">
      <c r="A939" s="59" t="s">
        <v>818</v>
      </c>
      <c r="B939" s="59" t="s">
        <v>61</v>
      </c>
      <c r="C939" s="66">
        <v>865</v>
      </c>
      <c r="D939" s="67">
        <v>27790164.449999999</v>
      </c>
      <c r="E939" s="67">
        <v>1664224.07</v>
      </c>
      <c r="F939" s="68">
        <v>2.148654290236183E-3</v>
      </c>
    </row>
    <row r="940" spans="1:6" x14ac:dyDescent="0.2">
      <c r="A940" s="59" t="s">
        <v>21</v>
      </c>
      <c r="B940" s="59" t="s">
        <v>21</v>
      </c>
      <c r="C940" s="66">
        <v>178578</v>
      </c>
      <c r="D940" s="67">
        <v>12955892584.440001</v>
      </c>
      <c r="E940" s="67">
        <v>774542502.04999995</v>
      </c>
      <c r="F940" s="68"/>
    </row>
  </sheetData>
  <autoFilter ref="A7:F940" xr:uid="{3081767E-E35D-40DE-B423-930EC2E40FA3}">
    <sortState ref="A8:F940">
      <sortCondition descending="1" ref="C8:C940"/>
    </sortState>
  </autoFilter>
  <mergeCells count="5">
    <mergeCell ref="A1:F1"/>
    <mergeCell ref="A2:F2"/>
    <mergeCell ref="A3:F3"/>
    <mergeCell ref="A4:F4"/>
    <mergeCell ref="A5:F5"/>
  </mergeCells>
  <conditionalFormatting sqref="B8:F940">
    <cfRule type="expression" dxfId="0" priority="1" stopIfTrue="1">
      <formula>$B8="Other"</formula>
    </cfRule>
  </conditionalFormatting>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213E14-05B6-405C-B625-350CB89465AC}">
  <dimension ref="A1:F1294"/>
  <sheetViews>
    <sheetView tabSelected="1" workbookViewId="0">
      <pane xSplit="2" ySplit="6" topLeftCell="C7" activePane="bottomRight" state="frozen"/>
      <selection pane="topRight" activeCell="C1" sqref="C1"/>
      <selection pane="bottomLeft" activeCell="A2" sqref="A2"/>
      <selection pane="bottomRight" activeCell="D17" sqref="D17"/>
    </sheetView>
  </sheetViews>
  <sheetFormatPr defaultRowHeight="12.75" x14ac:dyDescent="0.2"/>
  <cols>
    <col min="1" max="1" width="10" style="70" bestFit="1" customWidth="1"/>
    <col min="2" max="2" width="18.44140625" style="70" bestFit="1" customWidth="1"/>
    <col min="3" max="3" width="7.6640625" style="79" customWidth="1"/>
    <col min="4" max="4" width="11.5546875" style="80" bestFit="1" customWidth="1"/>
    <col min="5" max="5" width="10.21875" style="80" bestFit="1" customWidth="1"/>
    <col min="6" max="6" width="8.88671875" style="81"/>
    <col min="7" max="16384" width="8.88671875" style="70"/>
  </cols>
  <sheetData>
    <row r="1" spans="1:6" ht="15" x14ac:dyDescent="0.25">
      <c r="A1" s="69" t="s">
        <v>824</v>
      </c>
      <c r="B1" s="69"/>
      <c r="C1" s="69"/>
      <c r="D1" s="69"/>
      <c r="E1" s="69"/>
      <c r="F1" s="69"/>
    </row>
    <row r="2" spans="1:6" ht="15" x14ac:dyDescent="0.25">
      <c r="A2" s="71" t="s">
        <v>825</v>
      </c>
      <c r="B2" s="71"/>
      <c r="C2" s="71"/>
      <c r="D2" s="71"/>
      <c r="E2" s="71"/>
      <c r="F2" s="71"/>
    </row>
    <row r="3" spans="1:6" ht="15" x14ac:dyDescent="0.25">
      <c r="A3" s="71" t="s">
        <v>49</v>
      </c>
      <c r="B3" s="72"/>
      <c r="C3" s="72"/>
      <c r="D3" s="72"/>
      <c r="E3" s="72"/>
      <c r="F3" s="72"/>
    </row>
    <row r="4" spans="1:6" ht="15" x14ac:dyDescent="0.25">
      <c r="A4" s="73"/>
      <c r="B4" s="74"/>
      <c r="C4" s="74"/>
      <c r="D4" s="74"/>
      <c r="E4" s="74"/>
      <c r="F4" s="74"/>
    </row>
    <row r="5" spans="1:6" ht="74.25" customHeight="1" x14ac:dyDescent="0.2">
      <c r="A5" s="75" t="s">
        <v>50</v>
      </c>
      <c r="B5" s="75"/>
      <c r="C5" s="75"/>
      <c r="D5" s="75"/>
      <c r="E5" s="75"/>
      <c r="F5" s="75"/>
    </row>
    <row r="6" spans="1:6" ht="38.25" x14ac:dyDescent="0.2">
      <c r="A6" s="76" t="s">
        <v>51</v>
      </c>
      <c r="B6" s="76" t="s">
        <v>0</v>
      </c>
      <c r="C6" s="77" t="s">
        <v>13</v>
      </c>
      <c r="D6" s="77" t="s">
        <v>27</v>
      </c>
      <c r="E6" s="77" t="s">
        <v>11</v>
      </c>
      <c r="F6" s="78" t="s">
        <v>53</v>
      </c>
    </row>
    <row r="7" spans="1:6" x14ac:dyDescent="0.2">
      <c r="A7" s="70" t="s">
        <v>54</v>
      </c>
      <c r="B7" s="70" t="s">
        <v>5</v>
      </c>
      <c r="C7" s="82" t="s">
        <v>826</v>
      </c>
      <c r="D7" s="83" t="s">
        <v>826</v>
      </c>
      <c r="E7" s="83" t="s">
        <v>826</v>
      </c>
      <c r="F7" s="84" t="s">
        <v>826</v>
      </c>
    </row>
    <row r="8" spans="1:6" x14ac:dyDescent="0.2">
      <c r="A8" s="70" t="s">
        <v>54</v>
      </c>
      <c r="B8" s="70" t="s">
        <v>1</v>
      </c>
      <c r="C8" s="82">
        <v>12</v>
      </c>
      <c r="D8" s="83">
        <v>866285</v>
      </c>
      <c r="E8" s="83">
        <v>51977</v>
      </c>
      <c r="F8" s="84">
        <v>6.7106710558150449E-5</v>
      </c>
    </row>
    <row r="9" spans="1:6" x14ac:dyDescent="0.2">
      <c r="A9" s="70" t="s">
        <v>54</v>
      </c>
      <c r="B9" s="70" t="s">
        <v>827</v>
      </c>
      <c r="C9" s="82">
        <v>48</v>
      </c>
      <c r="D9" s="83">
        <v>2450039</v>
      </c>
      <c r="E9" s="83">
        <v>147002</v>
      </c>
      <c r="F9" s="84">
        <v>1.8979203619811134E-4</v>
      </c>
    </row>
    <row r="10" spans="1:6" x14ac:dyDescent="0.2">
      <c r="A10" s="70" t="s">
        <v>54</v>
      </c>
      <c r="B10" s="70" t="s">
        <v>3</v>
      </c>
      <c r="C10" s="82">
        <v>33</v>
      </c>
      <c r="D10" s="83">
        <v>4601262</v>
      </c>
      <c r="E10" s="83">
        <v>276076</v>
      </c>
      <c r="F10" s="84">
        <v>3.5643750551305278E-4</v>
      </c>
    </row>
    <row r="11" spans="1:6" x14ac:dyDescent="0.2">
      <c r="A11" s="70" t="s">
        <v>54</v>
      </c>
      <c r="B11" s="70" t="s">
        <v>2</v>
      </c>
      <c r="C11" s="82" t="s">
        <v>826</v>
      </c>
      <c r="D11" s="83" t="s">
        <v>826</v>
      </c>
      <c r="E11" s="83" t="s">
        <v>826</v>
      </c>
      <c r="F11" s="84" t="s">
        <v>826</v>
      </c>
    </row>
    <row r="12" spans="1:6" x14ac:dyDescent="0.2">
      <c r="A12" s="70" t="s">
        <v>54</v>
      </c>
      <c r="B12" s="70" t="s">
        <v>6</v>
      </c>
      <c r="C12" s="82" t="s">
        <v>826</v>
      </c>
      <c r="D12" s="83" t="s">
        <v>826</v>
      </c>
      <c r="E12" s="83" t="s">
        <v>826</v>
      </c>
      <c r="F12" s="84" t="s">
        <v>826</v>
      </c>
    </row>
    <row r="13" spans="1:6" x14ac:dyDescent="0.2">
      <c r="A13" s="70" t="s">
        <v>54</v>
      </c>
      <c r="B13" s="70" t="s">
        <v>10</v>
      </c>
      <c r="C13" s="82">
        <v>131</v>
      </c>
      <c r="D13" s="83">
        <v>3222533</v>
      </c>
      <c r="E13" s="83">
        <v>193352</v>
      </c>
      <c r="F13" s="84">
        <v>2.4963381302959978E-4</v>
      </c>
    </row>
    <row r="14" spans="1:6" x14ac:dyDescent="0.2">
      <c r="A14" s="70" t="s">
        <v>54</v>
      </c>
      <c r="B14" s="70" t="s">
        <v>4</v>
      </c>
      <c r="C14" s="82">
        <v>30</v>
      </c>
      <c r="D14" s="83">
        <v>3647333</v>
      </c>
      <c r="E14" s="83">
        <v>218840</v>
      </c>
      <c r="F14" s="84">
        <v>2.8254098040567262E-4</v>
      </c>
    </row>
    <row r="15" spans="1:6" x14ac:dyDescent="0.2">
      <c r="A15" s="70" t="s">
        <v>54</v>
      </c>
      <c r="B15" s="70" t="s">
        <v>828</v>
      </c>
      <c r="C15" s="82">
        <v>184</v>
      </c>
      <c r="D15" s="83">
        <v>2168621</v>
      </c>
      <c r="E15" s="83">
        <v>122878</v>
      </c>
      <c r="F15" s="84">
        <v>1.5864590838186914E-4</v>
      </c>
    </row>
    <row r="16" spans="1:6" x14ac:dyDescent="0.2">
      <c r="A16" s="70" t="s">
        <v>54</v>
      </c>
      <c r="B16" s="70" t="s">
        <v>8</v>
      </c>
      <c r="C16" s="82">
        <v>76</v>
      </c>
      <c r="D16" s="83">
        <v>1062681</v>
      </c>
      <c r="E16" s="83">
        <v>63761</v>
      </c>
      <c r="F16" s="84">
        <v>8.2320852913754758E-5</v>
      </c>
    </row>
    <row r="17" spans="1:6" x14ac:dyDescent="0.2">
      <c r="A17" s="70" t="s">
        <v>54</v>
      </c>
      <c r="B17" s="70" t="s">
        <v>829</v>
      </c>
      <c r="C17" s="82">
        <v>48</v>
      </c>
      <c r="D17" s="83">
        <v>1552014</v>
      </c>
      <c r="E17" s="83">
        <v>93121</v>
      </c>
      <c r="F17" s="84">
        <v>1.2022710033063718E-4</v>
      </c>
    </row>
    <row r="18" spans="1:6" x14ac:dyDescent="0.2">
      <c r="A18" s="70" t="s">
        <v>54</v>
      </c>
      <c r="B18" s="70" t="s">
        <v>25</v>
      </c>
      <c r="C18" s="82">
        <v>24</v>
      </c>
      <c r="D18" s="83">
        <v>1092398</v>
      </c>
      <c r="E18" s="83">
        <v>65544</v>
      </c>
      <c r="F18" s="84">
        <v>8.4622856971803176E-5</v>
      </c>
    </row>
    <row r="19" spans="1:6" x14ac:dyDescent="0.2">
      <c r="A19" s="70" t="s">
        <v>54</v>
      </c>
      <c r="B19" s="70" t="s">
        <v>61</v>
      </c>
      <c r="C19" s="82">
        <v>592</v>
      </c>
      <c r="D19" s="83">
        <v>21362207</v>
      </c>
      <c r="E19" s="83">
        <v>1274493</v>
      </c>
      <c r="F19" s="84">
        <v>1.6454784396827222E-3</v>
      </c>
    </row>
    <row r="20" spans="1:6" x14ac:dyDescent="0.2">
      <c r="A20" s="70" t="s">
        <v>62</v>
      </c>
      <c r="B20" s="70" t="s">
        <v>5</v>
      </c>
      <c r="C20" s="82" t="s">
        <v>826</v>
      </c>
      <c r="D20" s="83" t="s">
        <v>826</v>
      </c>
      <c r="E20" s="83" t="s">
        <v>826</v>
      </c>
      <c r="F20" s="84" t="s">
        <v>826</v>
      </c>
    </row>
    <row r="21" spans="1:6" x14ac:dyDescent="0.2">
      <c r="A21" s="70" t="s">
        <v>62</v>
      </c>
      <c r="B21" s="70" t="s">
        <v>1</v>
      </c>
      <c r="C21" s="82">
        <v>15</v>
      </c>
      <c r="D21" s="83">
        <v>1016582</v>
      </c>
      <c r="E21" s="83">
        <v>60995</v>
      </c>
      <c r="F21" s="84">
        <v>7.8749712574684711E-5</v>
      </c>
    </row>
    <row r="22" spans="1:6" x14ac:dyDescent="0.2">
      <c r="A22" s="70" t="s">
        <v>62</v>
      </c>
      <c r="B22" s="70" t="s">
        <v>827</v>
      </c>
      <c r="C22" s="82">
        <v>30</v>
      </c>
      <c r="D22" s="83">
        <v>934470</v>
      </c>
      <c r="E22" s="83">
        <v>56068</v>
      </c>
      <c r="F22" s="84">
        <v>7.2388538152921096E-5</v>
      </c>
    </row>
    <row r="23" spans="1:6" x14ac:dyDescent="0.2">
      <c r="A23" s="70" t="s">
        <v>62</v>
      </c>
      <c r="B23" s="70" t="s">
        <v>3</v>
      </c>
      <c r="C23" s="82">
        <v>12</v>
      </c>
      <c r="D23" s="83">
        <v>879694</v>
      </c>
      <c r="E23" s="83">
        <v>52782</v>
      </c>
      <c r="F23" s="84">
        <v>6.8146033758783645E-5</v>
      </c>
    </row>
    <row r="24" spans="1:6" x14ac:dyDescent="0.2">
      <c r="A24" s="70" t="s">
        <v>62</v>
      </c>
      <c r="B24" s="70" t="s">
        <v>2</v>
      </c>
      <c r="C24" s="82" t="s">
        <v>826</v>
      </c>
      <c r="D24" s="83" t="s">
        <v>826</v>
      </c>
      <c r="E24" s="83" t="s">
        <v>826</v>
      </c>
      <c r="F24" s="84" t="s">
        <v>826</v>
      </c>
    </row>
    <row r="25" spans="1:6" x14ac:dyDescent="0.2">
      <c r="A25" s="70" t="s">
        <v>62</v>
      </c>
      <c r="B25" s="70" t="s">
        <v>6</v>
      </c>
      <c r="C25" s="82" t="s">
        <v>826</v>
      </c>
      <c r="D25" s="83" t="s">
        <v>826</v>
      </c>
      <c r="E25" s="83" t="s">
        <v>826</v>
      </c>
      <c r="F25" s="84" t="s">
        <v>826</v>
      </c>
    </row>
    <row r="26" spans="1:6" x14ac:dyDescent="0.2">
      <c r="A26" s="70" t="s">
        <v>62</v>
      </c>
      <c r="B26" s="70" t="s">
        <v>10</v>
      </c>
      <c r="C26" s="82">
        <v>57</v>
      </c>
      <c r="D26" s="83">
        <v>1357991</v>
      </c>
      <c r="E26" s="83">
        <v>81479</v>
      </c>
      <c r="F26" s="84">
        <v>1.0519629200545512E-4</v>
      </c>
    </row>
    <row r="27" spans="1:6" x14ac:dyDescent="0.2">
      <c r="A27" s="70" t="s">
        <v>62</v>
      </c>
      <c r="B27" s="70" t="s">
        <v>4</v>
      </c>
      <c r="C27" s="82" t="s">
        <v>826</v>
      </c>
      <c r="D27" s="83" t="s">
        <v>826</v>
      </c>
      <c r="E27" s="83" t="s">
        <v>826</v>
      </c>
      <c r="F27" s="84" t="s">
        <v>826</v>
      </c>
    </row>
    <row r="28" spans="1:6" x14ac:dyDescent="0.2">
      <c r="A28" s="70" t="s">
        <v>62</v>
      </c>
      <c r="B28" s="70" t="s">
        <v>828</v>
      </c>
      <c r="C28" s="82">
        <v>111</v>
      </c>
      <c r="D28" s="83">
        <v>1963458</v>
      </c>
      <c r="E28" s="83">
        <v>115256</v>
      </c>
      <c r="F28" s="84">
        <v>1.4880526063624659E-4</v>
      </c>
    </row>
    <row r="29" spans="1:6" x14ac:dyDescent="0.2">
      <c r="A29" s="70" t="s">
        <v>62</v>
      </c>
      <c r="B29" s="70" t="s">
        <v>8</v>
      </c>
      <c r="C29" s="82">
        <v>19</v>
      </c>
      <c r="D29" s="83">
        <v>236516</v>
      </c>
      <c r="E29" s="83">
        <v>14191</v>
      </c>
      <c r="F29" s="84">
        <v>1.8321783279733595E-5</v>
      </c>
    </row>
    <row r="30" spans="1:6" x14ac:dyDescent="0.2">
      <c r="A30" s="70" t="s">
        <v>62</v>
      </c>
      <c r="B30" s="70" t="s">
        <v>829</v>
      </c>
      <c r="C30" s="82">
        <v>36</v>
      </c>
      <c r="D30" s="83">
        <v>1729482</v>
      </c>
      <c r="E30" s="83">
        <v>103769</v>
      </c>
      <c r="F30" s="84">
        <v>1.3397457044286347E-4</v>
      </c>
    </row>
    <row r="31" spans="1:6" x14ac:dyDescent="0.2">
      <c r="A31" s="70" t="s">
        <v>62</v>
      </c>
      <c r="B31" s="70" t="s">
        <v>25</v>
      </c>
      <c r="C31" s="82">
        <v>12</v>
      </c>
      <c r="D31" s="83">
        <v>1068346</v>
      </c>
      <c r="E31" s="83">
        <v>64101</v>
      </c>
      <c r="F31" s="84">
        <v>8.2759821718991135E-5</v>
      </c>
    </row>
    <row r="32" spans="1:6" x14ac:dyDescent="0.2">
      <c r="A32" s="70" t="s">
        <v>62</v>
      </c>
      <c r="B32" s="70" t="s">
        <v>61</v>
      </c>
      <c r="C32" s="82">
        <v>310</v>
      </c>
      <c r="D32" s="83">
        <v>9720279</v>
      </c>
      <c r="E32" s="83">
        <v>580665</v>
      </c>
      <c r="F32" s="84">
        <v>7.4968770968406094E-4</v>
      </c>
    </row>
    <row r="33" spans="1:6" x14ac:dyDescent="0.2">
      <c r="A33" s="70" t="s">
        <v>65</v>
      </c>
      <c r="B33" s="70" t="s">
        <v>5</v>
      </c>
      <c r="C33" s="82" t="s">
        <v>826</v>
      </c>
      <c r="D33" s="83" t="s">
        <v>826</v>
      </c>
      <c r="E33" s="83" t="s">
        <v>826</v>
      </c>
      <c r="F33" s="84" t="s">
        <v>826</v>
      </c>
    </row>
    <row r="34" spans="1:6" x14ac:dyDescent="0.2">
      <c r="A34" s="70" t="s">
        <v>65</v>
      </c>
      <c r="B34" s="70" t="s">
        <v>1</v>
      </c>
      <c r="C34" s="82">
        <v>39</v>
      </c>
      <c r="D34" s="83">
        <v>4917908</v>
      </c>
      <c r="E34" s="83">
        <v>295074</v>
      </c>
      <c r="F34" s="84">
        <v>3.8096553304799597E-4</v>
      </c>
    </row>
    <row r="35" spans="1:6" x14ac:dyDescent="0.2">
      <c r="A35" s="70" t="s">
        <v>65</v>
      </c>
      <c r="B35" s="70" t="s">
        <v>827</v>
      </c>
      <c r="C35" s="82">
        <v>130</v>
      </c>
      <c r="D35" s="83">
        <v>3075547</v>
      </c>
      <c r="E35" s="83">
        <v>184533</v>
      </c>
      <c r="F35" s="84">
        <v>2.3824773687260091E-4</v>
      </c>
    </row>
    <row r="36" spans="1:6" x14ac:dyDescent="0.2">
      <c r="A36" s="70" t="s">
        <v>65</v>
      </c>
      <c r="B36" s="70" t="s">
        <v>3</v>
      </c>
      <c r="C36" s="82">
        <v>48</v>
      </c>
      <c r="D36" s="83">
        <v>5789700</v>
      </c>
      <c r="E36" s="83">
        <v>347382</v>
      </c>
      <c r="F36" s="84">
        <v>4.4849959264889127E-4</v>
      </c>
    </row>
    <row r="37" spans="1:6" x14ac:dyDescent="0.2">
      <c r="A37" s="70" t="s">
        <v>65</v>
      </c>
      <c r="B37" s="70" t="s">
        <v>2</v>
      </c>
      <c r="C37" s="82" t="s">
        <v>826</v>
      </c>
      <c r="D37" s="83" t="s">
        <v>826</v>
      </c>
      <c r="E37" s="83" t="s">
        <v>826</v>
      </c>
      <c r="F37" s="84" t="s">
        <v>826</v>
      </c>
    </row>
    <row r="38" spans="1:6" x14ac:dyDescent="0.2">
      <c r="A38" s="70" t="s">
        <v>65</v>
      </c>
      <c r="B38" s="70" t="s">
        <v>6</v>
      </c>
      <c r="C38" s="82">
        <v>24</v>
      </c>
      <c r="D38" s="83">
        <v>1676142</v>
      </c>
      <c r="E38" s="83">
        <v>100569</v>
      </c>
      <c r="F38" s="84">
        <v>1.2984309933475639E-4</v>
      </c>
    </row>
    <row r="39" spans="1:6" x14ac:dyDescent="0.2">
      <c r="A39" s="70" t="s">
        <v>65</v>
      </c>
      <c r="B39" s="70" t="s">
        <v>10</v>
      </c>
      <c r="C39" s="82">
        <v>179</v>
      </c>
      <c r="D39" s="83">
        <v>3315902</v>
      </c>
      <c r="E39" s="83">
        <v>198954</v>
      </c>
      <c r="F39" s="84">
        <v>2.5686646963822969E-4</v>
      </c>
    </row>
    <row r="40" spans="1:6" x14ac:dyDescent="0.2">
      <c r="A40" s="70" t="s">
        <v>65</v>
      </c>
      <c r="B40" s="70" t="s">
        <v>4</v>
      </c>
      <c r="C40" s="82">
        <v>30</v>
      </c>
      <c r="D40" s="83">
        <v>3772432</v>
      </c>
      <c r="E40" s="83">
        <v>226346</v>
      </c>
      <c r="F40" s="84">
        <v>2.922318623236263E-4</v>
      </c>
    </row>
    <row r="41" spans="1:6" x14ac:dyDescent="0.2">
      <c r="A41" s="70" t="s">
        <v>65</v>
      </c>
      <c r="B41" s="70" t="s">
        <v>828</v>
      </c>
      <c r="C41" s="82">
        <v>398</v>
      </c>
      <c r="D41" s="83">
        <v>5380560</v>
      </c>
      <c r="E41" s="83">
        <v>319372</v>
      </c>
      <c r="F41" s="84">
        <v>4.1233630960574151E-4</v>
      </c>
    </row>
    <row r="42" spans="1:6" x14ac:dyDescent="0.2">
      <c r="A42" s="70" t="s">
        <v>65</v>
      </c>
      <c r="B42" s="70" t="s">
        <v>8</v>
      </c>
      <c r="C42" s="82">
        <v>139</v>
      </c>
      <c r="D42" s="83">
        <v>6048511</v>
      </c>
      <c r="E42" s="83">
        <v>362911</v>
      </c>
      <c r="F42" s="84">
        <v>4.6854884728570216E-4</v>
      </c>
    </row>
    <row r="43" spans="1:6" x14ac:dyDescent="0.2">
      <c r="A43" s="70" t="s">
        <v>65</v>
      </c>
      <c r="B43" s="70" t="s">
        <v>829</v>
      </c>
      <c r="C43" s="82">
        <v>48</v>
      </c>
      <c r="D43" s="83">
        <v>2690370</v>
      </c>
      <c r="E43" s="83">
        <v>161422</v>
      </c>
      <c r="F43" s="84">
        <v>2.0840947787901886E-4</v>
      </c>
    </row>
    <row r="44" spans="1:6" x14ac:dyDescent="0.2">
      <c r="A44" s="70" t="s">
        <v>65</v>
      </c>
      <c r="B44" s="70" t="s">
        <v>25</v>
      </c>
      <c r="C44" s="82">
        <v>24</v>
      </c>
      <c r="D44" s="83">
        <v>379942</v>
      </c>
      <c r="E44" s="83">
        <v>22797</v>
      </c>
      <c r="F44" s="84">
        <v>2.9432858391099062E-5</v>
      </c>
    </row>
    <row r="45" spans="1:6" x14ac:dyDescent="0.2">
      <c r="A45" s="70" t="s">
        <v>65</v>
      </c>
      <c r="B45" s="70" t="s">
        <v>61</v>
      </c>
      <c r="C45" s="82">
        <v>1078</v>
      </c>
      <c r="D45" s="83">
        <v>37573352</v>
      </c>
      <c r="E45" s="83">
        <v>2250908</v>
      </c>
      <c r="F45" s="84">
        <v>2.9061129278147128E-3</v>
      </c>
    </row>
    <row r="46" spans="1:6" x14ac:dyDescent="0.2">
      <c r="A46" s="70" t="s">
        <v>73</v>
      </c>
      <c r="B46" s="70" t="s">
        <v>5</v>
      </c>
      <c r="C46" s="82">
        <v>18</v>
      </c>
      <c r="D46" s="83">
        <v>373118</v>
      </c>
      <c r="E46" s="83">
        <v>22387</v>
      </c>
      <c r="F46" s="84">
        <v>2.8903513655372841E-5</v>
      </c>
    </row>
    <row r="47" spans="1:6" x14ac:dyDescent="0.2">
      <c r="A47" s="70" t="s">
        <v>73</v>
      </c>
      <c r="B47" s="70" t="s">
        <v>1</v>
      </c>
      <c r="C47" s="82">
        <v>18</v>
      </c>
      <c r="D47" s="83">
        <v>4858588</v>
      </c>
      <c r="E47" s="83">
        <v>291515</v>
      </c>
      <c r="F47" s="84">
        <v>3.7637056252494817E-4</v>
      </c>
    </row>
    <row r="48" spans="1:6" x14ac:dyDescent="0.2">
      <c r="A48" s="70" t="s">
        <v>73</v>
      </c>
      <c r="B48" s="70" t="s">
        <v>827</v>
      </c>
      <c r="C48" s="82">
        <v>74</v>
      </c>
      <c r="D48" s="83">
        <v>3923502</v>
      </c>
      <c r="E48" s="83">
        <v>235262</v>
      </c>
      <c r="F48" s="84">
        <v>3.0374317369858962E-4</v>
      </c>
    </row>
    <row r="49" spans="1:6" x14ac:dyDescent="0.2">
      <c r="A49" s="70" t="s">
        <v>73</v>
      </c>
      <c r="B49" s="70" t="s">
        <v>3</v>
      </c>
      <c r="C49" s="82">
        <v>60</v>
      </c>
      <c r="D49" s="83">
        <v>4483004</v>
      </c>
      <c r="E49" s="83">
        <v>268928</v>
      </c>
      <c r="F49" s="84">
        <v>3.4720883192531862E-4</v>
      </c>
    </row>
    <row r="50" spans="1:6" x14ac:dyDescent="0.2">
      <c r="A50" s="70" t="s">
        <v>73</v>
      </c>
      <c r="B50" s="70" t="s">
        <v>2</v>
      </c>
      <c r="C50" s="82">
        <v>12</v>
      </c>
      <c r="D50" s="83">
        <v>8743517</v>
      </c>
      <c r="E50" s="83">
        <v>524611</v>
      </c>
      <c r="F50" s="84">
        <v>6.7731724671723777E-4</v>
      </c>
    </row>
    <row r="51" spans="1:6" x14ac:dyDescent="0.2">
      <c r="A51" s="70" t="s">
        <v>73</v>
      </c>
      <c r="B51" s="70" t="s">
        <v>6</v>
      </c>
      <c r="C51" s="82">
        <v>30</v>
      </c>
      <c r="D51" s="83">
        <v>1156654</v>
      </c>
      <c r="E51" s="83">
        <v>69399</v>
      </c>
      <c r="F51" s="84">
        <v>8.9599988572350913E-5</v>
      </c>
    </row>
    <row r="52" spans="1:6" x14ac:dyDescent="0.2">
      <c r="A52" s="70" t="s">
        <v>73</v>
      </c>
      <c r="B52" s="70" t="s">
        <v>10</v>
      </c>
      <c r="C52" s="82">
        <v>116</v>
      </c>
      <c r="D52" s="83">
        <v>3781148</v>
      </c>
      <c r="E52" s="83">
        <v>226869</v>
      </c>
      <c r="F52" s="84">
        <v>2.9290709963285754E-4</v>
      </c>
    </row>
    <row r="53" spans="1:6" x14ac:dyDescent="0.2">
      <c r="A53" s="70" t="s">
        <v>73</v>
      </c>
      <c r="B53" s="70" t="s">
        <v>4</v>
      </c>
      <c r="C53" s="82">
        <v>27</v>
      </c>
      <c r="D53" s="83">
        <v>917848</v>
      </c>
      <c r="E53" s="83">
        <v>54712</v>
      </c>
      <c r="F53" s="84">
        <v>7.0637827270860723E-5</v>
      </c>
    </row>
    <row r="54" spans="1:6" x14ac:dyDescent="0.2">
      <c r="A54" s="70" t="s">
        <v>73</v>
      </c>
      <c r="B54" s="70" t="s">
        <v>828</v>
      </c>
      <c r="C54" s="82">
        <v>267</v>
      </c>
      <c r="D54" s="83">
        <v>4173080</v>
      </c>
      <c r="E54" s="83">
        <v>243837</v>
      </c>
      <c r="F54" s="84">
        <v>3.1481422518359531E-4</v>
      </c>
    </row>
    <row r="55" spans="1:6" x14ac:dyDescent="0.2">
      <c r="A55" s="70" t="s">
        <v>73</v>
      </c>
      <c r="B55" s="70" t="s">
        <v>8</v>
      </c>
      <c r="C55" s="82">
        <v>99</v>
      </c>
      <c r="D55" s="83">
        <v>1944190</v>
      </c>
      <c r="E55" s="83">
        <v>116635</v>
      </c>
      <c r="F55" s="84">
        <v>1.5058566646689649E-4</v>
      </c>
    </row>
    <row r="56" spans="1:6" x14ac:dyDescent="0.2">
      <c r="A56" s="70" t="s">
        <v>73</v>
      </c>
      <c r="B56" s="70" t="s">
        <v>829</v>
      </c>
      <c r="C56" s="82">
        <v>54</v>
      </c>
      <c r="D56" s="83">
        <v>3873424</v>
      </c>
      <c r="E56" s="83">
        <v>232405</v>
      </c>
      <c r="F56" s="84">
        <v>3.0005454464988277E-4</v>
      </c>
    </row>
    <row r="57" spans="1:6" x14ac:dyDescent="0.2">
      <c r="A57" s="70" t="s">
        <v>73</v>
      </c>
      <c r="B57" s="70" t="s">
        <v>25</v>
      </c>
      <c r="C57" s="82">
        <v>39</v>
      </c>
      <c r="D57" s="83">
        <v>1989478</v>
      </c>
      <c r="E57" s="83">
        <v>119369</v>
      </c>
      <c r="F57" s="84">
        <v>1.5411549209488545E-4</v>
      </c>
    </row>
    <row r="58" spans="1:6" x14ac:dyDescent="0.2">
      <c r="A58" s="70" t="s">
        <v>73</v>
      </c>
      <c r="B58" s="70" t="s">
        <v>61</v>
      </c>
      <c r="C58" s="82">
        <v>814</v>
      </c>
      <c r="D58" s="83">
        <v>40217551</v>
      </c>
      <c r="E58" s="83">
        <v>2405929</v>
      </c>
      <c r="F58" s="84">
        <v>3.1062581723927964E-3</v>
      </c>
    </row>
    <row r="59" spans="1:6" x14ac:dyDescent="0.2">
      <c r="A59" s="70" t="s">
        <v>79</v>
      </c>
      <c r="B59" s="70" t="s">
        <v>5</v>
      </c>
      <c r="C59" s="82" t="s">
        <v>826</v>
      </c>
      <c r="D59" s="83" t="s">
        <v>826</v>
      </c>
      <c r="E59" s="83" t="s">
        <v>826</v>
      </c>
      <c r="F59" s="84" t="s">
        <v>826</v>
      </c>
    </row>
    <row r="60" spans="1:6" x14ac:dyDescent="0.2">
      <c r="A60" s="70" t="s">
        <v>79</v>
      </c>
      <c r="B60" s="70" t="s">
        <v>1</v>
      </c>
      <c r="C60" s="82" t="s">
        <v>826</v>
      </c>
      <c r="D60" s="83" t="s">
        <v>826</v>
      </c>
      <c r="E60" s="83" t="s">
        <v>826</v>
      </c>
      <c r="F60" s="84" t="s">
        <v>826</v>
      </c>
    </row>
    <row r="61" spans="1:6" x14ac:dyDescent="0.2">
      <c r="A61" s="70" t="s">
        <v>79</v>
      </c>
      <c r="B61" s="70" t="s">
        <v>827</v>
      </c>
      <c r="C61" s="82">
        <v>37</v>
      </c>
      <c r="D61" s="83">
        <v>945359</v>
      </c>
      <c r="E61" s="83">
        <v>56722</v>
      </c>
      <c r="F61" s="84">
        <v>7.3232907560640483E-5</v>
      </c>
    </row>
    <row r="62" spans="1:6" x14ac:dyDescent="0.2">
      <c r="A62" s="70" t="s">
        <v>79</v>
      </c>
      <c r="B62" s="70" t="s">
        <v>3</v>
      </c>
      <c r="C62" s="82">
        <v>15</v>
      </c>
      <c r="D62" s="83">
        <v>1511088</v>
      </c>
      <c r="E62" s="83">
        <v>90665</v>
      </c>
      <c r="F62" s="84">
        <v>1.17056196255165E-4</v>
      </c>
    </row>
    <row r="63" spans="1:6" x14ac:dyDescent="0.2">
      <c r="A63" s="70" t="s">
        <v>79</v>
      </c>
      <c r="B63" s="70" t="s">
        <v>2</v>
      </c>
      <c r="C63" s="82" t="s">
        <v>826</v>
      </c>
      <c r="D63" s="83" t="s">
        <v>826</v>
      </c>
      <c r="E63" s="83" t="s">
        <v>826</v>
      </c>
      <c r="F63" s="84" t="s">
        <v>826</v>
      </c>
    </row>
    <row r="64" spans="1:6" x14ac:dyDescent="0.2">
      <c r="A64" s="70" t="s">
        <v>79</v>
      </c>
      <c r="B64" s="70" t="s">
        <v>6</v>
      </c>
      <c r="C64" s="82">
        <v>12</v>
      </c>
      <c r="D64" s="83">
        <v>865942</v>
      </c>
      <c r="E64" s="83">
        <v>51957</v>
      </c>
      <c r="F64" s="84">
        <v>6.7080888863724786E-5</v>
      </c>
    </row>
    <row r="65" spans="1:6" x14ac:dyDescent="0.2">
      <c r="A65" s="70" t="s">
        <v>79</v>
      </c>
      <c r="B65" s="70" t="s">
        <v>10</v>
      </c>
      <c r="C65" s="82">
        <v>74</v>
      </c>
      <c r="D65" s="83">
        <v>1075885</v>
      </c>
      <c r="E65" s="83">
        <v>64553</v>
      </c>
      <c r="F65" s="84">
        <v>8.3343392013011263E-5</v>
      </c>
    </row>
    <row r="66" spans="1:6" x14ac:dyDescent="0.2">
      <c r="A66" s="70" t="s">
        <v>79</v>
      </c>
      <c r="B66" s="70" t="s">
        <v>4</v>
      </c>
      <c r="C66" s="82">
        <v>21</v>
      </c>
      <c r="D66" s="83">
        <v>1652276</v>
      </c>
      <c r="E66" s="83">
        <v>99137</v>
      </c>
      <c r="F66" s="84">
        <v>1.2799426601387847E-4</v>
      </c>
    </row>
    <row r="67" spans="1:6" x14ac:dyDescent="0.2">
      <c r="A67" s="70" t="s">
        <v>79</v>
      </c>
      <c r="B67" s="70" t="s">
        <v>828</v>
      </c>
      <c r="C67" s="82">
        <v>121</v>
      </c>
      <c r="D67" s="83">
        <v>1998754</v>
      </c>
      <c r="E67" s="83">
        <v>118114</v>
      </c>
      <c r="F67" s="84">
        <v>1.5249518076967472E-4</v>
      </c>
    </row>
    <row r="68" spans="1:6" x14ac:dyDescent="0.2">
      <c r="A68" s="70" t="s">
        <v>79</v>
      </c>
      <c r="B68" s="70" t="s">
        <v>8</v>
      </c>
      <c r="C68" s="82">
        <v>46</v>
      </c>
      <c r="D68" s="83">
        <v>423257</v>
      </c>
      <c r="E68" s="83">
        <v>25316</v>
      </c>
      <c r="F68" s="84">
        <v>3.26851008040121E-5</v>
      </c>
    </row>
    <row r="69" spans="1:6" x14ac:dyDescent="0.2">
      <c r="A69" s="70" t="s">
        <v>79</v>
      </c>
      <c r="B69" s="70" t="s">
        <v>829</v>
      </c>
      <c r="C69" s="82">
        <v>36</v>
      </c>
      <c r="D69" s="83">
        <v>1216514</v>
      </c>
      <c r="E69" s="83">
        <v>72991</v>
      </c>
      <c r="F69" s="84">
        <v>9.4237564891201103E-5</v>
      </c>
    </row>
    <row r="70" spans="1:6" x14ac:dyDescent="0.2">
      <c r="A70" s="70" t="s">
        <v>79</v>
      </c>
      <c r="B70" s="70" t="s">
        <v>25</v>
      </c>
      <c r="C70" s="82">
        <v>27</v>
      </c>
      <c r="D70" s="83">
        <v>637493</v>
      </c>
      <c r="E70" s="83">
        <v>38250</v>
      </c>
      <c r="F70" s="84">
        <v>4.9383990589092387E-5</v>
      </c>
    </row>
    <row r="71" spans="1:6" x14ac:dyDescent="0.2">
      <c r="A71" s="70" t="s">
        <v>79</v>
      </c>
      <c r="B71" s="70" t="s">
        <v>61</v>
      </c>
      <c r="C71" s="82">
        <v>404</v>
      </c>
      <c r="D71" s="83">
        <v>11698425</v>
      </c>
      <c r="E71" s="83">
        <v>700015</v>
      </c>
      <c r="F71" s="84">
        <v>9.0377867116924198E-4</v>
      </c>
    </row>
    <row r="72" spans="1:6" x14ac:dyDescent="0.2">
      <c r="A72" s="70" t="s">
        <v>82</v>
      </c>
      <c r="B72" s="70" t="s">
        <v>5</v>
      </c>
      <c r="C72" s="82" t="s">
        <v>826</v>
      </c>
      <c r="D72" s="83" t="s">
        <v>826</v>
      </c>
      <c r="E72" s="83" t="s">
        <v>826</v>
      </c>
      <c r="F72" s="84" t="s">
        <v>826</v>
      </c>
    </row>
    <row r="73" spans="1:6" x14ac:dyDescent="0.2">
      <c r="A73" s="70" t="s">
        <v>82</v>
      </c>
      <c r="B73" s="70" t="s">
        <v>1</v>
      </c>
      <c r="C73" s="82">
        <v>18</v>
      </c>
      <c r="D73" s="83">
        <v>2945401</v>
      </c>
      <c r="E73" s="83">
        <v>176724</v>
      </c>
      <c r="F73" s="84">
        <v>2.2816565628409836E-4</v>
      </c>
    </row>
    <row r="74" spans="1:6" x14ac:dyDescent="0.2">
      <c r="A74" s="70" t="s">
        <v>82</v>
      </c>
      <c r="B74" s="70" t="s">
        <v>827</v>
      </c>
      <c r="C74" s="82">
        <v>103</v>
      </c>
      <c r="D74" s="83">
        <v>3223248</v>
      </c>
      <c r="E74" s="83">
        <v>193395</v>
      </c>
      <c r="F74" s="84">
        <v>2.4968932967261493E-4</v>
      </c>
    </row>
    <row r="75" spans="1:6" x14ac:dyDescent="0.2">
      <c r="A75" s="70" t="s">
        <v>82</v>
      </c>
      <c r="B75" s="70" t="s">
        <v>3</v>
      </c>
      <c r="C75" s="82">
        <v>76</v>
      </c>
      <c r="D75" s="83">
        <v>7629886</v>
      </c>
      <c r="E75" s="83">
        <v>457793</v>
      </c>
      <c r="F75" s="84">
        <v>5.9104954781051945E-4</v>
      </c>
    </row>
    <row r="76" spans="1:6" x14ac:dyDescent="0.2">
      <c r="A76" s="70" t="s">
        <v>82</v>
      </c>
      <c r="B76" s="70" t="s">
        <v>2</v>
      </c>
      <c r="C76" s="82" t="s">
        <v>826</v>
      </c>
      <c r="D76" s="83" t="s">
        <v>826</v>
      </c>
      <c r="E76" s="83" t="s">
        <v>826</v>
      </c>
      <c r="F76" s="84" t="s">
        <v>826</v>
      </c>
    </row>
    <row r="77" spans="1:6" x14ac:dyDescent="0.2">
      <c r="A77" s="70" t="s">
        <v>82</v>
      </c>
      <c r="B77" s="70" t="s">
        <v>6</v>
      </c>
      <c r="C77" s="82">
        <v>36</v>
      </c>
      <c r="D77" s="83">
        <v>2326644</v>
      </c>
      <c r="E77" s="83">
        <v>139599</v>
      </c>
      <c r="F77" s="84">
        <v>1.8023413600644987E-4</v>
      </c>
    </row>
    <row r="78" spans="1:6" x14ac:dyDescent="0.2">
      <c r="A78" s="70" t="s">
        <v>82</v>
      </c>
      <c r="B78" s="70" t="s">
        <v>10</v>
      </c>
      <c r="C78" s="82">
        <v>276</v>
      </c>
      <c r="D78" s="83">
        <v>7957319</v>
      </c>
      <c r="E78" s="83">
        <v>477439</v>
      </c>
      <c r="F78" s="84">
        <v>6.1641419824485437E-4</v>
      </c>
    </row>
    <row r="79" spans="1:6" x14ac:dyDescent="0.2">
      <c r="A79" s="70" t="s">
        <v>82</v>
      </c>
      <c r="B79" s="70" t="s">
        <v>4</v>
      </c>
      <c r="C79" s="82">
        <v>57</v>
      </c>
      <c r="D79" s="83">
        <v>4799150</v>
      </c>
      <c r="E79" s="83">
        <v>287949</v>
      </c>
      <c r="F79" s="84">
        <v>3.7176655440885134E-4</v>
      </c>
    </row>
    <row r="80" spans="1:6" x14ac:dyDescent="0.2">
      <c r="A80" s="70" t="s">
        <v>82</v>
      </c>
      <c r="B80" s="70" t="s">
        <v>828</v>
      </c>
      <c r="C80" s="82">
        <v>415</v>
      </c>
      <c r="D80" s="83">
        <v>4678802</v>
      </c>
      <c r="E80" s="83">
        <v>278788</v>
      </c>
      <c r="F80" s="84">
        <v>3.5993892727717353E-4</v>
      </c>
    </row>
    <row r="81" spans="1:6" x14ac:dyDescent="0.2">
      <c r="A81" s="70" t="s">
        <v>82</v>
      </c>
      <c r="B81" s="70" t="s">
        <v>8</v>
      </c>
      <c r="C81" s="82">
        <v>146</v>
      </c>
      <c r="D81" s="83">
        <v>3325467</v>
      </c>
      <c r="E81" s="83">
        <v>199493</v>
      </c>
      <c r="F81" s="84">
        <v>2.5756236430300147E-4</v>
      </c>
    </row>
    <row r="82" spans="1:6" x14ac:dyDescent="0.2">
      <c r="A82" s="70" t="s">
        <v>82</v>
      </c>
      <c r="B82" s="70" t="s">
        <v>829</v>
      </c>
      <c r="C82" s="82">
        <v>123</v>
      </c>
      <c r="D82" s="83">
        <v>4284221</v>
      </c>
      <c r="E82" s="83">
        <v>257053</v>
      </c>
      <c r="F82" s="84">
        <v>3.3187720086007749E-4</v>
      </c>
    </row>
    <row r="83" spans="1:6" x14ac:dyDescent="0.2">
      <c r="A83" s="70" t="s">
        <v>82</v>
      </c>
      <c r="B83" s="70" t="s">
        <v>25</v>
      </c>
      <c r="C83" s="82">
        <v>60</v>
      </c>
      <c r="D83" s="83">
        <v>4393702</v>
      </c>
      <c r="E83" s="83">
        <v>263622</v>
      </c>
      <c r="F83" s="84">
        <v>3.4035833639418857E-4</v>
      </c>
    </row>
    <row r="84" spans="1:6" x14ac:dyDescent="0.2">
      <c r="A84" s="70" t="s">
        <v>82</v>
      </c>
      <c r="B84" s="70" t="s">
        <v>61</v>
      </c>
      <c r="C84" s="82">
        <v>1335</v>
      </c>
      <c r="D84" s="83">
        <v>46110384</v>
      </c>
      <c r="E84" s="83">
        <v>2764647</v>
      </c>
      <c r="F84" s="84">
        <v>3.5693935014421566E-3</v>
      </c>
    </row>
    <row r="85" spans="1:6" x14ac:dyDescent="0.2">
      <c r="A85" s="70" t="s">
        <v>95</v>
      </c>
      <c r="B85" s="70" t="s">
        <v>5</v>
      </c>
      <c r="C85" s="82">
        <v>190</v>
      </c>
      <c r="D85" s="83">
        <v>11386782</v>
      </c>
      <c r="E85" s="83">
        <v>683207</v>
      </c>
      <c r="F85" s="84">
        <v>8.8207811917390957E-4</v>
      </c>
    </row>
    <row r="86" spans="1:6" x14ac:dyDescent="0.2">
      <c r="A86" s="70" t="s">
        <v>95</v>
      </c>
      <c r="B86" s="70" t="s">
        <v>1</v>
      </c>
      <c r="C86" s="82">
        <v>93</v>
      </c>
      <c r="D86" s="83">
        <v>87024938</v>
      </c>
      <c r="E86" s="83">
        <v>5221496</v>
      </c>
      <c r="F86" s="84">
        <v>6.7413937078427072E-3</v>
      </c>
    </row>
    <row r="87" spans="1:6" x14ac:dyDescent="0.2">
      <c r="A87" s="70" t="s">
        <v>95</v>
      </c>
      <c r="B87" s="70" t="s">
        <v>827</v>
      </c>
      <c r="C87" s="82">
        <v>894</v>
      </c>
      <c r="D87" s="83">
        <v>70346443</v>
      </c>
      <c r="E87" s="83">
        <v>4220787</v>
      </c>
      <c r="F87" s="84">
        <v>5.4493936074918557E-3</v>
      </c>
    </row>
    <row r="88" spans="1:6" x14ac:dyDescent="0.2">
      <c r="A88" s="70" t="s">
        <v>95</v>
      </c>
      <c r="B88" s="70" t="s">
        <v>3</v>
      </c>
      <c r="C88" s="82">
        <v>389</v>
      </c>
      <c r="D88" s="83">
        <v>59324935</v>
      </c>
      <c r="E88" s="83">
        <v>3559496</v>
      </c>
      <c r="F88" s="84">
        <v>4.5956109010695948E-3</v>
      </c>
    </row>
    <row r="89" spans="1:6" x14ac:dyDescent="0.2">
      <c r="A89" s="70" t="s">
        <v>95</v>
      </c>
      <c r="B89" s="70" t="s">
        <v>2</v>
      </c>
      <c r="C89" s="82">
        <v>83</v>
      </c>
      <c r="D89" s="83">
        <v>60142467</v>
      </c>
      <c r="E89" s="83">
        <v>3608548</v>
      </c>
      <c r="F89" s="84">
        <v>4.6589411888179905E-3</v>
      </c>
    </row>
    <row r="90" spans="1:6" x14ac:dyDescent="0.2">
      <c r="A90" s="70" t="s">
        <v>95</v>
      </c>
      <c r="B90" s="70" t="s">
        <v>6</v>
      </c>
      <c r="C90" s="82">
        <v>180</v>
      </c>
      <c r="D90" s="83">
        <v>25579727</v>
      </c>
      <c r="E90" s="83">
        <v>1534784</v>
      </c>
      <c r="F90" s="84">
        <v>1.9815361728703156E-3</v>
      </c>
    </row>
    <row r="91" spans="1:6" x14ac:dyDescent="0.2">
      <c r="A91" s="70" t="s">
        <v>95</v>
      </c>
      <c r="B91" s="70" t="s">
        <v>10</v>
      </c>
      <c r="C91" s="82">
        <v>920</v>
      </c>
      <c r="D91" s="83">
        <v>43887095</v>
      </c>
      <c r="E91" s="83">
        <v>2633226</v>
      </c>
      <c r="F91" s="84">
        <v>3.399717856286363E-3</v>
      </c>
    </row>
    <row r="92" spans="1:6" x14ac:dyDescent="0.2">
      <c r="A92" s="70" t="s">
        <v>95</v>
      </c>
      <c r="B92" s="70" t="s">
        <v>4</v>
      </c>
      <c r="C92" s="82">
        <v>212</v>
      </c>
      <c r="D92" s="83">
        <v>35317672</v>
      </c>
      <c r="E92" s="83">
        <v>2119060</v>
      </c>
      <c r="F92" s="84">
        <v>2.7358859894829309E-3</v>
      </c>
    </row>
    <row r="93" spans="1:6" x14ac:dyDescent="0.2">
      <c r="A93" s="70" t="s">
        <v>95</v>
      </c>
      <c r="B93" s="70" t="s">
        <v>828</v>
      </c>
      <c r="C93" s="82">
        <v>2259</v>
      </c>
      <c r="D93" s="83">
        <v>74613462</v>
      </c>
      <c r="E93" s="83">
        <v>4361981</v>
      </c>
      <c r="F93" s="84">
        <v>5.6316870236287524E-3</v>
      </c>
    </row>
    <row r="94" spans="1:6" x14ac:dyDescent="0.2">
      <c r="A94" s="70" t="s">
        <v>95</v>
      </c>
      <c r="B94" s="70" t="s">
        <v>8</v>
      </c>
      <c r="C94" s="82">
        <v>939</v>
      </c>
      <c r="D94" s="83">
        <v>59347624</v>
      </c>
      <c r="E94" s="83">
        <v>3560857</v>
      </c>
      <c r="F94" s="84">
        <v>4.5973680673752617E-3</v>
      </c>
    </row>
    <row r="95" spans="1:6" x14ac:dyDescent="0.2">
      <c r="A95" s="70" t="s">
        <v>95</v>
      </c>
      <c r="B95" s="70" t="s">
        <v>829</v>
      </c>
      <c r="C95" s="82">
        <v>216</v>
      </c>
      <c r="D95" s="83">
        <v>41106334</v>
      </c>
      <c r="E95" s="83">
        <v>2466380</v>
      </c>
      <c r="F95" s="84">
        <v>3.1843055348791029E-3</v>
      </c>
    </row>
    <row r="96" spans="1:6" x14ac:dyDescent="0.2">
      <c r="A96" s="70" t="s">
        <v>95</v>
      </c>
      <c r="B96" s="70" t="s">
        <v>25</v>
      </c>
      <c r="C96" s="82">
        <v>285</v>
      </c>
      <c r="D96" s="83">
        <v>43390929</v>
      </c>
      <c r="E96" s="83">
        <v>2603456</v>
      </c>
      <c r="F96" s="84">
        <v>3.3612822641337545E-3</v>
      </c>
    </row>
    <row r="97" spans="1:6" x14ac:dyDescent="0.2">
      <c r="A97" s="70" t="s">
        <v>95</v>
      </c>
      <c r="B97" s="70" t="s">
        <v>61</v>
      </c>
      <c r="C97" s="82">
        <v>6660</v>
      </c>
      <c r="D97" s="83">
        <v>611468407</v>
      </c>
      <c r="E97" s="83">
        <v>36573278</v>
      </c>
      <c r="F97" s="84">
        <v>4.7219200433052541E-2</v>
      </c>
    </row>
    <row r="98" spans="1:6" x14ac:dyDescent="0.2">
      <c r="A98" s="70" t="s">
        <v>107</v>
      </c>
      <c r="B98" s="70" t="s">
        <v>5</v>
      </c>
      <c r="C98" s="82">
        <v>21</v>
      </c>
      <c r="D98" s="83">
        <v>852853</v>
      </c>
      <c r="E98" s="83">
        <v>51171</v>
      </c>
      <c r="F98" s="84">
        <v>6.6066096272795983E-5</v>
      </c>
    </row>
    <row r="99" spans="1:6" x14ac:dyDescent="0.2">
      <c r="A99" s="70" t="s">
        <v>107</v>
      </c>
      <c r="B99" s="70" t="s">
        <v>1</v>
      </c>
      <c r="C99" s="82">
        <v>24</v>
      </c>
      <c r="D99" s="83">
        <v>4057395</v>
      </c>
      <c r="E99" s="83">
        <v>243444</v>
      </c>
      <c r="F99" s="84">
        <v>3.1430682888813091E-4</v>
      </c>
    </row>
    <row r="100" spans="1:6" x14ac:dyDescent="0.2">
      <c r="A100" s="70" t="s">
        <v>107</v>
      </c>
      <c r="B100" s="70" t="s">
        <v>827</v>
      </c>
      <c r="C100" s="82">
        <v>109</v>
      </c>
      <c r="D100" s="83">
        <v>5799695</v>
      </c>
      <c r="E100" s="83">
        <v>347982</v>
      </c>
      <c r="F100" s="84">
        <v>4.4927424348166137E-4</v>
      </c>
    </row>
    <row r="101" spans="1:6" x14ac:dyDescent="0.2">
      <c r="A101" s="70" t="s">
        <v>107</v>
      </c>
      <c r="B101" s="70" t="s">
        <v>3</v>
      </c>
      <c r="C101" s="82">
        <v>60</v>
      </c>
      <c r="D101" s="83">
        <v>7686113</v>
      </c>
      <c r="E101" s="83">
        <v>461167</v>
      </c>
      <c r="F101" s="84">
        <v>5.954056676601299E-4</v>
      </c>
    </row>
    <row r="102" spans="1:6" x14ac:dyDescent="0.2">
      <c r="A102" s="70" t="s">
        <v>107</v>
      </c>
      <c r="B102" s="70" t="s">
        <v>2</v>
      </c>
      <c r="C102" s="82">
        <v>14</v>
      </c>
      <c r="D102" s="83">
        <v>8989595</v>
      </c>
      <c r="E102" s="83">
        <v>539376</v>
      </c>
      <c r="F102" s="84">
        <v>6.9638011262698806E-4</v>
      </c>
    </row>
    <row r="103" spans="1:6" x14ac:dyDescent="0.2">
      <c r="A103" s="70" t="s">
        <v>107</v>
      </c>
      <c r="B103" s="70" t="s">
        <v>6</v>
      </c>
      <c r="C103" s="82">
        <v>21</v>
      </c>
      <c r="D103" s="83">
        <v>6525390</v>
      </c>
      <c r="E103" s="83">
        <v>391523</v>
      </c>
      <c r="F103" s="84">
        <v>5.0548936333106448E-4</v>
      </c>
    </row>
    <row r="104" spans="1:6" x14ac:dyDescent="0.2">
      <c r="A104" s="70" t="s">
        <v>107</v>
      </c>
      <c r="B104" s="70" t="s">
        <v>10</v>
      </c>
      <c r="C104" s="82">
        <v>302</v>
      </c>
      <c r="D104" s="83">
        <v>19185937</v>
      </c>
      <c r="E104" s="83">
        <v>1151156</v>
      </c>
      <c r="F104" s="84">
        <v>1.4862399234137839E-3</v>
      </c>
    </row>
    <row r="105" spans="1:6" x14ac:dyDescent="0.2">
      <c r="A105" s="70" t="s">
        <v>107</v>
      </c>
      <c r="B105" s="70" t="s">
        <v>4</v>
      </c>
      <c r="C105" s="82">
        <v>30</v>
      </c>
      <c r="D105" s="83">
        <v>4679976</v>
      </c>
      <c r="E105" s="83">
        <v>280799</v>
      </c>
      <c r="F105" s="84">
        <v>3.6253529865167461E-4</v>
      </c>
    </row>
    <row r="106" spans="1:6" x14ac:dyDescent="0.2">
      <c r="A106" s="70" t="s">
        <v>107</v>
      </c>
      <c r="B106" s="70" t="s">
        <v>828</v>
      </c>
      <c r="C106" s="82">
        <v>416</v>
      </c>
      <c r="D106" s="83">
        <v>6428904</v>
      </c>
      <c r="E106" s="83">
        <v>378169</v>
      </c>
      <c r="F106" s="84">
        <v>4.8824821796304517E-4</v>
      </c>
    </row>
    <row r="107" spans="1:6" x14ac:dyDescent="0.2">
      <c r="A107" s="70" t="s">
        <v>107</v>
      </c>
      <c r="B107" s="70" t="s">
        <v>8</v>
      </c>
      <c r="C107" s="82">
        <v>162</v>
      </c>
      <c r="D107" s="83">
        <v>2890143</v>
      </c>
      <c r="E107" s="83">
        <v>173409</v>
      </c>
      <c r="F107" s="84">
        <v>2.2388571043304369E-4</v>
      </c>
    </row>
    <row r="108" spans="1:6" x14ac:dyDescent="0.2">
      <c r="A108" s="70" t="s">
        <v>107</v>
      </c>
      <c r="B108" s="70" t="s">
        <v>829</v>
      </c>
      <c r="C108" s="82">
        <v>72</v>
      </c>
      <c r="D108" s="83">
        <v>2935025</v>
      </c>
      <c r="E108" s="83">
        <v>176012</v>
      </c>
      <c r="F108" s="84">
        <v>2.2724640396254455E-4</v>
      </c>
    </row>
    <row r="109" spans="1:6" x14ac:dyDescent="0.2">
      <c r="A109" s="70" t="s">
        <v>107</v>
      </c>
      <c r="B109" s="70" t="s">
        <v>25</v>
      </c>
      <c r="C109" s="82">
        <v>30</v>
      </c>
      <c r="D109" s="83">
        <v>2531346</v>
      </c>
      <c r="E109" s="83">
        <v>151881</v>
      </c>
      <c r="F109" s="84">
        <v>1.9609123855325334E-4</v>
      </c>
    </row>
    <row r="110" spans="1:6" x14ac:dyDescent="0.2">
      <c r="A110" s="70" t="s">
        <v>107</v>
      </c>
      <c r="B110" s="70" t="s">
        <v>61</v>
      </c>
      <c r="C110" s="82">
        <v>1261</v>
      </c>
      <c r="D110" s="83">
        <v>72562372</v>
      </c>
      <c r="E110" s="83">
        <v>4346088</v>
      </c>
      <c r="F110" s="84">
        <v>5.6111678141533951E-3</v>
      </c>
    </row>
    <row r="111" spans="1:6" x14ac:dyDescent="0.2">
      <c r="A111" s="70" t="s">
        <v>111</v>
      </c>
      <c r="B111" s="70" t="s">
        <v>5</v>
      </c>
      <c r="C111" s="82" t="s">
        <v>826</v>
      </c>
      <c r="D111" s="83" t="s">
        <v>826</v>
      </c>
      <c r="E111" s="83" t="s">
        <v>826</v>
      </c>
      <c r="F111" s="84" t="s">
        <v>826</v>
      </c>
    </row>
    <row r="112" spans="1:6" x14ac:dyDescent="0.2">
      <c r="A112" s="70" t="s">
        <v>111</v>
      </c>
      <c r="B112" s="70" t="s">
        <v>1</v>
      </c>
      <c r="C112" s="82">
        <v>33</v>
      </c>
      <c r="D112" s="83">
        <v>5662274</v>
      </c>
      <c r="E112" s="83">
        <v>339736</v>
      </c>
      <c r="F112" s="84">
        <v>4.3862795886995791E-4</v>
      </c>
    </row>
    <row r="113" spans="1:6" x14ac:dyDescent="0.2">
      <c r="A113" s="70" t="s">
        <v>111</v>
      </c>
      <c r="B113" s="70" t="s">
        <v>827</v>
      </c>
      <c r="C113" s="82">
        <v>145</v>
      </c>
      <c r="D113" s="83">
        <v>6804577</v>
      </c>
      <c r="E113" s="83">
        <v>408275</v>
      </c>
      <c r="F113" s="84">
        <v>5.2711761458200509E-4</v>
      </c>
    </row>
    <row r="114" spans="1:6" x14ac:dyDescent="0.2">
      <c r="A114" s="70" t="s">
        <v>111</v>
      </c>
      <c r="B114" s="70" t="s">
        <v>3</v>
      </c>
      <c r="C114" s="82">
        <v>67</v>
      </c>
      <c r="D114" s="83">
        <v>9637196</v>
      </c>
      <c r="E114" s="83">
        <v>578232</v>
      </c>
      <c r="F114" s="84">
        <v>7.4654650055717823E-4</v>
      </c>
    </row>
    <row r="115" spans="1:6" x14ac:dyDescent="0.2">
      <c r="A115" s="70" t="s">
        <v>111</v>
      </c>
      <c r="B115" s="70" t="s">
        <v>2</v>
      </c>
      <c r="C115" s="82" t="s">
        <v>826</v>
      </c>
      <c r="D115" s="83" t="s">
        <v>826</v>
      </c>
      <c r="E115" s="83" t="s">
        <v>826</v>
      </c>
      <c r="F115" s="84" t="s">
        <v>826</v>
      </c>
    </row>
    <row r="116" spans="1:6" x14ac:dyDescent="0.2">
      <c r="A116" s="70" t="s">
        <v>111</v>
      </c>
      <c r="B116" s="70" t="s">
        <v>6</v>
      </c>
      <c r="C116" s="82">
        <v>36</v>
      </c>
      <c r="D116" s="83">
        <v>2691439</v>
      </c>
      <c r="E116" s="83">
        <v>161486</v>
      </c>
      <c r="F116" s="84">
        <v>2.08492107301181E-4</v>
      </c>
    </row>
    <row r="117" spans="1:6" x14ac:dyDescent="0.2">
      <c r="A117" s="70" t="s">
        <v>111</v>
      </c>
      <c r="B117" s="70" t="s">
        <v>10</v>
      </c>
      <c r="C117" s="82">
        <v>233</v>
      </c>
      <c r="D117" s="83">
        <v>6935433</v>
      </c>
      <c r="E117" s="83">
        <v>416126</v>
      </c>
      <c r="F117" s="84">
        <v>5.3725392072880148E-4</v>
      </c>
    </row>
    <row r="118" spans="1:6" x14ac:dyDescent="0.2">
      <c r="A118" s="70" t="s">
        <v>111</v>
      </c>
      <c r="B118" s="70" t="s">
        <v>4</v>
      </c>
      <c r="C118" s="82">
        <v>28</v>
      </c>
      <c r="D118" s="83">
        <v>5494647</v>
      </c>
      <c r="E118" s="83">
        <v>329679</v>
      </c>
      <c r="F118" s="84">
        <v>4.2564351982801014E-4</v>
      </c>
    </row>
    <row r="119" spans="1:6" x14ac:dyDescent="0.2">
      <c r="A119" s="70" t="s">
        <v>111</v>
      </c>
      <c r="B119" s="70" t="s">
        <v>828</v>
      </c>
      <c r="C119" s="82">
        <v>453</v>
      </c>
      <c r="D119" s="83">
        <v>7856759</v>
      </c>
      <c r="E119" s="83">
        <v>464860</v>
      </c>
      <c r="F119" s="84">
        <v>6.0017364353582973E-4</v>
      </c>
    </row>
    <row r="120" spans="1:6" x14ac:dyDescent="0.2">
      <c r="A120" s="70" t="s">
        <v>111</v>
      </c>
      <c r="B120" s="70" t="s">
        <v>8</v>
      </c>
      <c r="C120" s="82">
        <v>151</v>
      </c>
      <c r="D120" s="83">
        <v>4685132</v>
      </c>
      <c r="E120" s="83">
        <v>281108</v>
      </c>
      <c r="F120" s="84">
        <v>3.6293424383055116E-4</v>
      </c>
    </row>
    <row r="121" spans="1:6" x14ac:dyDescent="0.2">
      <c r="A121" s="70" t="s">
        <v>111</v>
      </c>
      <c r="B121" s="70" t="s">
        <v>829</v>
      </c>
      <c r="C121" s="82">
        <v>60</v>
      </c>
      <c r="D121" s="83">
        <v>4621458</v>
      </c>
      <c r="E121" s="83">
        <v>277287</v>
      </c>
      <c r="F121" s="84">
        <v>3.5800100911052705E-4</v>
      </c>
    </row>
    <row r="122" spans="1:6" x14ac:dyDescent="0.2">
      <c r="A122" s="70" t="s">
        <v>111</v>
      </c>
      <c r="B122" s="70" t="s">
        <v>25</v>
      </c>
      <c r="C122" s="82">
        <v>75</v>
      </c>
      <c r="D122" s="83">
        <v>1809009</v>
      </c>
      <c r="E122" s="83">
        <v>108541</v>
      </c>
      <c r="F122" s="84">
        <v>1.4013562673282815E-4</v>
      </c>
    </row>
    <row r="123" spans="1:6" x14ac:dyDescent="0.2">
      <c r="A123" s="70" t="s">
        <v>111</v>
      </c>
      <c r="B123" s="70" t="s">
        <v>61</v>
      </c>
      <c r="C123" s="82">
        <v>1305</v>
      </c>
      <c r="D123" s="83">
        <v>67928786</v>
      </c>
      <c r="E123" s="83">
        <v>4069182</v>
      </c>
      <c r="F123" s="84">
        <v>5.2536587083216769E-3</v>
      </c>
    </row>
    <row r="124" spans="1:6" x14ac:dyDescent="0.2">
      <c r="A124" s="70" t="s">
        <v>118</v>
      </c>
      <c r="B124" s="70" t="s">
        <v>5</v>
      </c>
      <c r="C124" s="82" t="s">
        <v>826</v>
      </c>
      <c r="D124" s="83" t="s">
        <v>826</v>
      </c>
      <c r="E124" s="83" t="s">
        <v>826</v>
      </c>
      <c r="F124" s="84" t="s">
        <v>826</v>
      </c>
    </row>
    <row r="125" spans="1:6" x14ac:dyDescent="0.2">
      <c r="A125" s="70" t="s">
        <v>118</v>
      </c>
      <c r="B125" s="70" t="s">
        <v>1</v>
      </c>
      <c r="C125" s="82">
        <v>25</v>
      </c>
      <c r="D125" s="83">
        <v>6237548</v>
      </c>
      <c r="E125" s="83">
        <v>374253</v>
      </c>
      <c r="F125" s="84">
        <v>4.8319233019449915E-4</v>
      </c>
    </row>
    <row r="126" spans="1:6" x14ac:dyDescent="0.2">
      <c r="A126" s="70" t="s">
        <v>118</v>
      </c>
      <c r="B126" s="70" t="s">
        <v>827</v>
      </c>
      <c r="C126" s="82">
        <v>104</v>
      </c>
      <c r="D126" s="83">
        <v>4878911</v>
      </c>
      <c r="E126" s="83">
        <v>292735</v>
      </c>
      <c r="F126" s="84">
        <v>3.77945685884914E-4</v>
      </c>
    </row>
    <row r="127" spans="1:6" x14ac:dyDescent="0.2">
      <c r="A127" s="70" t="s">
        <v>118</v>
      </c>
      <c r="B127" s="70" t="s">
        <v>3</v>
      </c>
      <c r="C127" s="82">
        <v>69</v>
      </c>
      <c r="D127" s="83">
        <v>7968123</v>
      </c>
      <c r="E127" s="83">
        <v>478087</v>
      </c>
      <c r="F127" s="84">
        <v>6.1725082114424609E-4</v>
      </c>
    </row>
    <row r="128" spans="1:6" x14ac:dyDescent="0.2">
      <c r="A128" s="70" t="s">
        <v>118</v>
      </c>
      <c r="B128" s="70" t="s">
        <v>2</v>
      </c>
      <c r="C128" s="82" t="s">
        <v>826</v>
      </c>
      <c r="D128" s="83" t="s">
        <v>826</v>
      </c>
      <c r="E128" s="83" t="s">
        <v>826</v>
      </c>
      <c r="F128" s="84" t="s">
        <v>826</v>
      </c>
    </row>
    <row r="129" spans="1:6" x14ac:dyDescent="0.2">
      <c r="A129" s="70" t="s">
        <v>118</v>
      </c>
      <c r="B129" s="70" t="s">
        <v>6</v>
      </c>
      <c r="C129" s="82">
        <v>33</v>
      </c>
      <c r="D129" s="83">
        <v>1296361</v>
      </c>
      <c r="E129" s="83">
        <v>77782</v>
      </c>
      <c r="F129" s="84">
        <v>1.0042315179087017E-4</v>
      </c>
    </row>
    <row r="130" spans="1:6" x14ac:dyDescent="0.2">
      <c r="A130" s="70" t="s">
        <v>118</v>
      </c>
      <c r="B130" s="70" t="s">
        <v>10</v>
      </c>
      <c r="C130" s="82">
        <v>231</v>
      </c>
      <c r="D130" s="83">
        <v>4471718</v>
      </c>
      <c r="E130" s="83">
        <v>268303</v>
      </c>
      <c r="F130" s="84">
        <v>3.4640190397451648E-4</v>
      </c>
    </row>
    <row r="131" spans="1:6" x14ac:dyDescent="0.2">
      <c r="A131" s="70" t="s">
        <v>118</v>
      </c>
      <c r="B131" s="70" t="s">
        <v>4</v>
      </c>
      <c r="C131" s="82">
        <v>41</v>
      </c>
      <c r="D131" s="83">
        <v>3780858</v>
      </c>
      <c r="E131" s="83">
        <v>226851</v>
      </c>
      <c r="F131" s="84">
        <v>2.9288386010787443E-4</v>
      </c>
    </row>
    <row r="132" spans="1:6" x14ac:dyDescent="0.2">
      <c r="A132" s="70" t="s">
        <v>118</v>
      </c>
      <c r="B132" s="70" t="s">
        <v>828</v>
      </c>
      <c r="C132" s="82">
        <v>394</v>
      </c>
      <c r="D132" s="83">
        <v>5276221</v>
      </c>
      <c r="E132" s="83">
        <v>312124</v>
      </c>
      <c r="F132" s="84">
        <v>4.0297852754587901E-4</v>
      </c>
    </row>
    <row r="133" spans="1:6" x14ac:dyDescent="0.2">
      <c r="A133" s="70" t="s">
        <v>118</v>
      </c>
      <c r="B133" s="70" t="s">
        <v>8</v>
      </c>
      <c r="C133" s="82">
        <v>207</v>
      </c>
      <c r="D133" s="83">
        <v>6139749</v>
      </c>
      <c r="E133" s="83">
        <v>368355</v>
      </c>
      <c r="F133" s="84">
        <v>4.7557751250836932E-4</v>
      </c>
    </row>
    <row r="134" spans="1:6" x14ac:dyDescent="0.2">
      <c r="A134" s="70" t="s">
        <v>118</v>
      </c>
      <c r="B134" s="70" t="s">
        <v>829</v>
      </c>
      <c r="C134" s="82">
        <v>66</v>
      </c>
      <c r="D134" s="83">
        <v>2688395</v>
      </c>
      <c r="E134" s="83">
        <v>161304</v>
      </c>
      <c r="F134" s="84">
        <v>2.0825712988190742E-4</v>
      </c>
    </row>
    <row r="135" spans="1:6" x14ac:dyDescent="0.2">
      <c r="A135" s="70" t="s">
        <v>118</v>
      </c>
      <c r="B135" s="70" t="s">
        <v>25</v>
      </c>
      <c r="C135" s="82">
        <v>45</v>
      </c>
      <c r="D135" s="83">
        <v>2828214</v>
      </c>
      <c r="E135" s="83">
        <v>169693</v>
      </c>
      <c r="F135" s="84">
        <v>2.1908803960875436E-4</v>
      </c>
    </row>
    <row r="136" spans="1:6" x14ac:dyDescent="0.2">
      <c r="A136" s="70" t="s">
        <v>118</v>
      </c>
      <c r="B136" s="70" t="s">
        <v>61</v>
      </c>
      <c r="C136" s="82">
        <v>1250</v>
      </c>
      <c r="D136" s="83">
        <v>53539350</v>
      </c>
      <c r="E136" s="83">
        <v>3207882</v>
      </c>
      <c r="F136" s="84">
        <v>4.1416474378802312E-3</v>
      </c>
    </row>
    <row r="137" spans="1:6" x14ac:dyDescent="0.2">
      <c r="A137" s="70" t="s">
        <v>128</v>
      </c>
      <c r="B137" s="70" t="s">
        <v>5</v>
      </c>
      <c r="C137" s="82" t="s">
        <v>826</v>
      </c>
      <c r="D137" s="83" t="s">
        <v>826</v>
      </c>
      <c r="E137" s="83" t="s">
        <v>826</v>
      </c>
      <c r="F137" s="84" t="s">
        <v>826</v>
      </c>
    </row>
    <row r="138" spans="1:6" x14ac:dyDescent="0.2">
      <c r="A138" s="70" t="s">
        <v>128</v>
      </c>
      <c r="B138" s="70" t="s">
        <v>1</v>
      </c>
      <c r="C138" s="82">
        <v>30</v>
      </c>
      <c r="D138" s="83">
        <v>3839809</v>
      </c>
      <c r="E138" s="83">
        <v>230389</v>
      </c>
      <c r="F138" s="84">
        <v>2.9745171785177532E-4</v>
      </c>
    </row>
    <row r="139" spans="1:6" x14ac:dyDescent="0.2">
      <c r="A139" s="70" t="s">
        <v>128</v>
      </c>
      <c r="B139" s="70" t="s">
        <v>827</v>
      </c>
      <c r="C139" s="82">
        <v>125</v>
      </c>
      <c r="D139" s="83">
        <v>7140895</v>
      </c>
      <c r="E139" s="83">
        <v>428454</v>
      </c>
      <c r="F139" s="84">
        <v>5.5317041317278404E-4</v>
      </c>
    </row>
    <row r="140" spans="1:6" x14ac:dyDescent="0.2">
      <c r="A140" s="70" t="s">
        <v>128</v>
      </c>
      <c r="B140" s="70" t="s">
        <v>3</v>
      </c>
      <c r="C140" s="82">
        <v>99</v>
      </c>
      <c r="D140" s="83">
        <v>7928241</v>
      </c>
      <c r="E140" s="83">
        <v>475694</v>
      </c>
      <c r="F140" s="84">
        <v>6.1416125540621474E-4</v>
      </c>
    </row>
    <row r="141" spans="1:6" x14ac:dyDescent="0.2">
      <c r="A141" s="70" t="s">
        <v>128</v>
      </c>
      <c r="B141" s="70" t="s">
        <v>2</v>
      </c>
      <c r="C141" s="82" t="s">
        <v>826</v>
      </c>
      <c r="D141" s="83" t="s">
        <v>826</v>
      </c>
      <c r="E141" s="83" t="s">
        <v>826</v>
      </c>
      <c r="F141" s="84" t="s">
        <v>826</v>
      </c>
    </row>
    <row r="142" spans="1:6" x14ac:dyDescent="0.2">
      <c r="A142" s="70" t="s">
        <v>128</v>
      </c>
      <c r="B142" s="70" t="s">
        <v>6</v>
      </c>
      <c r="C142" s="82">
        <v>33</v>
      </c>
      <c r="D142" s="83">
        <v>2561913</v>
      </c>
      <c r="E142" s="83">
        <v>153715</v>
      </c>
      <c r="F142" s="84">
        <v>1.9845908793208721E-4</v>
      </c>
    </row>
    <row r="143" spans="1:6" x14ac:dyDescent="0.2">
      <c r="A143" s="70" t="s">
        <v>128</v>
      </c>
      <c r="B143" s="70" t="s">
        <v>10</v>
      </c>
      <c r="C143" s="82">
        <v>216</v>
      </c>
      <c r="D143" s="83">
        <v>3501252</v>
      </c>
      <c r="E143" s="83">
        <v>210075</v>
      </c>
      <c r="F143" s="84">
        <v>2.7122462282362311E-4</v>
      </c>
    </row>
    <row r="144" spans="1:6" x14ac:dyDescent="0.2">
      <c r="A144" s="70" t="s">
        <v>128</v>
      </c>
      <c r="B144" s="70" t="s">
        <v>4</v>
      </c>
      <c r="C144" s="82">
        <v>30</v>
      </c>
      <c r="D144" s="83">
        <v>10021745</v>
      </c>
      <c r="E144" s="83">
        <v>601305</v>
      </c>
      <c r="F144" s="84">
        <v>7.7633569833135158E-4</v>
      </c>
    </row>
    <row r="145" spans="1:6" x14ac:dyDescent="0.2">
      <c r="A145" s="70" t="s">
        <v>128</v>
      </c>
      <c r="B145" s="70" t="s">
        <v>828</v>
      </c>
      <c r="C145" s="82">
        <v>353</v>
      </c>
      <c r="D145" s="83">
        <v>6938252</v>
      </c>
      <c r="E145" s="83">
        <v>411647</v>
      </c>
      <c r="F145" s="84">
        <v>5.3147115226217286E-4</v>
      </c>
    </row>
    <row r="146" spans="1:6" x14ac:dyDescent="0.2">
      <c r="A146" s="70" t="s">
        <v>128</v>
      </c>
      <c r="B146" s="70" t="s">
        <v>8</v>
      </c>
      <c r="C146" s="82">
        <v>119</v>
      </c>
      <c r="D146" s="83">
        <v>4305859</v>
      </c>
      <c r="E146" s="83">
        <v>258320</v>
      </c>
      <c r="F146" s="84">
        <v>3.3351300520194366E-4</v>
      </c>
    </row>
    <row r="147" spans="1:6" x14ac:dyDescent="0.2">
      <c r="A147" s="70" t="s">
        <v>128</v>
      </c>
      <c r="B147" s="70" t="s">
        <v>829</v>
      </c>
      <c r="C147" s="82">
        <v>81</v>
      </c>
      <c r="D147" s="83">
        <v>5184579</v>
      </c>
      <c r="E147" s="83">
        <v>304049</v>
      </c>
      <c r="F147" s="84">
        <v>3.9255301842151504E-4</v>
      </c>
    </row>
    <row r="148" spans="1:6" x14ac:dyDescent="0.2">
      <c r="A148" s="70" t="s">
        <v>128</v>
      </c>
      <c r="B148" s="70" t="s">
        <v>25</v>
      </c>
      <c r="C148" s="82">
        <v>33</v>
      </c>
      <c r="D148" s="83">
        <v>5119462</v>
      </c>
      <c r="E148" s="83">
        <v>307168</v>
      </c>
      <c r="F148" s="84">
        <v>3.9657991166719815E-4</v>
      </c>
    </row>
    <row r="149" spans="1:6" x14ac:dyDescent="0.2">
      <c r="A149" s="70" t="s">
        <v>128</v>
      </c>
      <c r="B149" s="70" t="s">
        <v>61</v>
      </c>
      <c r="C149" s="82">
        <v>1155</v>
      </c>
      <c r="D149" s="83">
        <v>69124332</v>
      </c>
      <c r="E149" s="83">
        <v>4135754</v>
      </c>
      <c r="F149" s="84">
        <v>5.339608800386959E-3</v>
      </c>
    </row>
    <row r="150" spans="1:6" x14ac:dyDescent="0.2">
      <c r="A150" s="70" t="s">
        <v>136</v>
      </c>
      <c r="B150" s="70" t="s">
        <v>5</v>
      </c>
      <c r="C150" s="82" t="s">
        <v>826</v>
      </c>
      <c r="D150" s="83" t="s">
        <v>826</v>
      </c>
      <c r="E150" s="83" t="s">
        <v>826</v>
      </c>
      <c r="F150" s="84" t="s">
        <v>826</v>
      </c>
    </row>
    <row r="151" spans="1:6" x14ac:dyDescent="0.2">
      <c r="A151" s="70" t="s">
        <v>136</v>
      </c>
      <c r="B151" s="70" t="s">
        <v>1</v>
      </c>
      <c r="C151" s="82">
        <v>21</v>
      </c>
      <c r="D151" s="83">
        <v>2815846</v>
      </c>
      <c r="E151" s="83">
        <v>168951</v>
      </c>
      <c r="F151" s="84">
        <v>2.1813005474556203E-4</v>
      </c>
    </row>
    <row r="152" spans="1:6" x14ac:dyDescent="0.2">
      <c r="A152" s="70" t="s">
        <v>136</v>
      </c>
      <c r="B152" s="70" t="s">
        <v>827</v>
      </c>
      <c r="C152" s="82">
        <v>60</v>
      </c>
      <c r="D152" s="83">
        <v>903042</v>
      </c>
      <c r="E152" s="83">
        <v>54183</v>
      </c>
      <c r="F152" s="84">
        <v>6.9954843453301765E-5</v>
      </c>
    </row>
    <row r="153" spans="1:6" x14ac:dyDescent="0.2">
      <c r="A153" s="70" t="s">
        <v>136</v>
      </c>
      <c r="B153" s="70" t="s">
        <v>3</v>
      </c>
      <c r="C153" s="82">
        <v>48</v>
      </c>
      <c r="D153" s="83">
        <v>4405906</v>
      </c>
      <c r="E153" s="83">
        <v>264354</v>
      </c>
      <c r="F153" s="84">
        <v>3.4130341041016808E-4</v>
      </c>
    </row>
    <row r="154" spans="1:6" x14ac:dyDescent="0.2">
      <c r="A154" s="70" t="s">
        <v>136</v>
      </c>
      <c r="B154" s="70" t="s">
        <v>2</v>
      </c>
      <c r="C154" s="82" t="s">
        <v>826</v>
      </c>
      <c r="D154" s="83" t="s">
        <v>826</v>
      </c>
      <c r="E154" s="83" t="s">
        <v>826</v>
      </c>
      <c r="F154" s="84" t="s">
        <v>826</v>
      </c>
    </row>
    <row r="155" spans="1:6" x14ac:dyDescent="0.2">
      <c r="A155" s="70" t="s">
        <v>136</v>
      </c>
      <c r="B155" s="70" t="s">
        <v>6</v>
      </c>
      <c r="C155" s="82">
        <v>19</v>
      </c>
      <c r="D155" s="83">
        <v>1131607</v>
      </c>
      <c r="E155" s="83">
        <v>67896</v>
      </c>
      <c r="F155" s="84">
        <v>8.7659488236261867E-5</v>
      </c>
    </row>
    <row r="156" spans="1:6" x14ac:dyDescent="0.2">
      <c r="A156" s="70" t="s">
        <v>136</v>
      </c>
      <c r="B156" s="70" t="s">
        <v>10</v>
      </c>
      <c r="C156" s="82">
        <v>164</v>
      </c>
      <c r="D156" s="83">
        <v>2487114</v>
      </c>
      <c r="E156" s="83">
        <v>149227</v>
      </c>
      <c r="F156" s="84">
        <v>1.9266469970296706E-4</v>
      </c>
    </row>
    <row r="157" spans="1:6" x14ac:dyDescent="0.2">
      <c r="A157" s="70" t="s">
        <v>136</v>
      </c>
      <c r="B157" s="70" t="s">
        <v>4</v>
      </c>
      <c r="C157" s="82">
        <v>18</v>
      </c>
      <c r="D157" s="83">
        <v>3406833</v>
      </c>
      <c r="E157" s="83">
        <v>204410</v>
      </c>
      <c r="F157" s="84">
        <v>2.6391062787755226E-4</v>
      </c>
    </row>
    <row r="158" spans="1:6" x14ac:dyDescent="0.2">
      <c r="A158" s="70" t="s">
        <v>136</v>
      </c>
      <c r="B158" s="70" t="s">
        <v>828</v>
      </c>
      <c r="C158" s="82">
        <v>214</v>
      </c>
      <c r="D158" s="83">
        <v>2753014</v>
      </c>
      <c r="E158" s="83">
        <v>164406</v>
      </c>
      <c r="F158" s="84">
        <v>2.122620746873287E-4</v>
      </c>
    </row>
    <row r="159" spans="1:6" x14ac:dyDescent="0.2">
      <c r="A159" s="70" t="s">
        <v>136</v>
      </c>
      <c r="B159" s="70" t="s">
        <v>8</v>
      </c>
      <c r="C159" s="82">
        <v>67</v>
      </c>
      <c r="D159" s="83">
        <v>701648</v>
      </c>
      <c r="E159" s="83">
        <v>42095</v>
      </c>
      <c r="F159" s="84">
        <v>5.4348211342427292E-5</v>
      </c>
    </row>
    <row r="160" spans="1:6" x14ac:dyDescent="0.2">
      <c r="A160" s="70" t="s">
        <v>136</v>
      </c>
      <c r="B160" s="70" t="s">
        <v>829</v>
      </c>
      <c r="C160" s="82">
        <v>66</v>
      </c>
      <c r="D160" s="83">
        <v>1710771</v>
      </c>
      <c r="E160" s="83">
        <v>102646</v>
      </c>
      <c r="F160" s="84">
        <v>1.3252468230086215E-4</v>
      </c>
    </row>
    <row r="161" spans="1:6" x14ac:dyDescent="0.2">
      <c r="A161" s="70" t="s">
        <v>136</v>
      </c>
      <c r="B161" s="70" t="s">
        <v>25</v>
      </c>
      <c r="C161" s="82">
        <v>36</v>
      </c>
      <c r="D161" s="83">
        <v>807233</v>
      </c>
      <c r="E161" s="83">
        <v>48434</v>
      </c>
      <c r="F161" s="84">
        <v>6.2532397390643155E-5</v>
      </c>
    </row>
    <row r="162" spans="1:6" x14ac:dyDescent="0.2">
      <c r="A162" s="70" t="s">
        <v>136</v>
      </c>
      <c r="B162" s="70" t="s">
        <v>61</v>
      </c>
      <c r="C162" s="82">
        <v>734</v>
      </c>
      <c r="D162" s="83">
        <v>21274055</v>
      </c>
      <c r="E162" s="83">
        <v>1275665</v>
      </c>
      <c r="F162" s="84">
        <v>1.6469915909760665E-3</v>
      </c>
    </row>
    <row r="163" spans="1:6" x14ac:dyDescent="0.2">
      <c r="A163" s="70" t="s">
        <v>145</v>
      </c>
      <c r="B163" s="70" t="s">
        <v>5</v>
      </c>
      <c r="C163" s="82" t="s">
        <v>826</v>
      </c>
      <c r="D163" s="83" t="s">
        <v>826</v>
      </c>
      <c r="E163" s="83" t="s">
        <v>826</v>
      </c>
      <c r="F163" s="84" t="s">
        <v>826</v>
      </c>
    </row>
    <row r="164" spans="1:6" x14ac:dyDescent="0.2">
      <c r="A164" s="70" t="s">
        <v>145</v>
      </c>
      <c r="B164" s="70" t="s">
        <v>1</v>
      </c>
      <c r="C164" s="82">
        <v>18</v>
      </c>
      <c r="D164" s="83">
        <v>893493</v>
      </c>
      <c r="E164" s="83">
        <v>53610</v>
      </c>
      <c r="F164" s="84">
        <v>6.9215051908006343E-5</v>
      </c>
    </row>
    <row r="165" spans="1:6" x14ac:dyDescent="0.2">
      <c r="A165" s="70" t="s">
        <v>145</v>
      </c>
      <c r="B165" s="70" t="s">
        <v>827</v>
      </c>
      <c r="C165" s="82">
        <v>45</v>
      </c>
      <c r="D165" s="83">
        <v>1611759</v>
      </c>
      <c r="E165" s="83">
        <v>96706</v>
      </c>
      <c r="F165" s="84">
        <v>1.2485563905643838E-4</v>
      </c>
    </row>
    <row r="166" spans="1:6" x14ac:dyDescent="0.2">
      <c r="A166" s="70" t="s">
        <v>145</v>
      </c>
      <c r="B166" s="70" t="s">
        <v>3</v>
      </c>
      <c r="C166" s="82">
        <v>42</v>
      </c>
      <c r="D166" s="83">
        <v>3773521</v>
      </c>
      <c r="E166" s="83">
        <v>226411</v>
      </c>
      <c r="F166" s="84">
        <v>2.9231578283050969E-4</v>
      </c>
    </row>
    <row r="167" spans="1:6" x14ac:dyDescent="0.2">
      <c r="A167" s="70" t="s">
        <v>145</v>
      </c>
      <c r="B167" s="70" t="s">
        <v>2</v>
      </c>
      <c r="C167" s="82" t="s">
        <v>826</v>
      </c>
      <c r="D167" s="83" t="s">
        <v>826</v>
      </c>
      <c r="E167" s="83" t="s">
        <v>826</v>
      </c>
      <c r="F167" s="84" t="s">
        <v>826</v>
      </c>
    </row>
    <row r="168" spans="1:6" x14ac:dyDescent="0.2">
      <c r="A168" s="70" t="s">
        <v>145</v>
      </c>
      <c r="B168" s="70" t="s">
        <v>6</v>
      </c>
      <c r="C168" s="82">
        <v>15</v>
      </c>
      <c r="D168" s="83">
        <v>1119464</v>
      </c>
      <c r="E168" s="83">
        <v>67168</v>
      </c>
      <c r="F168" s="84">
        <v>8.6719578559167515E-5</v>
      </c>
    </row>
    <row r="169" spans="1:6" x14ac:dyDescent="0.2">
      <c r="A169" s="70" t="s">
        <v>145</v>
      </c>
      <c r="B169" s="70" t="s">
        <v>10</v>
      </c>
      <c r="C169" s="82">
        <v>133</v>
      </c>
      <c r="D169" s="83">
        <v>3716444</v>
      </c>
      <c r="E169" s="83">
        <v>222987</v>
      </c>
      <c r="F169" s="84">
        <v>2.8789510874483511E-4</v>
      </c>
    </row>
    <row r="170" spans="1:6" x14ac:dyDescent="0.2">
      <c r="A170" s="70" t="s">
        <v>145</v>
      </c>
      <c r="B170" s="70" t="s">
        <v>4</v>
      </c>
      <c r="C170" s="82">
        <v>33</v>
      </c>
      <c r="D170" s="83">
        <v>2543767</v>
      </c>
      <c r="E170" s="83">
        <v>152626</v>
      </c>
      <c r="F170" s="84">
        <v>1.9705309667060952E-4</v>
      </c>
    </row>
    <row r="171" spans="1:6" x14ac:dyDescent="0.2">
      <c r="A171" s="70" t="s">
        <v>145</v>
      </c>
      <c r="B171" s="70" t="s">
        <v>828</v>
      </c>
      <c r="C171" s="82">
        <v>200</v>
      </c>
      <c r="D171" s="83">
        <v>2211147</v>
      </c>
      <c r="E171" s="83">
        <v>132219</v>
      </c>
      <c r="F171" s="84">
        <v>1.7070593076337794E-4</v>
      </c>
    </row>
    <row r="172" spans="1:6" x14ac:dyDescent="0.2">
      <c r="A172" s="70" t="s">
        <v>145</v>
      </c>
      <c r="B172" s="70" t="s">
        <v>8</v>
      </c>
      <c r="C172" s="82">
        <v>33</v>
      </c>
      <c r="D172" s="83">
        <v>451309</v>
      </c>
      <c r="E172" s="83">
        <v>27079</v>
      </c>
      <c r="F172" s="84">
        <v>3.4961283167634841E-5</v>
      </c>
    </row>
    <row r="173" spans="1:6" x14ac:dyDescent="0.2">
      <c r="A173" s="70" t="s">
        <v>145</v>
      </c>
      <c r="B173" s="70" t="s">
        <v>829</v>
      </c>
      <c r="C173" s="82">
        <v>44</v>
      </c>
      <c r="D173" s="83">
        <v>1067822</v>
      </c>
      <c r="E173" s="83">
        <v>64069</v>
      </c>
      <c r="F173" s="84">
        <v>8.2718507007910065E-5</v>
      </c>
    </row>
    <row r="174" spans="1:6" x14ac:dyDescent="0.2">
      <c r="A174" s="70" t="s">
        <v>145</v>
      </c>
      <c r="B174" s="70" t="s">
        <v>25</v>
      </c>
      <c r="C174" s="82">
        <v>24</v>
      </c>
      <c r="D174" s="83">
        <v>2989548</v>
      </c>
      <c r="E174" s="83">
        <v>179373</v>
      </c>
      <c r="F174" s="84">
        <v>2.3158573971077825E-4</v>
      </c>
    </row>
    <row r="175" spans="1:6" x14ac:dyDescent="0.2">
      <c r="A175" s="70" t="s">
        <v>145</v>
      </c>
      <c r="B175" s="70" t="s">
        <v>61</v>
      </c>
      <c r="C175" s="82">
        <v>599</v>
      </c>
      <c r="D175" s="83">
        <v>20646365</v>
      </c>
      <c r="E175" s="83">
        <v>1238332</v>
      </c>
      <c r="F175" s="84">
        <v>1.598791525076391E-3</v>
      </c>
    </row>
    <row r="176" spans="1:6" x14ac:dyDescent="0.2">
      <c r="A176" s="70" t="s">
        <v>152</v>
      </c>
      <c r="B176" s="70" t="s">
        <v>5</v>
      </c>
      <c r="C176" s="82">
        <v>63</v>
      </c>
      <c r="D176" s="83">
        <v>1578532</v>
      </c>
      <c r="E176" s="83">
        <v>94712</v>
      </c>
      <c r="F176" s="84">
        <v>1.2228121612219917E-4</v>
      </c>
    </row>
    <row r="177" spans="1:6" x14ac:dyDescent="0.2">
      <c r="A177" s="70" t="s">
        <v>152</v>
      </c>
      <c r="B177" s="70" t="s">
        <v>1</v>
      </c>
      <c r="C177" s="82">
        <v>30</v>
      </c>
      <c r="D177" s="83">
        <v>7266535</v>
      </c>
      <c r="E177" s="83">
        <v>435992</v>
      </c>
      <c r="F177" s="84">
        <v>5.6290260980181874E-4</v>
      </c>
    </row>
    <row r="178" spans="1:6" x14ac:dyDescent="0.2">
      <c r="A178" s="70" t="s">
        <v>152</v>
      </c>
      <c r="B178" s="70" t="s">
        <v>827</v>
      </c>
      <c r="C178" s="82">
        <v>144</v>
      </c>
      <c r="D178" s="83">
        <v>6432045</v>
      </c>
      <c r="E178" s="83">
        <v>385923</v>
      </c>
      <c r="F178" s="84">
        <v>4.9825928889187714E-4</v>
      </c>
    </row>
    <row r="179" spans="1:6" x14ac:dyDescent="0.2">
      <c r="A179" s="70" t="s">
        <v>152</v>
      </c>
      <c r="B179" s="70" t="s">
        <v>3</v>
      </c>
      <c r="C179" s="82">
        <v>87</v>
      </c>
      <c r="D179" s="83">
        <v>12676274</v>
      </c>
      <c r="E179" s="83">
        <v>760576</v>
      </c>
      <c r="F179" s="84">
        <v>9.8196805297488961E-4</v>
      </c>
    </row>
    <row r="180" spans="1:6" x14ac:dyDescent="0.2">
      <c r="A180" s="70" t="s">
        <v>152</v>
      </c>
      <c r="B180" s="70" t="s">
        <v>2</v>
      </c>
      <c r="C180" s="82">
        <v>15</v>
      </c>
      <c r="D180" s="83">
        <v>11152820</v>
      </c>
      <c r="E180" s="83">
        <v>669169</v>
      </c>
      <c r="F180" s="84">
        <v>8.6395387185653238E-4</v>
      </c>
    </row>
    <row r="181" spans="1:6" x14ac:dyDescent="0.2">
      <c r="A181" s="70" t="s">
        <v>152</v>
      </c>
      <c r="B181" s="70" t="s">
        <v>6</v>
      </c>
      <c r="C181" s="82">
        <v>30</v>
      </c>
      <c r="D181" s="83">
        <v>5859202</v>
      </c>
      <c r="E181" s="83">
        <v>351552</v>
      </c>
      <c r="F181" s="84">
        <v>4.5388341593664329E-4</v>
      </c>
    </row>
    <row r="182" spans="1:6" x14ac:dyDescent="0.2">
      <c r="A182" s="70" t="s">
        <v>152</v>
      </c>
      <c r="B182" s="70" t="s">
        <v>10</v>
      </c>
      <c r="C182" s="82">
        <v>285</v>
      </c>
      <c r="D182" s="83">
        <v>10068290</v>
      </c>
      <c r="E182" s="83">
        <v>604097</v>
      </c>
      <c r="F182" s="84">
        <v>7.7994040687317503E-4</v>
      </c>
    </row>
    <row r="183" spans="1:6" x14ac:dyDescent="0.2">
      <c r="A183" s="70" t="s">
        <v>152</v>
      </c>
      <c r="B183" s="70" t="s">
        <v>4</v>
      </c>
      <c r="C183" s="82">
        <v>59</v>
      </c>
      <c r="D183" s="83">
        <v>7737165</v>
      </c>
      <c r="E183" s="83">
        <v>464230</v>
      </c>
      <c r="F183" s="84">
        <v>5.9936026016142111E-4</v>
      </c>
    </row>
    <row r="184" spans="1:6" x14ac:dyDescent="0.2">
      <c r="A184" s="70" t="s">
        <v>152</v>
      </c>
      <c r="B184" s="70" t="s">
        <v>828</v>
      </c>
      <c r="C184" s="82">
        <v>615</v>
      </c>
      <c r="D184" s="83">
        <v>10315104</v>
      </c>
      <c r="E184" s="83">
        <v>609553</v>
      </c>
      <c r="F184" s="84">
        <v>7.869845651124975E-4</v>
      </c>
    </row>
    <row r="185" spans="1:6" x14ac:dyDescent="0.2">
      <c r="A185" s="70" t="s">
        <v>152</v>
      </c>
      <c r="B185" s="70" t="s">
        <v>8</v>
      </c>
      <c r="C185" s="82">
        <v>263</v>
      </c>
      <c r="D185" s="83">
        <v>9538201</v>
      </c>
      <c r="E185" s="83">
        <v>572292</v>
      </c>
      <c r="F185" s="84">
        <v>7.3887745731275449E-4</v>
      </c>
    </row>
    <row r="186" spans="1:6" x14ac:dyDescent="0.2">
      <c r="A186" s="70" t="s">
        <v>152</v>
      </c>
      <c r="B186" s="70" t="s">
        <v>829</v>
      </c>
      <c r="C186" s="82">
        <v>102</v>
      </c>
      <c r="D186" s="83">
        <v>6323326</v>
      </c>
      <c r="E186" s="83">
        <v>379400</v>
      </c>
      <c r="F186" s="84">
        <v>4.8983754325494517E-4</v>
      </c>
    </row>
    <row r="187" spans="1:6" x14ac:dyDescent="0.2">
      <c r="A187" s="70" t="s">
        <v>152</v>
      </c>
      <c r="B187" s="70" t="s">
        <v>25</v>
      </c>
      <c r="C187" s="82">
        <v>83</v>
      </c>
      <c r="D187" s="83">
        <v>11588849</v>
      </c>
      <c r="E187" s="83">
        <v>695331</v>
      </c>
      <c r="F187" s="84">
        <v>8.9773123033475032E-4</v>
      </c>
    </row>
    <row r="188" spans="1:6" x14ac:dyDescent="0.2">
      <c r="A188" s="70" t="s">
        <v>152</v>
      </c>
      <c r="B188" s="70" t="s">
        <v>61</v>
      </c>
      <c r="C188" s="82">
        <v>1776</v>
      </c>
      <c r="D188" s="83">
        <v>100536342</v>
      </c>
      <c r="E188" s="83">
        <v>6022828</v>
      </c>
      <c r="F188" s="84">
        <v>7.7759812097182249E-3</v>
      </c>
    </row>
    <row r="189" spans="1:6" x14ac:dyDescent="0.2">
      <c r="A189" s="70" t="s">
        <v>162</v>
      </c>
      <c r="B189" s="70" t="s">
        <v>5</v>
      </c>
      <c r="C189" s="82">
        <v>18</v>
      </c>
      <c r="D189" s="83">
        <v>258635</v>
      </c>
      <c r="E189" s="83">
        <v>15518</v>
      </c>
      <c r="F189" s="84">
        <v>2.0035052704876749E-5</v>
      </c>
    </row>
    <row r="190" spans="1:6" x14ac:dyDescent="0.2">
      <c r="A190" s="70" t="s">
        <v>162</v>
      </c>
      <c r="B190" s="70" t="s">
        <v>1</v>
      </c>
      <c r="C190" s="82">
        <v>18</v>
      </c>
      <c r="D190" s="83">
        <v>1268144</v>
      </c>
      <c r="E190" s="83">
        <v>76089</v>
      </c>
      <c r="F190" s="84">
        <v>9.8237345357737269E-5</v>
      </c>
    </row>
    <row r="191" spans="1:6" x14ac:dyDescent="0.2">
      <c r="A191" s="70" t="s">
        <v>162</v>
      </c>
      <c r="B191" s="70" t="s">
        <v>827</v>
      </c>
      <c r="C191" s="82">
        <v>104</v>
      </c>
      <c r="D191" s="83">
        <v>4857797</v>
      </c>
      <c r="E191" s="83">
        <v>291468</v>
      </c>
      <c r="F191" s="84">
        <v>3.7630988154304783E-4</v>
      </c>
    </row>
    <row r="192" spans="1:6" x14ac:dyDescent="0.2">
      <c r="A192" s="70" t="s">
        <v>162</v>
      </c>
      <c r="B192" s="70" t="s">
        <v>3</v>
      </c>
      <c r="C192" s="82">
        <v>39</v>
      </c>
      <c r="D192" s="83">
        <v>5107768</v>
      </c>
      <c r="E192" s="83">
        <v>306466</v>
      </c>
      <c r="F192" s="84">
        <v>3.9567357019285715E-4</v>
      </c>
    </row>
    <row r="193" spans="1:6" x14ac:dyDescent="0.2">
      <c r="A193" s="70" t="s">
        <v>162</v>
      </c>
      <c r="B193" s="70" t="s">
        <v>2</v>
      </c>
      <c r="C193" s="82">
        <v>14</v>
      </c>
      <c r="D193" s="83">
        <v>10874449</v>
      </c>
      <c r="E193" s="83">
        <v>652467</v>
      </c>
      <c r="F193" s="84">
        <v>8.4239017484165595E-4</v>
      </c>
    </row>
    <row r="194" spans="1:6" x14ac:dyDescent="0.2">
      <c r="A194" s="70" t="s">
        <v>162</v>
      </c>
      <c r="B194" s="70" t="s">
        <v>6</v>
      </c>
      <c r="C194" s="82">
        <v>27</v>
      </c>
      <c r="D194" s="83">
        <v>1755232</v>
      </c>
      <c r="E194" s="83">
        <v>105314</v>
      </c>
      <c r="F194" s="84">
        <v>1.3596929633724641E-4</v>
      </c>
    </row>
    <row r="195" spans="1:6" x14ac:dyDescent="0.2">
      <c r="A195" s="70" t="s">
        <v>162</v>
      </c>
      <c r="B195" s="70" t="s">
        <v>10</v>
      </c>
      <c r="C195" s="82">
        <v>186</v>
      </c>
      <c r="D195" s="83">
        <v>5931746</v>
      </c>
      <c r="E195" s="83">
        <v>355905</v>
      </c>
      <c r="F195" s="84">
        <v>4.595035077283902E-4</v>
      </c>
    </row>
    <row r="196" spans="1:6" x14ac:dyDescent="0.2">
      <c r="A196" s="70" t="s">
        <v>162</v>
      </c>
      <c r="B196" s="70" t="s">
        <v>4</v>
      </c>
      <c r="C196" s="82">
        <v>39</v>
      </c>
      <c r="D196" s="83">
        <v>4572413</v>
      </c>
      <c r="E196" s="83">
        <v>274345</v>
      </c>
      <c r="F196" s="84">
        <v>3.5420263786051112E-4</v>
      </c>
    </row>
    <row r="197" spans="1:6" x14ac:dyDescent="0.2">
      <c r="A197" s="70" t="s">
        <v>162</v>
      </c>
      <c r="B197" s="70" t="s">
        <v>828</v>
      </c>
      <c r="C197" s="82">
        <v>340</v>
      </c>
      <c r="D197" s="83">
        <v>5902819</v>
      </c>
      <c r="E197" s="83">
        <v>348106</v>
      </c>
      <c r="F197" s="84">
        <v>4.4943433798710051E-4</v>
      </c>
    </row>
    <row r="198" spans="1:6" x14ac:dyDescent="0.2">
      <c r="A198" s="70" t="s">
        <v>162</v>
      </c>
      <c r="B198" s="70" t="s">
        <v>8</v>
      </c>
      <c r="C198" s="82">
        <v>101</v>
      </c>
      <c r="D198" s="83">
        <v>3164325</v>
      </c>
      <c r="E198" s="83">
        <v>189860</v>
      </c>
      <c r="F198" s="84">
        <v>2.451253451828779E-4</v>
      </c>
    </row>
    <row r="199" spans="1:6" x14ac:dyDescent="0.2">
      <c r="A199" s="70" t="s">
        <v>162</v>
      </c>
      <c r="B199" s="70" t="s">
        <v>829</v>
      </c>
      <c r="C199" s="82">
        <v>99</v>
      </c>
      <c r="D199" s="83">
        <v>3606819</v>
      </c>
      <c r="E199" s="83">
        <v>216409</v>
      </c>
      <c r="F199" s="84">
        <v>2.7940235344823253E-4</v>
      </c>
    </row>
    <row r="200" spans="1:6" x14ac:dyDescent="0.2">
      <c r="A200" s="70" t="s">
        <v>162</v>
      </c>
      <c r="B200" s="70" t="s">
        <v>25</v>
      </c>
      <c r="C200" s="82">
        <v>63</v>
      </c>
      <c r="D200" s="83">
        <v>4249207</v>
      </c>
      <c r="E200" s="83">
        <v>254952</v>
      </c>
      <c r="F200" s="84">
        <v>3.2916463186066097E-4</v>
      </c>
    </row>
    <row r="201" spans="1:6" x14ac:dyDescent="0.2">
      <c r="A201" s="70" t="s">
        <v>162</v>
      </c>
      <c r="B201" s="70" t="s">
        <v>61</v>
      </c>
      <c r="C201" s="82">
        <v>1048</v>
      </c>
      <c r="D201" s="83">
        <v>51549352</v>
      </c>
      <c r="E201" s="83">
        <v>3086898</v>
      </c>
      <c r="F201" s="84">
        <v>3.9854468439604737E-3</v>
      </c>
    </row>
    <row r="202" spans="1:6" x14ac:dyDescent="0.2">
      <c r="A202" s="70" t="s">
        <v>171</v>
      </c>
      <c r="B202" s="70" t="s">
        <v>5</v>
      </c>
      <c r="C202" s="82" t="s">
        <v>826</v>
      </c>
      <c r="D202" s="83" t="s">
        <v>826</v>
      </c>
      <c r="E202" s="83" t="s">
        <v>826</v>
      </c>
      <c r="F202" s="84" t="s">
        <v>826</v>
      </c>
    </row>
    <row r="203" spans="1:6" x14ac:dyDescent="0.2">
      <c r="A203" s="70" t="s">
        <v>171</v>
      </c>
      <c r="B203" s="70" t="s">
        <v>1</v>
      </c>
      <c r="C203" s="82">
        <v>24</v>
      </c>
      <c r="D203" s="83">
        <v>1829837</v>
      </c>
      <c r="E203" s="83">
        <v>109790</v>
      </c>
      <c r="F203" s="84">
        <v>1.417481915497112E-4</v>
      </c>
    </row>
    <row r="204" spans="1:6" x14ac:dyDescent="0.2">
      <c r="A204" s="70" t="s">
        <v>171</v>
      </c>
      <c r="B204" s="70" t="s">
        <v>827</v>
      </c>
      <c r="C204" s="82">
        <v>106</v>
      </c>
      <c r="D204" s="83">
        <v>2862917</v>
      </c>
      <c r="E204" s="83">
        <v>171775</v>
      </c>
      <c r="F204" s="84">
        <v>2.2177607799846652E-4</v>
      </c>
    </row>
    <row r="205" spans="1:6" x14ac:dyDescent="0.2">
      <c r="A205" s="70" t="s">
        <v>171</v>
      </c>
      <c r="B205" s="70" t="s">
        <v>3</v>
      </c>
      <c r="C205" s="82">
        <v>56</v>
      </c>
      <c r="D205" s="83">
        <v>6377831</v>
      </c>
      <c r="E205" s="83">
        <v>382670</v>
      </c>
      <c r="F205" s="84">
        <v>4.9405939029354209E-4</v>
      </c>
    </row>
    <row r="206" spans="1:6" x14ac:dyDescent="0.2">
      <c r="A206" s="70" t="s">
        <v>171</v>
      </c>
      <c r="B206" s="70" t="s">
        <v>2</v>
      </c>
      <c r="C206" s="82" t="s">
        <v>826</v>
      </c>
      <c r="D206" s="83" t="s">
        <v>826</v>
      </c>
      <c r="E206" s="83" t="s">
        <v>826</v>
      </c>
      <c r="F206" s="84" t="s">
        <v>826</v>
      </c>
    </row>
    <row r="207" spans="1:6" x14ac:dyDescent="0.2">
      <c r="A207" s="70" t="s">
        <v>171</v>
      </c>
      <c r="B207" s="70" t="s">
        <v>6</v>
      </c>
      <c r="C207" s="82">
        <v>15</v>
      </c>
      <c r="D207" s="83">
        <v>568352</v>
      </c>
      <c r="E207" s="83">
        <v>34101</v>
      </c>
      <c r="F207" s="84">
        <v>4.4027280080487303E-5</v>
      </c>
    </row>
    <row r="208" spans="1:6" x14ac:dyDescent="0.2">
      <c r="A208" s="70" t="s">
        <v>171</v>
      </c>
      <c r="B208" s="70" t="s">
        <v>10</v>
      </c>
      <c r="C208" s="82">
        <v>253</v>
      </c>
      <c r="D208" s="83">
        <v>5315941</v>
      </c>
      <c r="E208" s="83">
        <v>318957</v>
      </c>
      <c r="F208" s="84">
        <v>4.1180050944640887E-4</v>
      </c>
    </row>
    <row r="209" spans="1:6" x14ac:dyDescent="0.2">
      <c r="A209" s="70" t="s">
        <v>171</v>
      </c>
      <c r="B209" s="70" t="s">
        <v>4</v>
      </c>
      <c r="C209" s="82">
        <v>45</v>
      </c>
      <c r="D209" s="83">
        <v>2656512</v>
      </c>
      <c r="E209" s="83">
        <v>159391</v>
      </c>
      <c r="F209" s="84">
        <v>2.0578728481009215E-4</v>
      </c>
    </row>
    <row r="210" spans="1:6" x14ac:dyDescent="0.2">
      <c r="A210" s="70" t="s">
        <v>171</v>
      </c>
      <c r="B210" s="70" t="s">
        <v>828</v>
      </c>
      <c r="C210" s="82">
        <v>272</v>
      </c>
      <c r="D210" s="83">
        <v>4273107</v>
      </c>
      <c r="E210" s="83">
        <v>256330</v>
      </c>
      <c r="F210" s="84">
        <v>3.3094374660658959E-4</v>
      </c>
    </row>
    <row r="211" spans="1:6" x14ac:dyDescent="0.2">
      <c r="A211" s="70" t="s">
        <v>171</v>
      </c>
      <c r="B211" s="70" t="s">
        <v>8</v>
      </c>
      <c r="C211" s="82">
        <v>92</v>
      </c>
      <c r="D211" s="83">
        <v>1672019</v>
      </c>
      <c r="E211" s="83">
        <v>100321</v>
      </c>
      <c r="F211" s="84">
        <v>1.295229103238781E-4</v>
      </c>
    </row>
    <row r="212" spans="1:6" x14ac:dyDescent="0.2">
      <c r="A212" s="70" t="s">
        <v>171</v>
      </c>
      <c r="B212" s="70" t="s">
        <v>829</v>
      </c>
      <c r="C212" s="82">
        <v>81</v>
      </c>
      <c r="D212" s="83">
        <v>1968068</v>
      </c>
      <c r="E212" s="83">
        <v>118084</v>
      </c>
      <c r="F212" s="84">
        <v>1.5245644822803621E-4</v>
      </c>
    </row>
    <row r="213" spans="1:6" x14ac:dyDescent="0.2">
      <c r="A213" s="70" t="s">
        <v>171</v>
      </c>
      <c r="B213" s="70" t="s">
        <v>25</v>
      </c>
      <c r="C213" s="82">
        <v>75</v>
      </c>
      <c r="D213" s="83">
        <v>5262977</v>
      </c>
      <c r="E213" s="83">
        <v>315779</v>
      </c>
      <c r="F213" s="84">
        <v>4.0769744220217006E-4</v>
      </c>
    </row>
    <row r="214" spans="1:6" x14ac:dyDescent="0.2">
      <c r="A214" s="70" t="s">
        <v>171</v>
      </c>
      <c r="B214" s="70" t="s">
        <v>61</v>
      </c>
      <c r="C214" s="82">
        <v>1042</v>
      </c>
      <c r="D214" s="83">
        <v>35679235</v>
      </c>
      <c r="E214" s="83">
        <v>2140698</v>
      </c>
      <c r="F214" s="84">
        <v>2.7638224806820627E-3</v>
      </c>
    </row>
    <row r="215" spans="1:6" x14ac:dyDescent="0.2">
      <c r="A215" s="70" t="s">
        <v>180</v>
      </c>
      <c r="B215" s="70" t="s">
        <v>5</v>
      </c>
      <c r="C215" s="82">
        <v>66</v>
      </c>
      <c r="D215" s="83">
        <v>5133240</v>
      </c>
      <c r="E215" s="83">
        <v>307994</v>
      </c>
      <c r="F215" s="84">
        <v>3.976463476469783E-4</v>
      </c>
    </row>
    <row r="216" spans="1:6" x14ac:dyDescent="0.2">
      <c r="A216" s="70" t="s">
        <v>180</v>
      </c>
      <c r="B216" s="70" t="s">
        <v>1</v>
      </c>
      <c r="C216" s="82">
        <v>55</v>
      </c>
      <c r="D216" s="83">
        <v>35131544</v>
      </c>
      <c r="E216" s="83">
        <v>2107893</v>
      </c>
      <c r="F216" s="84">
        <v>2.7214684464003584E-3</v>
      </c>
    </row>
    <row r="217" spans="1:6" x14ac:dyDescent="0.2">
      <c r="A217" s="70" t="s">
        <v>180</v>
      </c>
      <c r="B217" s="70" t="s">
        <v>827</v>
      </c>
      <c r="C217" s="82">
        <v>332</v>
      </c>
      <c r="D217" s="83">
        <v>24880683</v>
      </c>
      <c r="E217" s="83">
        <v>1491389</v>
      </c>
      <c r="F217" s="84">
        <v>1.9255095513902197E-3</v>
      </c>
    </row>
    <row r="218" spans="1:6" x14ac:dyDescent="0.2">
      <c r="A218" s="70" t="s">
        <v>180</v>
      </c>
      <c r="B218" s="70" t="s">
        <v>3</v>
      </c>
      <c r="C218" s="82">
        <v>180</v>
      </c>
      <c r="D218" s="83">
        <v>21677631</v>
      </c>
      <c r="E218" s="83">
        <v>1300598</v>
      </c>
      <c r="F218" s="84">
        <v>1.6791822063318268E-3</v>
      </c>
    </row>
    <row r="219" spans="1:6" x14ac:dyDescent="0.2">
      <c r="A219" s="70" t="s">
        <v>180</v>
      </c>
      <c r="B219" s="70" t="s">
        <v>2</v>
      </c>
      <c r="C219" s="82">
        <v>27</v>
      </c>
      <c r="D219" s="83">
        <v>28568836</v>
      </c>
      <c r="E219" s="83">
        <v>1714130</v>
      </c>
      <c r="F219" s="84">
        <v>2.213087053293619E-3</v>
      </c>
    </row>
    <row r="220" spans="1:6" x14ac:dyDescent="0.2">
      <c r="A220" s="70" t="s">
        <v>180</v>
      </c>
      <c r="B220" s="70" t="s">
        <v>6</v>
      </c>
      <c r="C220" s="82">
        <v>91</v>
      </c>
      <c r="D220" s="83">
        <v>11095220</v>
      </c>
      <c r="E220" s="83">
        <v>665713</v>
      </c>
      <c r="F220" s="84">
        <v>8.5949188305977677E-4</v>
      </c>
    </row>
    <row r="221" spans="1:6" x14ac:dyDescent="0.2">
      <c r="A221" s="70" t="s">
        <v>180</v>
      </c>
      <c r="B221" s="70" t="s">
        <v>10</v>
      </c>
      <c r="C221" s="82">
        <v>519</v>
      </c>
      <c r="D221" s="83">
        <v>17184431</v>
      </c>
      <c r="E221" s="83">
        <v>1031066</v>
      </c>
      <c r="F221" s="84">
        <v>1.3311935592348531E-3</v>
      </c>
    </row>
    <row r="222" spans="1:6" x14ac:dyDescent="0.2">
      <c r="A222" s="70" t="s">
        <v>180</v>
      </c>
      <c r="B222" s="70" t="s">
        <v>4</v>
      </c>
      <c r="C222" s="82">
        <v>80</v>
      </c>
      <c r="D222" s="83">
        <v>15560309</v>
      </c>
      <c r="E222" s="83">
        <v>933619</v>
      </c>
      <c r="F222" s="84">
        <v>1.2053812263999437E-3</v>
      </c>
    </row>
    <row r="223" spans="1:6" x14ac:dyDescent="0.2">
      <c r="A223" s="70" t="s">
        <v>180</v>
      </c>
      <c r="B223" s="70" t="s">
        <v>828</v>
      </c>
      <c r="C223" s="82">
        <v>1135</v>
      </c>
      <c r="D223" s="83">
        <v>29282058</v>
      </c>
      <c r="E223" s="83">
        <v>1708477</v>
      </c>
      <c r="F223" s="84">
        <v>2.2057885513642036E-3</v>
      </c>
    </row>
    <row r="224" spans="1:6" x14ac:dyDescent="0.2">
      <c r="A224" s="70" t="s">
        <v>180</v>
      </c>
      <c r="B224" s="70" t="s">
        <v>8</v>
      </c>
      <c r="C224" s="82">
        <v>391</v>
      </c>
      <c r="D224" s="83">
        <v>22413723</v>
      </c>
      <c r="E224" s="83">
        <v>1344814</v>
      </c>
      <c r="F224" s="84">
        <v>1.7362688083680964E-3</v>
      </c>
    </row>
    <row r="225" spans="1:6" x14ac:dyDescent="0.2">
      <c r="A225" s="70" t="s">
        <v>180</v>
      </c>
      <c r="B225" s="70" t="s">
        <v>829</v>
      </c>
      <c r="C225" s="82">
        <v>153</v>
      </c>
      <c r="D225" s="83">
        <v>7876282</v>
      </c>
      <c r="E225" s="83">
        <v>472577</v>
      </c>
      <c r="F225" s="84">
        <v>6.1013694432997419E-4</v>
      </c>
    </row>
    <row r="226" spans="1:6" x14ac:dyDescent="0.2">
      <c r="A226" s="70" t="s">
        <v>180</v>
      </c>
      <c r="B226" s="70" t="s">
        <v>25</v>
      </c>
      <c r="C226" s="82">
        <v>176</v>
      </c>
      <c r="D226" s="83">
        <v>12459911</v>
      </c>
      <c r="E226" s="83">
        <v>747595</v>
      </c>
      <c r="F226" s="84">
        <v>9.6520848220790908E-4</v>
      </c>
    </row>
    <row r="227" spans="1:6" x14ac:dyDescent="0.2">
      <c r="A227" s="70" t="s">
        <v>180</v>
      </c>
      <c r="B227" s="70" t="s">
        <v>61</v>
      </c>
      <c r="C227" s="82">
        <v>3205</v>
      </c>
      <c r="D227" s="83">
        <v>231263867</v>
      </c>
      <c r="E227" s="83">
        <v>13825864</v>
      </c>
      <c r="F227" s="84">
        <v>1.785036176894304E-2</v>
      </c>
    </row>
    <row r="228" spans="1:6" x14ac:dyDescent="0.2">
      <c r="A228" s="70" t="s">
        <v>189</v>
      </c>
      <c r="B228" s="70" t="s">
        <v>5</v>
      </c>
      <c r="C228" s="82" t="s">
        <v>826</v>
      </c>
      <c r="D228" s="83" t="s">
        <v>826</v>
      </c>
      <c r="E228" s="83" t="s">
        <v>826</v>
      </c>
      <c r="F228" s="84" t="s">
        <v>826</v>
      </c>
    </row>
    <row r="229" spans="1:6" x14ac:dyDescent="0.2">
      <c r="A229" s="70" t="s">
        <v>189</v>
      </c>
      <c r="B229" s="70" t="s">
        <v>1</v>
      </c>
      <c r="C229" s="82">
        <v>21</v>
      </c>
      <c r="D229" s="83">
        <v>8225389</v>
      </c>
      <c r="E229" s="83">
        <v>493523</v>
      </c>
      <c r="F229" s="84">
        <v>6.3718000490197758E-4</v>
      </c>
    </row>
    <row r="230" spans="1:6" x14ac:dyDescent="0.2">
      <c r="A230" s="70" t="s">
        <v>189</v>
      </c>
      <c r="B230" s="70" t="s">
        <v>827</v>
      </c>
      <c r="C230" s="82">
        <v>76</v>
      </c>
      <c r="D230" s="83">
        <v>3668687</v>
      </c>
      <c r="E230" s="83">
        <v>220121</v>
      </c>
      <c r="F230" s="84">
        <v>2.8419485993363676E-4</v>
      </c>
    </row>
    <row r="231" spans="1:6" x14ac:dyDescent="0.2">
      <c r="A231" s="70" t="s">
        <v>189</v>
      </c>
      <c r="B231" s="70" t="s">
        <v>3</v>
      </c>
      <c r="C231" s="82">
        <v>40</v>
      </c>
      <c r="D231" s="83">
        <v>3699230</v>
      </c>
      <c r="E231" s="83">
        <v>221954</v>
      </c>
      <c r="F231" s="84">
        <v>2.8656141822774932E-4</v>
      </c>
    </row>
    <row r="232" spans="1:6" x14ac:dyDescent="0.2">
      <c r="A232" s="70" t="s">
        <v>189</v>
      </c>
      <c r="B232" s="70" t="s">
        <v>2</v>
      </c>
      <c r="C232" s="82" t="s">
        <v>826</v>
      </c>
      <c r="D232" s="83" t="s">
        <v>826</v>
      </c>
      <c r="E232" s="83" t="s">
        <v>826</v>
      </c>
      <c r="F232" s="84" t="s">
        <v>826</v>
      </c>
    </row>
    <row r="233" spans="1:6" x14ac:dyDescent="0.2">
      <c r="A233" s="70" t="s">
        <v>189</v>
      </c>
      <c r="B233" s="70" t="s">
        <v>6</v>
      </c>
      <c r="C233" s="82">
        <v>15</v>
      </c>
      <c r="D233" s="83">
        <v>1468129</v>
      </c>
      <c r="E233" s="83">
        <v>88088</v>
      </c>
      <c r="F233" s="84">
        <v>1.1372907092841751E-4</v>
      </c>
    </row>
    <row r="234" spans="1:6" x14ac:dyDescent="0.2">
      <c r="A234" s="70" t="s">
        <v>189</v>
      </c>
      <c r="B234" s="70" t="s">
        <v>10</v>
      </c>
      <c r="C234" s="82">
        <v>167</v>
      </c>
      <c r="D234" s="83">
        <v>5260846</v>
      </c>
      <c r="E234" s="83">
        <v>315651</v>
      </c>
      <c r="F234" s="84">
        <v>4.0753218335784578E-4</v>
      </c>
    </row>
    <row r="235" spans="1:6" x14ac:dyDescent="0.2">
      <c r="A235" s="70" t="s">
        <v>189</v>
      </c>
      <c r="B235" s="70" t="s">
        <v>4</v>
      </c>
      <c r="C235" s="82">
        <v>21</v>
      </c>
      <c r="D235" s="83">
        <v>2117458</v>
      </c>
      <c r="E235" s="83">
        <v>127048</v>
      </c>
      <c r="F235" s="84">
        <v>1.6402973166962116E-4</v>
      </c>
    </row>
    <row r="236" spans="1:6" x14ac:dyDescent="0.2">
      <c r="A236" s="70" t="s">
        <v>189</v>
      </c>
      <c r="B236" s="70" t="s">
        <v>828</v>
      </c>
      <c r="C236" s="82">
        <v>283</v>
      </c>
      <c r="D236" s="83">
        <v>4856565</v>
      </c>
      <c r="E236" s="83">
        <v>287261</v>
      </c>
      <c r="F236" s="84">
        <v>3.7087828812060831E-4</v>
      </c>
    </row>
    <row r="237" spans="1:6" x14ac:dyDescent="0.2">
      <c r="A237" s="70" t="s">
        <v>189</v>
      </c>
      <c r="B237" s="70" t="s">
        <v>8</v>
      </c>
      <c r="C237" s="82">
        <v>95</v>
      </c>
      <c r="D237" s="83">
        <v>1878228</v>
      </c>
      <c r="E237" s="83">
        <v>112694</v>
      </c>
      <c r="F237" s="84">
        <v>1.4549750158031837E-4</v>
      </c>
    </row>
    <row r="238" spans="1:6" x14ac:dyDescent="0.2">
      <c r="A238" s="70" t="s">
        <v>189</v>
      </c>
      <c r="B238" s="70" t="s">
        <v>829</v>
      </c>
      <c r="C238" s="82">
        <v>57</v>
      </c>
      <c r="D238" s="83">
        <v>2786451</v>
      </c>
      <c r="E238" s="83">
        <v>167187</v>
      </c>
      <c r="F238" s="84">
        <v>2.1585258129721801E-4</v>
      </c>
    </row>
    <row r="239" spans="1:6" x14ac:dyDescent="0.2">
      <c r="A239" s="70" t="s">
        <v>189</v>
      </c>
      <c r="B239" s="70" t="s">
        <v>25</v>
      </c>
      <c r="C239" s="82">
        <v>18</v>
      </c>
      <c r="D239" s="83">
        <v>3610404</v>
      </c>
      <c r="E239" s="83">
        <v>216624</v>
      </c>
      <c r="F239" s="84">
        <v>2.7967993666330846E-4</v>
      </c>
    </row>
    <row r="240" spans="1:6" x14ac:dyDescent="0.2">
      <c r="A240" s="70" t="s">
        <v>189</v>
      </c>
      <c r="B240" s="70" t="s">
        <v>61</v>
      </c>
      <c r="C240" s="82">
        <v>807</v>
      </c>
      <c r="D240" s="83">
        <v>38093473</v>
      </c>
      <c r="E240" s="83">
        <v>2281475</v>
      </c>
      <c r="F240" s="84">
        <v>2.9455775144901844E-3</v>
      </c>
    </row>
    <row r="241" spans="1:6" x14ac:dyDescent="0.2">
      <c r="A241" s="70" t="s">
        <v>195</v>
      </c>
      <c r="B241" s="70" t="s">
        <v>5</v>
      </c>
      <c r="C241" s="82" t="s">
        <v>826</v>
      </c>
      <c r="D241" s="83" t="s">
        <v>826</v>
      </c>
      <c r="E241" s="83" t="s">
        <v>826</v>
      </c>
      <c r="F241" s="84" t="s">
        <v>826</v>
      </c>
    </row>
    <row r="242" spans="1:6" x14ac:dyDescent="0.2">
      <c r="A242" s="70" t="s">
        <v>195</v>
      </c>
      <c r="B242" s="70" t="s">
        <v>1</v>
      </c>
      <c r="C242" s="82">
        <v>21</v>
      </c>
      <c r="D242" s="83">
        <v>2214670</v>
      </c>
      <c r="E242" s="83">
        <v>132880</v>
      </c>
      <c r="F242" s="84">
        <v>1.715593377641463E-4</v>
      </c>
    </row>
    <row r="243" spans="1:6" x14ac:dyDescent="0.2">
      <c r="A243" s="70" t="s">
        <v>195</v>
      </c>
      <c r="B243" s="70" t="s">
        <v>827</v>
      </c>
      <c r="C243" s="82">
        <v>74</v>
      </c>
      <c r="D243" s="83">
        <v>2418869</v>
      </c>
      <c r="E243" s="83">
        <v>145132</v>
      </c>
      <c r="F243" s="84">
        <v>1.8737770776931128E-4</v>
      </c>
    </row>
    <row r="244" spans="1:6" x14ac:dyDescent="0.2">
      <c r="A244" s="70" t="s">
        <v>195</v>
      </c>
      <c r="B244" s="70" t="s">
        <v>3</v>
      </c>
      <c r="C244" s="82">
        <v>39</v>
      </c>
      <c r="D244" s="83">
        <v>4771364</v>
      </c>
      <c r="E244" s="83">
        <v>286282</v>
      </c>
      <c r="F244" s="84">
        <v>3.6961431617847179E-4</v>
      </c>
    </row>
    <row r="245" spans="1:6" x14ac:dyDescent="0.2">
      <c r="A245" s="70" t="s">
        <v>195</v>
      </c>
      <c r="B245" s="70" t="s">
        <v>2</v>
      </c>
      <c r="C245" s="82" t="s">
        <v>826</v>
      </c>
      <c r="D245" s="83" t="s">
        <v>826</v>
      </c>
      <c r="E245" s="83" t="s">
        <v>826</v>
      </c>
      <c r="F245" s="84" t="s">
        <v>826</v>
      </c>
    </row>
    <row r="246" spans="1:6" x14ac:dyDescent="0.2">
      <c r="A246" s="70" t="s">
        <v>195</v>
      </c>
      <c r="B246" s="70" t="s">
        <v>6</v>
      </c>
      <c r="C246" s="82">
        <v>21</v>
      </c>
      <c r="D246" s="83">
        <v>2154550</v>
      </c>
      <c r="E246" s="83">
        <v>129273</v>
      </c>
      <c r="F246" s="84">
        <v>1.6690239517447685E-4</v>
      </c>
    </row>
    <row r="247" spans="1:6" x14ac:dyDescent="0.2">
      <c r="A247" s="70" t="s">
        <v>195</v>
      </c>
      <c r="B247" s="70" t="s">
        <v>10</v>
      </c>
      <c r="C247" s="82">
        <v>186</v>
      </c>
      <c r="D247" s="83">
        <v>8132437</v>
      </c>
      <c r="E247" s="83">
        <v>487946</v>
      </c>
      <c r="F247" s="84">
        <v>6.2997962541137971E-4</v>
      </c>
    </row>
    <row r="248" spans="1:6" x14ac:dyDescent="0.2">
      <c r="A248" s="70" t="s">
        <v>195</v>
      </c>
      <c r="B248" s="70" t="s">
        <v>4</v>
      </c>
      <c r="C248" s="82">
        <v>24</v>
      </c>
      <c r="D248" s="83">
        <v>1310510</v>
      </c>
      <c r="E248" s="83">
        <v>78631</v>
      </c>
      <c r="F248" s="84">
        <v>1.0151928271923983E-4</v>
      </c>
    </row>
    <row r="249" spans="1:6" x14ac:dyDescent="0.2">
      <c r="A249" s="70" t="s">
        <v>195</v>
      </c>
      <c r="B249" s="70" t="s">
        <v>828</v>
      </c>
      <c r="C249" s="82">
        <v>205</v>
      </c>
      <c r="D249" s="83">
        <v>3492482</v>
      </c>
      <c r="E249" s="83">
        <v>207308</v>
      </c>
      <c r="F249" s="84">
        <v>2.6765219139983175E-4</v>
      </c>
    </row>
    <row r="250" spans="1:6" x14ac:dyDescent="0.2">
      <c r="A250" s="70" t="s">
        <v>195</v>
      </c>
      <c r="B250" s="70" t="s">
        <v>8</v>
      </c>
      <c r="C250" s="82">
        <v>112</v>
      </c>
      <c r="D250" s="83">
        <v>6855181</v>
      </c>
      <c r="E250" s="83">
        <v>411310</v>
      </c>
      <c r="F250" s="84">
        <v>5.3103605671110036E-4</v>
      </c>
    </row>
    <row r="251" spans="1:6" x14ac:dyDescent="0.2">
      <c r="A251" s="70" t="s">
        <v>195</v>
      </c>
      <c r="B251" s="70" t="s">
        <v>829</v>
      </c>
      <c r="C251" s="82">
        <v>60</v>
      </c>
      <c r="D251" s="83">
        <v>1240137</v>
      </c>
      <c r="E251" s="83">
        <v>74408</v>
      </c>
      <c r="F251" s="84">
        <v>9.6067031941259777E-5</v>
      </c>
    </row>
    <row r="252" spans="1:6" x14ac:dyDescent="0.2">
      <c r="A252" s="70" t="s">
        <v>195</v>
      </c>
      <c r="B252" s="70" t="s">
        <v>25</v>
      </c>
      <c r="C252" s="82">
        <v>69</v>
      </c>
      <c r="D252" s="83">
        <v>5315840</v>
      </c>
      <c r="E252" s="83">
        <v>318907</v>
      </c>
      <c r="F252" s="84">
        <v>4.1173595521034473E-4</v>
      </c>
    </row>
    <row r="253" spans="1:6" x14ac:dyDescent="0.2">
      <c r="A253" s="70" t="s">
        <v>195</v>
      </c>
      <c r="B253" s="70" t="s">
        <v>61</v>
      </c>
      <c r="C253" s="82">
        <v>811</v>
      </c>
      <c r="D253" s="83">
        <v>37906040</v>
      </c>
      <c r="E253" s="83">
        <v>2272077</v>
      </c>
      <c r="F253" s="84">
        <v>2.9334439002795623E-3</v>
      </c>
    </row>
    <row r="254" spans="1:6" x14ac:dyDescent="0.2">
      <c r="A254" s="70" t="s">
        <v>202</v>
      </c>
      <c r="B254" s="70" t="s">
        <v>5</v>
      </c>
      <c r="C254" s="82" t="s">
        <v>826</v>
      </c>
      <c r="D254" s="83" t="s">
        <v>826</v>
      </c>
      <c r="E254" s="83" t="s">
        <v>826</v>
      </c>
      <c r="F254" s="84" t="s">
        <v>826</v>
      </c>
    </row>
    <row r="255" spans="1:6" x14ac:dyDescent="0.2">
      <c r="A255" s="70" t="s">
        <v>202</v>
      </c>
      <c r="B255" s="70" t="s">
        <v>1</v>
      </c>
      <c r="C255" s="82">
        <v>12</v>
      </c>
      <c r="D255" s="83">
        <v>2635303</v>
      </c>
      <c r="E255" s="83">
        <v>158118</v>
      </c>
      <c r="F255" s="84">
        <v>2.0414373395989831E-4</v>
      </c>
    </row>
    <row r="256" spans="1:6" x14ac:dyDescent="0.2">
      <c r="A256" s="70" t="s">
        <v>202</v>
      </c>
      <c r="B256" s="70" t="s">
        <v>827</v>
      </c>
      <c r="C256" s="82">
        <v>61</v>
      </c>
      <c r="D256" s="83">
        <v>3727503</v>
      </c>
      <c r="E256" s="83">
        <v>223647</v>
      </c>
      <c r="F256" s="84">
        <v>2.8874722466088224E-4</v>
      </c>
    </row>
    <row r="257" spans="1:6" x14ac:dyDescent="0.2">
      <c r="A257" s="70" t="s">
        <v>202</v>
      </c>
      <c r="B257" s="70" t="s">
        <v>3</v>
      </c>
      <c r="C257" s="82">
        <v>45</v>
      </c>
      <c r="D257" s="83">
        <v>4978924</v>
      </c>
      <c r="E257" s="83">
        <v>298729</v>
      </c>
      <c r="F257" s="84">
        <v>3.8568444770428702E-4</v>
      </c>
    </row>
    <row r="258" spans="1:6" x14ac:dyDescent="0.2">
      <c r="A258" s="70" t="s">
        <v>202</v>
      </c>
      <c r="B258" s="70" t="s">
        <v>2</v>
      </c>
      <c r="C258" s="82" t="s">
        <v>826</v>
      </c>
      <c r="D258" s="83" t="s">
        <v>826</v>
      </c>
      <c r="E258" s="83" t="s">
        <v>826</v>
      </c>
      <c r="F258" s="84" t="s">
        <v>826</v>
      </c>
    </row>
    <row r="259" spans="1:6" x14ac:dyDescent="0.2">
      <c r="A259" s="70" t="s">
        <v>202</v>
      </c>
      <c r="B259" s="70" t="s">
        <v>6</v>
      </c>
      <c r="C259" s="82">
        <v>13</v>
      </c>
      <c r="D259" s="83">
        <v>382254</v>
      </c>
      <c r="E259" s="83">
        <v>22935</v>
      </c>
      <c r="F259" s="84">
        <v>2.961102808263618E-5</v>
      </c>
    </row>
    <row r="260" spans="1:6" x14ac:dyDescent="0.2">
      <c r="A260" s="70" t="s">
        <v>202</v>
      </c>
      <c r="B260" s="70" t="s">
        <v>10</v>
      </c>
      <c r="C260" s="82">
        <v>104</v>
      </c>
      <c r="D260" s="83">
        <v>3307465</v>
      </c>
      <c r="E260" s="83">
        <v>197922</v>
      </c>
      <c r="F260" s="84">
        <v>2.5553407020586518E-4</v>
      </c>
    </row>
    <row r="261" spans="1:6" x14ac:dyDescent="0.2">
      <c r="A261" s="70" t="s">
        <v>202</v>
      </c>
      <c r="B261" s="70" t="s">
        <v>4</v>
      </c>
      <c r="C261" s="82">
        <v>24</v>
      </c>
      <c r="D261" s="83">
        <v>1382387</v>
      </c>
      <c r="E261" s="83">
        <v>82943</v>
      </c>
      <c r="F261" s="84">
        <v>1.0708644003741411E-4</v>
      </c>
    </row>
    <row r="262" spans="1:6" x14ac:dyDescent="0.2">
      <c r="A262" s="70" t="s">
        <v>202</v>
      </c>
      <c r="B262" s="70" t="s">
        <v>828</v>
      </c>
      <c r="C262" s="82">
        <v>166</v>
      </c>
      <c r="D262" s="83">
        <v>3756484</v>
      </c>
      <c r="E262" s="83">
        <v>213914</v>
      </c>
      <c r="F262" s="84">
        <v>2.7618109706863028E-4</v>
      </c>
    </row>
    <row r="263" spans="1:6" x14ac:dyDescent="0.2">
      <c r="A263" s="70" t="s">
        <v>202</v>
      </c>
      <c r="B263" s="70" t="s">
        <v>8</v>
      </c>
      <c r="C263" s="82">
        <v>54</v>
      </c>
      <c r="D263" s="83">
        <v>1188787</v>
      </c>
      <c r="E263" s="83">
        <v>71327</v>
      </c>
      <c r="F263" s="84">
        <v>9.2089199914985423E-5</v>
      </c>
    </row>
    <row r="264" spans="1:6" x14ac:dyDescent="0.2">
      <c r="A264" s="70" t="s">
        <v>202</v>
      </c>
      <c r="B264" s="70" t="s">
        <v>829</v>
      </c>
      <c r="C264" s="82">
        <v>19</v>
      </c>
      <c r="D264" s="83">
        <v>937097</v>
      </c>
      <c r="E264" s="83">
        <v>56226</v>
      </c>
      <c r="F264" s="84">
        <v>7.2592529538883878E-5</v>
      </c>
    </row>
    <row r="265" spans="1:6" x14ac:dyDescent="0.2">
      <c r="A265" s="70" t="s">
        <v>202</v>
      </c>
      <c r="B265" s="70" t="s">
        <v>25</v>
      </c>
      <c r="C265" s="82">
        <v>21</v>
      </c>
      <c r="D265" s="83">
        <v>342810</v>
      </c>
      <c r="E265" s="83">
        <v>20569</v>
      </c>
      <c r="F265" s="84">
        <v>2.6556321632079512E-5</v>
      </c>
    </row>
    <row r="266" spans="1:6" x14ac:dyDescent="0.2">
      <c r="A266" s="70" t="s">
        <v>202</v>
      </c>
      <c r="B266" s="70" t="s">
        <v>61</v>
      </c>
      <c r="C266" s="82">
        <v>531</v>
      </c>
      <c r="D266" s="83">
        <v>29342349</v>
      </c>
      <c r="E266" s="83">
        <v>1748531</v>
      </c>
      <c r="F266" s="84">
        <v>2.2575016587904916E-3</v>
      </c>
    </row>
    <row r="267" spans="1:6" x14ac:dyDescent="0.2">
      <c r="A267" s="70" t="s">
        <v>205</v>
      </c>
      <c r="B267" s="70" t="s">
        <v>5</v>
      </c>
      <c r="C267" s="82">
        <v>40</v>
      </c>
      <c r="D267" s="83">
        <v>3087524</v>
      </c>
      <c r="E267" s="83">
        <v>185251</v>
      </c>
      <c r="F267" s="84">
        <v>2.3917473570248245E-4</v>
      </c>
    </row>
    <row r="268" spans="1:6" x14ac:dyDescent="0.2">
      <c r="A268" s="70" t="s">
        <v>205</v>
      </c>
      <c r="B268" s="70" t="s">
        <v>1</v>
      </c>
      <c r="C268" s="82">
        <v>18</v>
      </c>
      <c r="D268" s="83">
        <v>22029782</v>
      </c>
      <c r="E268" s="83">
        <v>1321787</v>
      </c>
      <c r="F268" s="84">
        <v>1.7065390004911021E-3</v>
      </c>
    </row>
    <row r="269" spans="1:6" x14ac:dyDescent="0.2">
      <c r="A269" s="70" t="s">
        <v>205</v>
      </c>
      <c r="B269" s="70" t="s">
        <v>827</v>
      </c>
      <c r="C269" s="82">
        <v>127</v>
      </c>
      <c r="D269" s="83">
        <v>6760539</v>
      </c>
      <c r="E269" s="83">
        <v>405632</v>
      </c>
      <c r="F269" s="84">
        <v>5.2370527766365288E-4</v>
      </c>
    </row>
    <row r="270" spans="1:6" x14ac:dyDescent="0.2">
      <c r="A270" s="70" t="s">
        <v>205</v>
      </c>
      <c r="B270" s="70" t="s">
        <v>3</v>
      </c>
      <c r="C270" s="82">
        <v>63</v>
      </c>
      <c r="D270" s="83">
        <v>6306402</v>
      </c>
      <c r="E270" s="83">
        <v>378384</v>
      </c>
      <c r="F270" s="84">
        <v>4.885258011781211E-4</v>
      </c>
    </row>
    <row r="271" spans="1:6" x14ac:dyDescent="0.2">
      <c r="A271" s="70" t="s">
        <v>205</v>
      </c>
      <c r="B271" s="70" t="s">
        <v>2</v>
      </c>
      <c r="C271" s="82">
        <v>12</v>
      </c>
      <c r="D271" s="83">
        <v>11292577</v>
      </c>
      <c r="E271" s="83">
        <v>677555</v>
      </c>
      <c r="F271" s="84">
        <v>8.7478090832921547E-4</v>
      </c>
    </row>
    <row r="272" spans="1:6" x14ac:dyDescent="0.2">
      <c r="A272" s="70" t="s">
        <v>205</v>
      </c>
      <c r="B272" s="70" t="s">
        <v>6</v>
      </c>
      <c r="C272" s="82">
        <v>52</v>
      </c>
      <c r="D272" s="83">
        <v>4307001</v>
      </c>
      <c r="E272" s="83">
        <v>258420</v>
      </c>
      <c r="F272" s="84">
        <v>3.3364211367407199E-4</v>
      </c>
    </row>
    <row r="273" spans="1:6" x14ac:dyDescent="0.2">
      <c r="A273" s="70" t="s">
        <v>205</v>
      </c>
      <c r="B273" s="70" t="s">
        <v>10</v>
      </c>
      <c r="C273" s="82">
        <v>203</v>
      </c>
      <c r="D273" s="83">
        <v>4751778</v>
      </c>
      <c r="E273" s="83">
        <v>285107</v>
      </c>
      <c r="F273" s="84">
        <v>3.6809729163096375E-4</v>
      </c>
    </row>
    <row r="274" spans="1:6" x14ac:dyDescent="0.2">
      <c r="A274" s="70" t="s">
        <v>205</v>
      </c>
      <c r="B274" s="70" t="s">
        <v>4</v>
      </c>
      <c r="C274" s="82">
        <v>39</v>
      </c>
      <c r="D274" s="83">
        <v>3322050</v>
      </c>
      <c r="E274" s="83">
        <v>199323</v>
      </c>
      <c r="F274" s="84">
        <v>2.5734287990038333E-4</v>
      </c>
    </row>
    <row r="275" spans="1:6" x14ac:dyDescent="0.2">
      <c r="A275" s="70" t="s">
        <v>205</v>
      </c>
      <c r="B275" s="70" t="s">
        <v>828</v>
      </c>
      <c r="C275" s="82">
        <v>405</v>
      </c>
      <c r="D275" s="83">
        <v>9798089</v>
      </c>
      <c r="E275" s="83">
        <v>577069</v>
      </c>
      <c r="F275" s="84">
        <v>7.4504496902632559E-4</v>
      </c>
    </row>
    <row r="276" spans="1:6" x14ac:dyDescent="0.2">
      <c r="A276" s="70" t="s">
        <v>205</v>
      </c>
      <c r="B276" s="70" t="s">
        <v>8</v>
      </c>
      <c r="C276" s="82">
        <v>193</v>
      </c>
      <c r="D276" s="83">
        <v>9820179</v>
      </c>
      <c r="E276" s="83">
        <v>589211</v>
      </c>
      <c r="F276" s="84">
        <v>7.6072131971214934E-4</v>
      </c>
    </row>
    <row r="277" spans="1:6" x14ac:dyDescent="0.2">
      <c r="A277" s="70" t="s">
        <v>205</v>
      </c>
      <c r="B277" s="70" t="s">
        <v>829</v>
      </c>
      <c r="C277" s="82">
        <v>63</v>
      </c>
      <c r="D277" s="83">
        <v>5772053</v>
      </c>
      <c r="E277" s="83">
        <v>346323</v>
      </c>
      <c r="F277" s="84">
        <v>4.4713233392905209E-4</v>
      </c>
    </row>
    <row r="278" spans="1:6" x14ac:dyDescent="0.2">
      <c r="A278" s="70" t="s">
        <v>205</v>
      </c>
      <c r="B278" s="70" t="s">
        <v>25</v>
      </c>
      <c r="C278" s="82">
        <v>66</v>
      </c>
      <c r="D278" s="83">
        <v>9939879</v>
      </c>
      <c r="E278" s="83">
        <v>596393</v>
      </c>
      <c r="F278" s="84">
        <v>7.6999389018040721E-4</v>
      </c>
    </row>
    <row r="279" spans="1:6" x14ac:dyDescent="0.2">
      <c r="A279" s="70" t="s">
        <v>205</v>
      </c>
      <c r="B279" s="70" t="s">
        <v>61</v>
      </c>
      <c r="C279" s="82">
        <v>1281</v>
      </c>
      <c r="D279" s="83">
        <v>97187851</v>
      </c>
      <c r="E279" s="83">
        <v>5820455</v>
      </c>
      <c r="F279" s="84">
        <v>7.5147005214179271E-3</v>
      </c>
    </row>
    <row r="280" spans="1:6" x14ac:dyDescent="0.2">
      <c r="A280" s="70" t="s">
        <v>213</v>
      </c>
      <c r="B280" s="70" t="s">
        <v>5</v>
      </c>
      <c r="C280" s="82">
        <v>16</v>
      </c>
      <c r="D280" s="83">
        <v>150058</v>
      </c>
      <c r="E280" s="83">
        <v>9003</v>
      </c>
      <c r="F280" s="84">
        <v>1.1623635745715E-5</v>
      </c>
    </row>
    <row r="281" spans="1:6" x14ac:dyDescent="0.2">
      <c r="A281" s="70" t="s">
        <v>213</v>
      </c>
      <c r="B281" s="70" t="s">
        <v>1</v>
      </c>
      <c r="C281" s="82">
        <v>30</v>
      </c>
      <c r="D281" s="83">
        <v>7375220</v>
      </c>
      <c r="E281" s="83">
        <v>442513</v>
      </c>
      <c r="F281" s="84">
        <v>5.7132177326930825E-4</v>
      </c>
    </row>
    <row r="282" spans="1:6" x14ac:dyDescent="0.2">
      <c r="A282" s="70" t="s">
        <v>213</v>
      </c>
      <c r="B282" s="70" t="s">
        <v>827</v>
      </c>
      <c r="C282" s="82">
        <v>148</v>
      </c>
      <c r="D282" s="83">
        <v>2638951</v>
      </c>
      <c r="E282" s="83">
        <v>158152</v>
      </c>
      <c r="F282" s="84">
        <v>2.0418763084042193E-4</v>
      </c>
    </row>
    <row r="283" spans="1:6" x14ac:dyDescent="0.2">
      <c r="A283" s="70" t="s">
        <v>213</v>
      </c>
      <c r="B283" s="70" t="s">
        <v>3</v>
      </c>
      <c r="C283" s="82">
        <v>81</v>
      </c>
      <c r="D283" s="83">
        <v>5051858</v>
      </c>
      <c r="E283" s="83">
        <v>303112</v>
      </c>
      <c r="F283" s="84">
        <v>3.9134327203767244E-4</v>
      </c>
    </row>
    <row r="284" spans="1:6" x14ac:dyDescent="0.2">
      <c r="A284" s="70" t="s">
        <v>213</v>
      </c>
      <c r="B284" s="70" t="s">
        <v>2</v>
      </c>
      <c r="C284" s="82">
        <v>14</v>
      </c>
      <c r="D284" s="83">
        <v>114795</v>
      </c>
      <c r="E284" s="83">
        <v>6876</v>
      </c>
      <c r="F284" s="84">
        <v>8.877498543545078E-6</v>
      </c>
    </row>
    <row r="285" spans="1:6" x14ac:dyDescent="0.2">
      <c r="A285" s="70" t="s">
        <v>213</v>
      </c>
      <c r="B285" s="70" t="s">
        <v>6</v>
      </c>
      <c r="C285" s="82">
        <v>33</v>
      </c>
      <c r="D285" s="83">
        <v>2147372</v>
      </c>
      <c r="E285" s="83">
        <v>128842</v>
      </c>
      <c r="F285" s="84">
        <v>1.663459376596037E-4</v>
      </c>
    </row>
    <row r="286" spans="1:6" x14ac:dyDescent="0.2">
      <c r="A286" s="70" t="s">
        <v>213</v>
      </c>
      <c r="B286" s="70" t="s">
        <v>10</v>
      </c>
      <c r="C286" s="82">
        <v>258</v>
      </c>
      <c r="D286" s="83">
        <v>8111330</v>
      </c>
      <c r="E286" s="83">
        <v>486680</v>
      </c>
      <c r="F286" s="84">
        <v>6.2834511215423478E-4</v>
      </c>
    </row>
    <row r="287" spans="1:6" x14ac:dyDescent="0.2">
      <c r="A287" s="70" t="s">
        <v>213</v>
      </c>
      <c r="B287" s="70" t="s">
        <v>4</v>
      </c>
      <c r="C287" s="82">
        <v>33</v>
      </c>
      <c r="D287" s="83">
        <v>3637551</v>
      </c>
      <c r="E287" s="83">
        <v>218253</v>
      </c>
      <c r="F287" s="84">
        <v>2.8178311367427921E-4</v>
      </c>
    </row>
    <row r="288" spans="1:6" x14ac:dyDescent="0.2">
      <c r="A288" s="70" t="s">
        <v>213</v>
      </c>
      <c r="B288" s="70" t="s">
        <v>828</v>
      </c>
      <c r="C288" s="82">
        <v>470</v>
      </c>
      <c r="D288" s="83">
        <v>5519650</v>
      </c>
      <c r="E288" s="83">
        <v>325722</v>
      </c>
      <c r="F288" s="84">
        <v>4.2053469758589153E-4</v>
      </c>
    </row>
    <row r="289" spans="1:6" x14ac:dyDescent="0.2">
      <c r="A289" s="70" t="s">
        <v>213</v>
      </c>
      <c r="B289" s="70" t="s">
        <v>8</v>
      </c>
      <c r="C289" s="82">
        <v>216</v>
      </c>
      <c r="D289" s="83">
        <v>6905410</v>
      </c>
      <c r="E289" s="83">
        <v>414296</v>
      </c>
      <c r="F289" s="84">
        <v>5.3489123568885278E-4</v>
      </c>
    </row>
    <row r="290" spans="1:6" x14ac:dyDescent="0.2">
      <c r="A290" s="70" t="s">
        <v>213</v>
      </c>
      <c r="B290" s="70" t="s">
        <v>829</v>
      </c>
      <c r="C290" s="82">
        <v>67</v>
      </c>
      <c r="D290" s="83">
        <v>2187945</v>
      </c>
      <c r="E290" s="83">
        <v>131277</v>
      </c>
      <c r="F290" s="84">
        <v>1.6948972895592892E-4</v>
      </c>
    </row>
    <row r="291" spans="1:6" x14ac:dyDescent="0.2">
      <c r="A291" s="70" t="s">
        <v>213</v>
      </c>
      <c r="B291" s="70" t="s">
        <v>25</v>
      </c>
      <c r="C291" s="82">
        <v>57</v>
      </c>
      <c r="D291" s="83">
        <v>2359383</v>
      </c>
      <c r="E291" s="83">
        <v>141563</v>
      </c>
      <c r="F291" s="84">
        <v>1.8276982639905059E-4</v>
      </c>
    </row>
    <row r="292" spans="1:6" x14ac:dyDescent="0.2">
      <c r="A292" s="70" t="s">
        <v>213</v>
      </c>
      <c r="B292" s="70" t="s">
        <v>61</v>
      </c>
      <c r="C292" s="82">
        <v>1423</v>
      </c>
      <c r="D292" s="83">
        <v>46199524</v>
      </c>
      <c r="E292" s="83">
        <v>2766289</v>
      </c>
      <c r="F292" s="84">
        <v>3.5715134625545044E-3</v>
      </c>
    </row>
    <row r="293" spans="1:6" x14ac:dyDescent="0.2">
      <c r="A293" s="70" t="s">
        <v>223</v>
      </c>
      <c r="B293" s="70" t="s">
        <v>5</v>
      </c>
      <c r="C293" s="82">
        <v>42</v>
      </c>
      <c r="D293" s="83">
        <v>1679359</v>
      </c>
      <c r="E293" s="83">
        <v>100762</v>
      </c>
      <c r="F293" s="84">
        <v>1.3009227868596412E-4</v>
      </c>
    </row>
    <row r="294" spans="1:6" x14ac:dyDescent="0.2">
      <c r="A294" s="70" t="s">
        <v>223</v>
      </c>
      <c r="B294" s="70" t="s">
        <v>1</v>
      </c>
      <c r="C294" s="82">
        <v>36</v>
      </c>
      <c r="D294" s="83">
        <v>18978512</v>
      </c>
      <c r="E294" s="83">
        <v>1138711</v>
      </c>
      <c r="F294" s="84">
        <v>1.4701723740574112E-3</v>
      </c>
    </row>
    <row r="295" spans="1:6" x14ac:dyDescent="0.2">
      <c r="A295" s="70" t="s">
        <v>223</v>
      </c>
      <c r="B295" s="70" t="s">
        <v>827</v>
      </c>
      <c r="C295" s="82">
        <v>363</v>
      </c>
      <c r="D295" s="83">
        <v>16870657</v>
      </c>
      <c r="E295" s="83">
        <v>1012239</v>
      </c>
      <c r="F295" s="84">
        <v>1.3068863071872493E-3</v>
      </c>
    </row>
    <row r="296" spans="1:6" x14ac:dyDescent="0.2">
      <c r="A296" s="70" t="s">
        <v>223</v>
      </c>
      <c r="B296" s="70" t="s">
        <v>3</v>
      </c>
      <c r="C296" s="82">
        <v>111</v>
      </c>
      <c r="D296" s="83">
        <v>17063307</v>
      </c>
      <c r="E296" s="83">
        <v>1023798</v>
      </c>
      <c r="F296" s="84">
        <v>1.3218099554805649E-3</v>
      </c>
    </row>
    <row r="297" spans="1:6" x14ac:dyDescent="0.2">
      <c r="A297" s="70" t="s">
        <v>223</v>
      </c>
      <c r="B297" s="70" t="s">
        <v>2</v>
      </c>
      <c r="C297" s="82">
        <v>24</v>
      </c>
      <c r="D297" s="83">
        <v>16522075</v>
      </c>
      <c r="E297" s="83">
        <v>991325</v>
      </c>
      <c r="F297" s="84">
        <v>1.279884561326327E-3</v>
      </c>
    </row>
    <row r="298" spans="1:6" x14ac:dyDescent="0.2">
      <c r="A298" s="70" t="s">
        <v>223</v>
      </c>
      <c r="B298" s="70" t="s">
        <v>6</v>
      </c>
      <c r="C298" s="82">
        <v>63</v>
      </c>
      <c r="D298" s="83">
        <v>4416629</v>
      </c>
      <c r="E298" s="83">
        <v>264998</v>
      </c>
      <c r="F298" s="84">
        <v>3.4213486897067462E-4</v>
      </c>
    </row>
    <row r="299" spans="1:6" x14ac:dyDescent="0.2">
      <c r="A299" s="70" t="s">
        <v>223</v>
      </c>
      <c r="B299" s="70" t="s">
        <v>10</v>
      </c>
      <c r="C299" s="82">
        <v>425</v>
      </c>
      <c r="D299" s="83">
        <v>9114577</v>
      </c>
      <c r="E299" s="83">
        <v>546863</v>
      </c>
      <c r="F299" s="84">
        <v>7.0604646393523734E-4</v>
      </c>
    </row>
    <row r="300" spans="1:6" x14ac:dyDescent="0.2">
      <c r="A300" s="70" t="s">
        <v>223</v>
      </c>
      <c r="B300" s="70" t="s">
        <v>4</v>
      </c>
      <c r="C300" s="82">
        <v>78</v>
      </c>
      <c r="D300" s="83">
        <v>8201446</v>
      </c>
      <c r="E300" s="83">
        <v>492087</v>
      </c>
      <c r="F300" s="84">
        <v>6.353260072422145E-4</v>
      </c>
    </row>
    <row r="301" spans="1:6" x14ac:dyDescent="0.2">
      <c r="A301" s="70" t="s">
        <v>223</v>
      </c>
      <c r="B301" s="70" t="s">
        <v>828</v>
      </c>
      <c r="C301" s="82">
        <v>721</v>
      </c>
      <c r="D301" s="83">
        <v>16097078</v>
      </c>
      <c r="E301" s="83">
        <v>946298</v>
      </c>
      <c r="F301" s="84">
        <v>1.2217508895810967E-3</v>
      </c>
    </row>
    <row r="302" spans="1:6" x14ac:dyDescent="0.2">
      <c r="A302" s="70" t="s">
        <v>223</v>
      </c>
      <c r="B302" s="70" t="s">
        <v>8</v>
      </c>
      <c r="C302" s="82">
        <v>284</v>
      </c>
      <c r="D302" s="83">
        <v>8017626</v>
      </c>
      <c r="E302" s="83">
        <v>481058</v>
      </c>
      <c r="F302" s="84">
        <v>6.2108663385117919E-4</v>
      </c>
    </row>
    <row r="303" spans="1:6" x14ac:dyDescent="0.2">
      <c r="A303" s="70" t="s">
        <v>223</v>
      </c>
      <c r="B303" s="70" t="s">
        <v>829</v>
      </c>
      <c r="C303" s="82">
        <v>114</v>
      </c>
      <c r="D303" s="83">
        <v>6568986</v>
      </c>
      <c r="E303" s="83">
        <v>394139</v>
      </c>
      <c r="F303" s="84">
        <v>5.0886684096194208E-4</v>
      </c>
    </row>
    <row r="304" spans="1:6" x14ac:dyDescent="0.2">
      <c r="A304" s="70" t="s">
        <v>223</v>
      </c>
      <c r="B304" s="70" t="s">
        <v>25</v>
      </c>
      <c r="C304" s="82">
        <v>98</v>
      </c>
      <c r="D304" s="83">
        <v>6480558</v>
      </c>
      <c r="E304" s="83">
        <v>388834</v>
      </c>
      <c r="F304" s="84">
        <v>5.0201763651553332E-4</v>
      </c>
    </row>
    <row r="305" spans="1:6" x14ac:dyDescent="0.2">
      <c r="A305" s="70" t="s">
        <v>223</v>
      </c>
      <c r="B305" s="70" t="s">
        <v>61</v>
      </c>
      <c r="C305" s="82">
        <v>2359</v>
      </c>
      <c r="D305" s="83">
        <v>130010812</v>
      </c>
      <c r="E305" s="83">
        <v>7781111</v>
      </c>
      <c r="F305" s="84">
        <v>1.0046073526710672E-2</v>
      </c>
    </row>
    <row r="306" spans="1:6" x14ac:dyDescent="0.2">
      <c r="A306" s="70" t="s">
        <v>235</v>
      </c>
      <c r="B306" s="70" t="s">
        <v>5</v>
      </c>
      <c r="C306" s="82" t="s">
        <v>826</v>
      </c>
      <c r="D306" s="83" t="s">
        <v>826</v>
      </c>
      <c r="E306" s="83" t="s">
        <v>826</v>
      </c>
      <c r="F306" s="84" t="s">
        <v>826</v>
      </c>
    </row>
    <row r="307" spans="1:6" x14ac:dyDescent="0.2">
      <c r="A307" s="70" t="s">
        <v>235</v>
      </c>
      <c r="B307" s="70" t="s">
        <v>1</v>
      </c>
      <c r="C307" s="82">
        <v>21</v>
      </c>
      <c r="D307" s="83">
        <v>2303065</v>
      </c>
      <c r="E307" s="83">
        <v>138184</v>
      </c>
      <c r="F307" s="84">
        <v>1.7840725112583378E-4</v>
      </c>
    </row>
    <row r="308" spans="1:6" x14ac:dyDescent="0.2">
      <c r="A308" s="70" t="s">
        <v>235</v>
      </c>
      <c r="B308" s="70" t="s">
        <v>827</v>
      </c>
      <c r="C308" s="82">
        <v>130</v>
      </c>
      <c r="D308" s="83">
        <v>5220273</v>
      </c>
      <c r="E308" s="83">
        <v>313216</v>
      </c>
      <c r="F308" s="84">
        <v>4.0438839206152056E-4</v>
      </c>
    </row>
    <row r="309" spans="1:6" x14ac:dyDescent="0.2">
      <c r="A309" s="70" t="s">
        <v>235</v>
      </c>
      <c r="B309" s="70" t="s">
        <v>3</v>
      </c>
      <c r="C309" s="82">
        <v>60</v>
      </c>
      <c r="D309" s="83">
        <v>5723722</v>
      </c>
      <c r="E309" s="83">
        <v>343423</v>
      </c>
      <c r="F309" s="84">
        <v>4.4338818823733004E-4</v>
      </c>
    </row>
    <row r="310" spans="1:6" x14ac:dyDescent="0.2">
      <c r="A310" s="70" t="s">
        <v>235</v>
      </c>
      <c r="B310" s="70" t="s">
        <v>2</v>
      </c>
      <c r="C310" s="82" t="s">
        <v>826</v>
      </c>
      <c r="D310" s="83" t="s">
        <v>826</v>
      </c>
      <c r="E310" s="83" t="s">
        <v>826</v>
      </c>
      <c r="F310" s="84" t="s">
        <v>826</v>
      </c>
    </row>
    <row r="311" spans="1:6" x14ac:dyDescent="0.2">
      <c r="A311" s="70" t="s">
        <v>235</v>
      </c>
      <c r="B311" s="70" t="s">
        <v>6</v>
      </c>
      <c r="C311" s="82">
        <v>36</v>
      </c>
      <c r="D311" s="83">
        <v>1493760</v>
      </c>
      <c r="E311" s="83">
        <v>89626</v>
      </c>
      <c r="F311" s="84">
        <v>1.1571475922975148E-4</v>
      </c>
    </row>
    <row r="312" spans="1:6" x14ac:dyDescent="0.2">
      <c r="A312" s="70" t="s">
        <v>235</v>
      </c>
      <c r="B312" s="70" t="s">
        <v>10</v>
      </c>
      <c r="C312" s="82">
        <v>175</v>
      </c>
      <c r="D312" s="83">
        <v>2888137</v>
      </c>
      <c r="E312" s="83">
        <v>173288</v>
      </c>
      <c r="F312" s="84">
        <v>2.237294891817684E-4</v>
      </c>
    </row>
    <row r="313" spans="1:6" x14ac:dyDescent="0.2">
      <c r="A313" s="70" t="s">
        <v>235</v>
      </c>
      <c r="B313" s="70" t="s">
        <v>4</v>
      </c>
      <c r="C313" s="82">
        <v>24</v>
      </c>
      <c r="D313" s="83">
        <v>2342097</v>
      </c>
      <c r="E313" s="83">
        <v>140526</v>
      </c>
      <c r="F313" s="84">
        <v>1.8143097154307966E-4</v>
      </c>
    </row>
    <row r="314" spans="1:6" x14ac:dyDescent="0.2">
      <c r="A314" s="70" t="s">
        <v>235</v>
      </c>
      <c r="B314" s="70" t="s">
        <v>828</v>
      </c>
      <c r="C314" s="82">
        <v>343</v>
      </c>
      <c r="D314" s="83">
        <v>5918366</v>
      </c>
      <c r="E314" s="83">
        <v>348975</v>
      </c>
      <c r="F314" s="84">
        <v>4.5055629060989581E-4</v>
      </c>
    </row>
    <row r="315" spans="1:6" x14ac:dyDescent="0.2">
      <c r="A315" s="70" t="s">
        <v>235</v>
      </c>
      <c r="B315" s="70" t="s">
        <v>8</v>
      </c>
      <c r="C315" s="82">
        <v>82</v>
      </c>
      <c r="D315" s="83">
        <v>1252174</v>
      </c>
      <c r="E315" s="83">
        <v>75050</v>
      </c>
      <c r="F315" s="84">
        <v>9.6895908332323758E-5</v>
      </c>
    </row>
    <row r="316" spans="1:6" x14ac:dyDescent="0.2">
      <c r="A316" s="70" t="s">
        <v>235</v>
      </c>
      <c r="B316" s="70" t="s">
        <v>829</v>
      </c>
      <c r="C316" s="82">
        <v>72</v>
      </c>
      <c r="D316" s="83">
        <v>3018909</v>
      </c>
      <c r="E316" s="83">
        <v>181135</v>
      </c>
      <c r="F316" s="84">
        <v>2.3386063098967971E-4</v>
      </c>
    </row>
    <row r="317" spans="1:6" x14ac:dyDescent="0.2">
      <c r="A317" s="70" t="s">
        <v>235</v>
      </c>
      <c r="B317" s="70" t="s">
        <v>25</v>
      </c>
      <c r="C317" s="82">
        <v>33</v>
      </c>
      <c r="D317" s="83">
        <v>6394906</v>
      </c>
      <c r="E317" s="83">
        <v>383694</v>
      </c>
      <c r="F317" s="84">
        <v>4.9538146104813633E-4</v>
      </c>
    </row>
    <row r="318" spans="1:6" x14ac:dyDescent="0.2">
      <c r="A318" s="70" t="s">
        <v>235</v>
      </c>
      <c r="B318" s="70" t="s">
        <v>61</v>
      </c>
      <c r="C318" s="82">
        <v>1012</v>
      </c>
      <c r="D318" s="83">
        <v>44465306</v>
      </c>
      <c r="E318" s="83">
        <v>2661711</v>
      </c>
      <c r="F318" s="84">
        <v>3.4364944045721223E-3</v>
      </c>
    </row>
    <row r="319" spans="1:6" x14ac:dyDescent="0.2">
      <c r="A319" s="70" t="s">
        <v>245</v>
      </c>
      <c r="B319" s="70" t="s">
        <v>5</v>
      </c>
      <c r="C319" s="82">
        <v>219</v>
      </c>
      <c r="D319" s="83">
        <v>43554962</v>
      </c>
      <c r="E319" s="83">
        <v>2613298</v>
      </c>
      <c r="F319" s="84">
        <v>3.373989119960626E-3</v>
      </c>
    </row>
    <row r="320" spans="1:6" x14ac:dyDescent="0.2">
      <c r="A320" s="70" t="s">
        <v>245</v>
      </c>
      <c r="B320" s="70" t="s">
        <v>1</v>
      </c>
      <c r="C320" s="82">
        <v>57</v>
      </c>
      <c r="D320" s="83">
        <v>44247011</v>
      </c>
      <c r="E320" s="83">
        <v>2654821</v>
      </c>
      <c r="F320" s="84">
        <v>3.4275988308424795E-3</v>
      </c>
    </row>
    <row r="321" spans="1:6" x14ac:dyDescent="0.2">
      <c r="A321" s="70" t="s">
        <v>245</v>
      </c>
      <c r="B321" s="70" t="s">
        <v>827</v>
      </c>
      <c r="C321" s="82">
        <v>534</v>
      </c>
      <c r="D321" s="83">
        <v>54093155</v>
      </c>
      <c r="E321" s="83">
        <v>3245589</v>
      </c>
      <c r="F321" s="84">
        <v>4.1903303694656672E-3</v>
      </c>
    </row>
    <row r="322" spans="1:6" x14ac:dyDescent="0.2">
      <c r="A322" s="70" t="s">
        <v>245</v>
      </c>
      <c r="B322" s="70" t="s">
        <v>3</v>
      </c>
      <c r="C322" s="82">
        <v>197</v>
      </c>
      <c r="D322" s="83">
        <v>42003361</v>
      </c>
      <c r="E322" s="83">
        <v>2520202</v>
      </c>
      <c r="F322" s="84">
        <v>3.2537942967480211E-3</v>
      </c>
    </row>
    <row r="323" spans="1:6" x14ac:dyDescent="0.2">
      <c r="A323" s="70" t="s">
        <v>245</v>
      </c>
      <c r="B323" s="70" t="s">
        <v>2</v>
      </c>
      <c r="C323" s="82">
        <v>57</v>
      </c>
      <c r="D323" s="83">
        <v>66552561</v>
      </c>
      <c r="E323" s="83">
        <v>3993154</v>
      </c>
      <c r="F323" s="84">
        <v>5.1555001191319373E-3</v>
      </c>
    </row>
    <row r="324" spans="1:6" x14ac:dyDescent="0.2">
      <c r="A324" s="70" t="s">
        <v>245</v>
      </c>
      <c r="B324" s="70" t="s">
        <v>6</v>
      </c>
      <c r="C324" s="82">
        <v>84</v>
      </c>
      <c r="D324" s="83">
        <v>27957590</v>
      </c>
      <c r="E324" s="83">
        <v>1677455</v>
      </c>
      <c r="F324" s="84">
        <v>2.1657365211405484E-3</v>
      </c>
    </row>
    <row r="325" spans="1:6" x14ac:dyDescent="0.2">
      <c r="A325" s="70" t="s">
        <v>245</v>
      </c>
      <c r="B325" s="70" t="s">
        <v>10</v>
      </c>
      <c r="C325" s="82">
        <v>744</v>
      </c>
      <c r="D325" s="83">
        <v>32447895</v>
      </c>
      <c r="E325" s="83">
        <v>1946874</v>
      </c>
      <c r="F325" s="84">
        <v>2.5135792756640169E-3</v>
      </c>
    </row>
    <row r="326" spans="1:6" x14ac:dyDescent="0.2">
      <c r="A326" s="70" t="s">
        <v>245</v>
      </c>
      <c r="B326" s="70" t="s">
        <v>4</v>
      </c>
      <c r="C326" s="82">
        <v>92</v>
      </c>
      <c r="D326" s="83">
        <v>18900545</v>
      </c>
      <c r="E326" s="83">
        <v>1134033</v>
      </c>
      <c r="F326" s="84">
        <v>1.4641326797312471E-3</v>
      </c>
    </row>
    <row r="327" spans="1:6" x14ac:dyDescent="0.2">
      <c r="A327" s="70" t="s">
        <v>245</v>
      </c>
      <c r="B327" s="70" t="s">
        <v>828</v>
      </c>
      <c r="C327" s="82">
        <v>1554</v>
      </c>
      <c r="D327" s="83">
        <v>65374980</v>
      </c>
      <c r="E327" s="83">
        <v>3784216</v>
      </c>
      <c r="F327" s="84">
        <v>4.8857434596364137E-3</v>
      </c>
    </row>
    <row r="328" spans="1:6" x14ac:dyDescent="0.2">
      <c r="A328" s="70" t="s">
        <v>245</v>
      </c>
      <c r="B328" s="70" t="s">
        <v>8</v>
      </c>
      <c r="C328" s="82">
        <v>582</v>
      </c>
      <c r="D328" s="83">
        <v>65411713</v>
      </c>
      <c r="E328" s="83">
        <v>3924703</v>
      </c>
      <c r="F328" s="84">
        <v>5.0671240788753638E-3</v>
      </c>
    </row>
    <row r="329" spans="1:6" x14ac:dyDescent="0.2">
      <c r="A329" s="70" t="s">
        <v>245</v>
      </c>
      <c r="B329" s="70" t="s">
        <v>829</v>
      </c>
      <c r="C329" s="82">
        <v>156</v>
      </c>
      <c r="D329" s="83">
        <v>16361834</v>
      </c>
      <c r="E329" s="83">
        <v>981710</v>
      </c>
      <c r="F329" s="84">
        <v>1.2674707817311867E-3</v>
      </c>
    </row>
    <row r="330" spans="1:6" x14ac:dyDescent="0.2">
      <c r="A330" s="70" t="s">
        <v>245</v>
      </c>
      <c r="B330" s="70" t="s">
        <v>25</v>
      </c>
      <c r="C330" s="82">
        <v>100</v>
      </c>
      <c r="D330" s="83">
        <v>22326379</v>
      </c>
      <c r="E330" s="83">
        <v>1339583</v>
      </c>
      <c r="F330" s="84">
        <v>1.7295151441910626E-3</v>
      </c>
    </row>
    <row r="331" spans="1:6" x14ac:dyDescent="0.2">
      <c r="A331" s="70" t="s">
        <v>245</v>
      </c>
      <c r="B331" s="70" t="s">
        <v>61</v>
      </c>
      <c r="C331" s="82">
        <v>4376</v>
      </c>
      <c r="D331" s="83">
        <v>499231986</v>
      </c>
      <c r="E331" s="83">
        <v>29815637</v>
      </c>
      <c r="F331" s="84">
        <v>3.8494513386033852E-2</v>
      </c>
    </row>
    <row r="332" spans="1:6" x14ac:dyDescent="0.2">
      <c r="A332" s="70" t="s">
        <v>261</v>
      </c>
      <c r="B332" s="70" t="s">
        <v>5</v>
      </c>
      <c r="C332" s="82" t="s">
        <v>826</v>
      </c>
      <c r="D332" s="83" t="s">
        <v>826</v>
      </c>
      <c r="E332" s="83" t="s">
        <v>826</v>
      </c>
      <c r="F332" s="84" t="s">
        <v>826</v>
      </c>
    </row>
    <row r="333" spans="1:6" x14ac:dyDescent="0.2">
      <c r="A333" s="70" t="s">
        <v>261</v>
      </c>
      <c r="B333" s="70" t="s">
        <v>1</v>
      </c>
      <c r="C333" s="82">
        <v>25</v>
      </c>
      <c r="D333" s="83">
        <v>4948514</v>
      </c>
      <c r="E333" s="83">
        <v>296911</v>
      </c>
      <c r="F333" s="84">
        <v>3.8333725568099372E-4</v>
      </c>
    </row>
    <row r="334" spans="1:6" x14ac:dyDescent="0.2">
      <c r="A334" s="70" t="s">
        <v>261</v>
      </c>
      <c r="B334" s="70" t="s">
        <v>827</v>
      </c>
      <c r="C334" s="82">
        <v>34</v>
      </c>
      <c r="D334" s="83">
        <v>641240</v>
      </c>
      <c r="E334" s="83">
        <v>38474</v>
      </c>
      <c r="F334" s="84">
        <v>4.9673193566659883E-5</v>
      </c>
    </row>
    <row r="335" spans="1:6" x14ac:dyDescent="0.2">
      <c r="A335" s="70" t="s">
        <v>261</v>
      </c>
      <c r="B335" s="70" t="s">
        <v>3</v>
      </c>
      <c r="C335" s="82">
        <v>43</v>
      </c>
      <c r="D335" s="83">
        <v>2124450</v>
      </c>
      <c r="E335" s="83">
        <v>127467</v>
      </c>
      <c r="F335" s="84">
        <v>1.6457069616783893E-4</v>
      </c>
    </row>
    <row r="336" spans="1:6" x14ac:dyDescent="0.2">
      <c r="A336" s="70" t="s">
        <v>261</v>
      </c>
      <c r="B336" s="70" t="s">
        <v>2</v>
      </c>
      <c r="C336" s="82" t="s">
        <v>826</v>
      </c>
      <c r="D336" s="83" t="s">
        <v>826</v>
      </c>
      <c r="E336" s="83" t="s">
        <v>826</v>
      </c>
      <c r="F336" s="84" t="s">
        <v>826</v>
      </c>
    </row>
    <row r="337" spans="1:6" x14ac:dyDescent="0.2">
      <c r="A337" s="70" t="s">
        <v>261</v>
      </c>
      <c r="B337" s="70" t="s">
        <v>6</v>
      </c>
      <c r="C337" s="82">
        <v>18</v>
      </c>
      <c r="D337" s="83">
        <v>862034</v>
      </c>
      <c r="E337" s="83">
        <v>51722</v>
      </c>
      <c r="F337" s="84">
        <v>6.6777483954223173E-5</v>
      </c>
    </row>
    <row r="338" spans="1:6" x14ac:dyDescent="0.2">
      <c r="A338" s="70" t="s">
        <v>261</v>
      </c>
      <c r="B338" s="70" t="s">
        <v>10</v>
      </c>
      <c r="C338" s="82">
        <v>120</v>
      </c>
      <c r="D338" s="83">
        <v>5323038</v>
      </c>
      <c r="E338" s="83">
        <v>319382</v>
      </c>
      <c r="F338" s="84">
        <v>4.1234922045295435E-4</v>
      </c>
    </row>
    <row r="339" spans="1:6" x14ac:dyDescent="0.2">
      <c r="A339" s="70" t="s">
        <v>261</v>
      </c>
      <c r="B339" s="70" t="s">
        <v>4</v>
      </c>
      <c r="C339" s="82">
        <v>30</v>
      </c>
      <c r="D339" s="83">
        <v>1438491</v>
      </c>
      <c r="E339" s="83">
        <v>86309</v>
      </c>
      <c r="F339" s="84">
        <v>1.1143223120925424E-4</v>
      </c>
    </row>
    <row r="340" spans="1:6" x14ac:dyDescent="0.2">
      <c r="A340" s="70" t="s">
        <v>261</v>
      </c>
      <c r="B340" s="70" t="s">
        <v>828</v>
      </c>
      <c r="C340" s="82">
        <v>171</v>
      </c>
      <c r="D340" s="83">
        <v>1728514</v>
      </c>
      <c r="E340" s="83">
        <v>103314</v>
      </c>
      <c r="F340" s="84">
        <v>1.333871268946795E-4</v>
      </c>
    </row>
    <row r="341" spans="1:6" x14ac:dyDescent="0.2">
      <c r="A341" s="70" t="s">
        <v>261</v>
      </c>
      <c r="B341" s="70" t="s">
        <v>8</v>
      </c>
      <c r="C341" s="82">
        <v>130</v>
      </c>
      <c r="D341" s="83">
        <v>3317724</v>
      </c>
      <c r="E341" s="83">
        <v>199047</v>
      </c>
      <c r="F341" s="84">
        <v>2.5698654051730909E-4</v>
      </c>
    </row>
    <row r="342" spans="1:6" x14ac:dyDescent="0.2">
      <c r="A342" s="70" t="s">
        <v>261</v>
      </c>
      <c r="B342" s="70" t="s">
        <v>829</v>
      </c>
      <c r="C342" s="82">
        <v>30</v>
      </c>
      <c r="D342" s="83">
        <v>1691115</v>
      </c>
      <c r="E342" s="83">
        <v>101467</v>
      </c>
      <c r="F342" s="84">
        <v>1.3100249341446894E-4</v>
      </c>
    </row>
    <row r="343" spans="1:6" x14ac:dyDescent="0.2">
      <c r="A343" s="70" t="s">
        <v>261</v>
      </c>
      <c r="B343" s="70" t="s">
        <v>25</v>
      </c>
      <c r="C343" s="82">
        <v>35</v>
      </c>
      <c r="D343" s="83">
        <v>7555973</v>
      </c>
      <c r="E343" s="83">
        <v>453358</v>
      </c>
      <c r="F343" s="84">
        <v>5.8532358707162732E-4</v>
      </c>
    </row>
    <row r="344" spans="1:6" x14ac:dyDescent="0.2">
      <c r="A344" s="70" t="s">
        <v>261</v>
      </c>
      <c r="B344" s="70" t="s">
        <v>61</v>
      </c>
      <c r="C344" s="82">
        <v>658</v>
      </c>
      <c r="D344" s="83">
        <v>30381350</v>
      </c>
      <c r="E344" s="83">
        <v>1822467</v>
      </c>
      <c r="F344" s="84">
        <v>2.3529592987433057E-3</v>
      </c>
    </row>
    <row r="345" spans="1:6" x14ac:dyDescent="0.2">
      <c r="A345" s="70" t="s">
        <v>265</v>
      </c>
      <c r="B345" s="70" t="s">
        <v>5</v>
      </c>
      <c r="C345" s="82" t="s">
        <v>826</v>
      </c>
      <c r="D345" s="83" t="s">
        <v>826</v>
      </c>
      <c r="E345" s="83" t="s">
        <v>826</v>
      </c>
      <c r="F345" s="84" t="s">
        <v>826</v>
      </c>
    </row>
    <row r="346" spans="1:6" x14ac:dyDescent="0.2">
      <c r="A346" s="70" t="s">
        <v>265</v>
      </c>
      <c r="B346" s="70" t="s">
        <v>1</v>
      </c>
      <c r="C346" s="82">
        <v>12</v>
      </c>
      <c r="D346" s="83">
        <v>1389692</v>
      </c>
      <c r="E346" s="83">
        <v>83382</v>
      </c>
      <c r="F346" s="84">
        <v>1.0765322623005755E-4</v>
      </c>
    </row>
    <row r="347" spans="1:6" x14ac:dyDescent="0.2">
      <c r="A347" s="70" t="s">
        <v>265</v>
      </c>
      <c r="B347" s="70" t="s">
        <v>827</v>
      </c>
      <c r="C347" s="82">
        <v>54</v>
      </c>
      <c r="D347" s="83">
        <v>867336</v>
      </c>
      <c r="E347" s="83">
        <v>52040</v>
      </c>
      <c r="F347" s="84">
        <v>6.7188048895591319E-5</v>
      </c>
    </row>
    <row r="348" spans="1:6" x14ac:dyDescent="0.2">
      <c r="A348" s="70" t="s">
        <v>265</v>
      </c>
      <c r="B348" s="70" t="s">
        <v>3</v>
      </c>
      <c r="C348" s="82">
        <v>27</v>
      </c>
      <c r="D348" s="83">
        <v>1964772</v>
      </c>
      <c r="E348" s="83">
        <v>117886</v>
      </c>
      <c r="F348" s="84">
        <v>1.5220081345322209E-4</v>
      </c>
    </row>
    <row r="349" spans="1:6" x14ac:dyDescent="0.2">
      <c r="A349" s="70" t="s">
        <v>265</v>
      </c>
      <c r="B349" s="70" t="s">
        <v>2</v>
      </c>
      <c r="C349" s="82" t="s">
        <v>826</v>
      </c>
      <c r="D349" s="83" t="s">
        <v>826</v>
      </c>
      <c r="E349" s="83" t="s">
        <v>826</v>
      </c>
      <c r="F349" s="84" t="s">
        <v>826</v>
      </c>
    </row>
    <row r="350" spans="1:6" x14ac:dyDescent="0.2">
      <c r="A350" s="70" t="s">
        <v>265</v>
      </c>
      <c r="B350" s="70" t="s">
        <v>6</v>
      </c>
      <c r="C350" s="82">
        <v>19</v>
      </c>
      <c r="D350" s="83">
        <v>1510305</v>
      </c>
      <c r="E350" s="83">
        <v>90618</v>
      </c>
      <c r="F350" s="84">
        <v>1.1699551527326468E-4</v>
      </c>
    </row>
    <row r="351" spans="1:6" x14ac:dyDescent="0.2">
      <c r="A351" s="70" t="s">
        <v>265</v>
      </c>
      <c r="B351" s="70" t="s">
        <v>10</v>
      </c>
      <c r="C351" s="82">
        <v>94</v>
      </c>
      <c r="D351" s="83">
        <v>5752104</v>
      </c>
      <c r="E351" s="83">
        <v>345126</v>
      </c>
      <c r="F351" s="84">
        <v>4.455869055176758E-4</v>
      </c>
    </row>
    <row r="352" spans="1:6" x14ac:dyDescent="0.2">
      <c r="A352" s="70" t="s">
        <v>265</v>
      </c>
      <c r="B352" s="70" t="s">
        <v>4</v>
      </c>
      <c r="C352" s="82">
        <v>15</v>
      </c>
      <c r="D352" s="83">
        <v>317431</v>
      </c>
      <c r="E352" s="83">
        <v>19046</v>
      </c>
      <c r="F352" s="84">
        <v>2.4589999601564799E-5</v>
      </c>
    </row>
    <row r="353" spans="1:6" x14ac:dyDescent="0.2">
      <c r="A353" s="70" t="s">
        <v>265</v>
      </c>
      <c r="B353" s="70" t="s">
        <v>828</v>
      </c>
      <c r="C353" s="82">
        <v>126</v>
      </c>
      <c r="D353" s="83">
        <v>1636143</v>
      </c>
      <c r="E353" s="83">
        <v>94333</v>
      </c>
      <c r="F353" s="84">
        <v>1.2179189501283273E-4</v>
      </c>
    </row>
    <row r="354" spans="1:6" x14ac:dyDescent="0.2">
      <c r="A354" s="70" t="s">
        <v>265</v>
      </c>
      <c r="B354" s="70" t="s">
        <v>8</v>
      </c>
      <c r="C354" s="82">
        <v>82</v>
      </c>
      <c r="D354" s="83">
        <v>1377593</v>
      </c>
      <c r="E354" s="83">
        <v>82511</v>
      </c>
      <c r="F354" s="84">
        <v>1.0652869143781966E-4</v>
      </c>
    </row>
    <row r="355" spans="1:6" x14ac:dyDescent="0.2">
      <c r="A355" s="70" t="s">
        <v>265</v>
      </c>
      <c r="B355" s="70" t="s">
        <v>829</v>
      </c>
      <c r="C355" s="82">
        <v>45</v>
      </c>
      <c r="D355" s="83">
        <v>1231682</v>
      </c>
      <c r="E355" s="83">
        <v>73901</v>
      </c>
      <c r="F355" s="84">
        <v>9.5412451987569063E-5</v>
      </c>
    </row>
    <row r="356" spans="1:6" x14ac:dyDescent="0.2">
      <c r="A356" s="70" t="s">
        <v>265</v>
      </c>
      <c r="B356" s="70" t="s">
        <v>25</v>
      </c>
      <c r="C356" s="82" t="s">
        <v>826</v>
      </c>
      <c r="D356" s="83" t="s">
        <v>826</v>
      </c>
      <c r="E356" s="83" t="s">
        <v>826</v>
      </c>
      <c r="F356" s="84" t="s">
        <v>826</v>
      </c>
    </row>
    <row r="357" spans="1:6" x14ac:dyDescent="0.2">
      <c r="A357" s="70" t="s">
        <v>265</v>
      </c>
      <c r="B357" s="70" t="s">
        <v>61</v>
      </c>
      <c r="C357" s="82">
        <v>490</v>
      </c>
      <c r="D357" s="83">
        <v>17604800</v>
      </c>
      <c r="E357" s="83">
        <v>1052308</v>
      </c>
      <c r="F357" s="84">
        <v>1.3586187808843563E-3</v>
      </c>
    </row>
    <row r="358" spans="1:6" x14ac:dyDescent="0.2">
      <c r="A358" s="70" t="s">
        <v>272</v>
      </c>
      <c r="B358" s="70" t="s">
        <v>5</v>
      </c>
      <c r="C358" s="82" t="s">
        <v>826</v>
      </c>
      <c r="D358" s="83" t="s">
        <v>826</v>
      </c>
      <c r="E358" s="83" t="s">
        <v>826</v>
      </c>
      <c r="F358" s="84" t="s">
        <v>826</v>
      </c>
    </row>
    <row r="359" spans="1:6" x14ac:dyDescent="0.2">
      <c r="A359" s="70" t="s">
        <v>272</v>
      </c>
      <c r="B359" s="70" t="s">
        <v>1</v>
      </c>
      <c r="C359" s="82">
        <v>21</v>
      </c>
      <c r="D359" s="83">
        <v>1293959</v>
      </c>
      <c r="E359" s="83">
        <v>77638</v>
      </c>
      <c r="F359" s="84">
        <v>1.0023723559100535E-4</v>
      </c>
    </row>
    <row r="360" spans="1:6" x14ac:dyDescent="0.2">
      <c r="A360" s="70" t="s">
        <v>272</v>
      </c>
      <c r="B360" s="70" t="s">
        <v>827</v>
      </c>
      <c r="C360" s="82">
        <v>123</v>
      </c>
      <c r="D360" s="83">
        <v>4700195</v>
      </c>
      <c r="E360" s="83">
        <v>282004</v>
      </c>
      <c r="F360" s="84">
        <v>3.6409105574082117E-4</v>
      </c>
    </row>
    <row r="361" spans="1:6" x14ac:dyDescent="0.2">
      <c r="A361" s="70" t="s">
        <v>272</v>
      </c>
      <c r="B361" s="70" t="s">
        <v>3</v>
      </c>
      <c r="C361" s="82">
        <v>57</v>
      </c>
      <c r="D361" s="83">
        <v>5300759</v>
      </c>
      <c r="E361" s="83">
        <v>318046</v>
      </c>
      <c r="F361" s="84">
        <v>4.1062433126531965E-4</v>
      </c>
    </row>
    <row r="362" spans="1:6" x14ac:dyDescent="0.2">
      <c r="A362" s="70" t="s">
        <v>272</v>
      </c>
      <c r="B362" s="70" t="s">
        <v>2</v>
      </c>
      <c r="C362" s="82">
        <v>12</v>
      </c>
      <c r="D362" s="83">
        <v>5893323</v>
      </c>
      <c r="E362" s="83">
        <v>353599</v>
      </c>
      <c r="F362" s="84">
        <v>4.5652626636111054E-4</v>
      </c>
    </row>
    <row r="363" spans="1:6" x14ac:dyDescent="0.2">
      <c r="A363" s="70" t="s">
        <v>272</v>
      </c>
      <c r="B363" s="70" t="s">
        <v>6</v>
      </c>
      <c r="C363" s="82">
        <v>22</v>
      </c>
      <c r="D363" s="83">
        <v>1575548</v>
      </c>
      <c r="E363" s="83">
        <v>94533</v>
      </c>
      <c r="F363" s="84">
        <v>1.2205011195708943E-4</v>
      </c>
    </row>
    <row r="364" spans="1:6" x14ac:dyDescent="0.2">
      <c r="A364" s="70" t="s">
        <v>272</v>
      </c>
      <c r="B364" s="70" t="s">
        <v>10</v>
      </c>
      <c r="C364" s="82">
        <v>262</v>
      </c>
      <c r="D364" s="83">
        <v>11775406</v>
      </c>
      <c r="E364" s="83">
        <v>706524</v>
      </c>
      <c r="F364" s="84">
        <v>9.1218234162007607E-4</v>
      </c>
    </row>
    <row r="365" spans="1:6" x14ac:dyDescent="0.2">
      <c r="A365" s="70" t="s">
        <v>272</v>
      </c>
      <c r="B365" s="70" t="s">
        <v>4</v>
      </c>
      <c r="C365" s="82" t="s">
        <v>826</v>
      </c>
      <c r="D365" s="83" t="s">
        <v>826</v>
      </c>
      <c r="E365" s="83" t="s">
        <v>826</v>
      </c>
      <c r="F365" s="84" t="s">
        <v>826</v>
      </c>
    </row>
    <row r="366" spans="1:6" x14ac:dyDescent="0.2">
      <c r="A366" s="70" t="s">
        <v>272</v>
      </c>
      <c r="B366" s="70" t="s">
        <v>828</v>
      </c>
      <c r="C366" s="82">
        <v>451</v>
      </c>
      <c r="D366" s="83">
        <v>9239960</v>
      </c>
      <c r="E366" s="83">
        <v>549734</v>
      </c>
      <c r="F366" s="84">
        <v>7.0975316817004216E-4</v>
      </c>
    </row>
    <row r="367" spans="1:6" x14ac:dyDescent="0.2">
      <c r="A367" s="70" t="s">
        <v>272</v>
      </c>
      <c r="B367" s="70" t="s">
        <v>8</v>
      </c>
      <c r="C367" s="82">
        <v>120</v>
      </c>
      <c r="D367" s="83">
        <v>5535632</v>
      </c>
      <c r="E367" s="83">
        <v>332138</v>
      </c>
      <c r="F367" s="84">
        <v>4.2881829715764617E-4</v>
      </c>
    </row>
    <row r="368" spans="1:6" x14ac:dyDescent="0.2">
      <c r="A368" s="70" t="s">
        <v>272</v>
      </c>
      <c r="B368" s="70" t="s">
        <v>829</v>
      </c>
      <c r="C368" s="82">
        <v>64</v>
      </c>
      <c r="D368" s="83">
        <v>1969595</v>
      </c>
      <c r="E368" s="83">
        <v>118176</v>
      </c>
      <c r="F368" s="84">
        <v>1.525752280223943E-4</v>
      </c>
    </row>
    <row r="369" spans="1:6" x14ac:dyDescent="0.2">
      <c r="A369" s="70" t="s">
        <v>272</v>
      </c>
      <c r="B369" s="70" t="s">
        <v>25</v>
      </c>
      <c r="C369" s="82">
        <v>79</v>
      </c>
      <c r="D369" s="83">
        <v>6915727</v>
      </c>
      <c r="E369" s="83">
        <v>414944</v>
      </c>
      <c r="F369" s="84">
        <v>5.357278585882445E-4</v>
      </c>
    </row>
    <row r="370" spans="1:6" x14ac:dyDescent="0.2">
      <c r="A370" s="70" t="s">
        <v>272</v>
      </c>
      <c r="B370" s="70" t="s">
        <v>61</v>
      </c>
      <c r="C370" s="82">
        <v>1244</v>
      </c>
      <c r="D370" s="83">
        <v>55794858</v>
      </c>
      <c r="E370" s="83">
        <v>3343021</v>
      </c>
      <c r="F370" s="84">
        <v>4.3161233360297577E-3</v>
      </c>
    </row>
    <row r="371" spans="1:6" x14ac:dyDescent="0.2">
      <c r="A371" s="70" t="s">
        <v>282</v>
      </c>
      <c r="B371" s="70" t="s">
        <v>5</v>
      </c>
      <c r="C371" s="82">
        <v>49</v>
      </c>
      <c r="D371" s="83">
        <v>3356709</v>
      </c>
      <c r="E371" s="83">
        <v>201403</v>
      </c>
      <c r="F371" s="84">
        <v>2.6002833612065289E-4</v>
      </c>
    </row>
    <row r="372" spans="1:6" x14ac:dyDescent="0.2">
      <c r="A372" s="70" t="s">
        <v>282</v>
      </c>
      <c r="B372" s="70" t="s">
        <v>1</v>
      </c>
      <c r="C372" s="82">
        <v>48</v>
      </c>
      <c r="D372" s="83">
        <v>31737284</v>
      </c>
      <c r="E372" s="83">
        <v>1904237</v>
      </c>
      <c r="F372" s="84">
        <v>2.4585312964026541E-3</v>
      </c>
    </row>
    <row r="373" spans="1:6" x14ac:dyDescent="0.2">
      <c r="A373" s="70" t="s">
        <v>282</v>
      </c>
      <c r="B373" s="70" t="s">
        <v>827</v>
      </c>
      <c r="C373" s="82">
        <v>272</v>
      </c>
      <c r="D373" s="83">
        <v>21040924</v>
      </c>
      <c r="E373" s="83">
        <v>1262456</v>
      </c>
      <c r="F373" s="84">
        <v>1.6299376528926331E-3</v>
      </c>
    </row>
    <row r="374" spans="1:6" x14ac:dyDescent="0.2">
      <c r="A374" s="70" t="s">
        <v>282</v>
      </c>
      <c r="B374" s="70" t="s">
        <v>3</v>
      </c>
      <c r="C374" s="82">
        <v>94</v>
      </c>
      <c r="D374" s="83">
        <v>12707395</v>
      </c>
      <c r="E374" s="83">
        <v>762444</v>
      </c>
      <c r="F374" s="84">
        <v>9.8437979923424721E-4</v>
      </c>
    </row>
    <row r="375" spans="1:6" x14ac:dyDescent="0.2">
      <c r="A375" s="70" t="s">
        <v>282</v>
      </c>
      <c r="B375" s="70" t="s">
        <v>2</v>
      </c>
      <c r="C375" s="82">
        <v>29</v>
      </c>
      <c r="D375" s="83">
        <v>21983620</v>
      </c>
      <c r="E375" s="83">
        <v>1319017</v>
      </c>
      <c r="F375" s="84">
        <v>1.702962695813147E-3</v>
      </c>
    </row>
    <row r="376" spans="1:6" x14ac:dyDescent="0.2">
      <c r="A376" s="70" t="s">
        <v>282</v>
      </c>
      <c r="B376" s="70" t="s">
        <v>6</v>
      </c>
      <c r="C376" s="82">
        <v>66</v>
      </c>
      <c r="D376" s="83">
        <v>4219699</v>
      </c>
      <c r="E376" s="83">
        <v>253182</v>
      </c>
      <c r="F376" s="84">
        <v>3.2687941190398924E-4</v>
      </c>
    </row>
    <row r="377" spans="1:6" x14ac:dyDescent="0.2">
      <c r="A377" s="70" t="s">
        <v>282</v>
      </c>
      <c r="B377" s="70" t="s">
        <v>10</v>
      </c>
      <c r="C377" s="82">
        <v>367</v>
      </c>
      <c r="D377" s="83">
        <v>12018985</v>
      </c>
      <c r="E377" s="83">
        <v>721139</v>
      </c>
      <c r="F377" s="84">
        <v>9.3105154482163379E-4</v>
      </c>
    </row>
    <row r="378" spans="1:6" x14ac:dyDescent="0.2">
      <c r="A378" s="70" t="s">
        <v>282</v>
      </c>
      <c r="B378" s="70" t="s">
        <v>4</v>
      </c>
      <c r="C378" s="82">
        <v>51</v>
      </c>
      <c r="D378" s="83">
        <v>8092354</v>
      </c>
      <c r="E378" s="83">
        <v>485541</v>
      </c>
      <c r="F378" s="84">
        <v>6.2687456665669295E-4</v>
      </c>
    </row>
    <row r="379" spans="1:6" x14ac:dyDescent="0.2">
      <c r="A379" s="70" t="s">
        <v>282</v>
      </c>
      <c r="B379" s="70" t="s">
        <v>828</v>
      </c>
      <c r="C379" s="82">
        <v>814</v>
      </c>
      <c r="D379" s="83">
        <v>22276500</v>
      </c>
      <c r="E379" s="83">
        <v>1298197</v>
      </c>
      <c r="F379" s="84">
        <v>1.6760823119160253E-3</v>
      </c>
    </row>
    <row r="380" spans="1:6" x14ac:dyDescent="0.2">
      <c r="A380" s="70" t="s">
        <v>282</v>
      </c>
      <c r="B380" s="70" t="s">
        <v>8</v>
      </c>
      <c r="C380" s="82">
        <v>330</v>
      </c>
      <c r="D380" s="83">
        <v>14396834</v>
      </c>
      <c r="E380" s="83">
        <v>863747</v>
      </c>
      <c r="F380" s="84">
        <v>1.1151705547544257E-3</v>
      </c>
    </row>
    <row r="381" spans="1:6" x14ac:dyDescent="0.2">
      <c r="A381" s="70" t="s">
        <v>282</v>
      </c>
      <c r="B381" s="70" t="s">
        <v>829</v>
      </c>
      <c r="C381" s="82">
        <v>79</v>
      </c>
      <c r="D381" s="83">
        <v>3613128</v>
      </c>
      <c r="E381" s="83">
        <v>216788</v>
      </c>
      <c r="F381" s="84">
        <v>2.7989167455759895E-4</v>
      </c>
    </row>
    <row r="382" spans="1:6" x14ac:dyDescent="0.2">
      <c r="A382" s="70" t="s">
        <v>282</v>
      </c>
      <c r="B382" s="70" t="s">
        <v>25</v>
      </c>
      <c r="C382" s="82">
        <v>99</v>
      </c>
      <c r="D382" s="83">
        <v>9637108</v>
      </c>
      <c r="E382" s="83">
        <v>578226</v>
      </c>
      <c r="F382" s="84">
        <v>7.4653875404885053E-4</v>
      </c>
    </row>
    <row r="383" spans="1:6" x14ac:dyDescent="0.2">
      <c r="A383" s="70" t="s">
        <v>282</v>
      </c>
      <c r="B383" s="70" t="s">
        <v>61</v>
      </c>
      <c r="C383" s="82">
        <v>2298</v>
      </c>
      <c r="D383" s="83">
        <v>165080540</v>
      </c>
      <c r="E383" s="83">
        <v>9866376</v>
      </c>
      <c r="F383" s="84">
        <v>1.273832730803783E-2</v>
      </c>
    </row>
    <row r="384" spans="1:6" x14ac:dyDescent="0.2">
      <c r="A384" s="70" t="s">
        <v>288</v>
      </c>
      <c r="B384" s="70" t="s">
        <v>5</v>
      </c>
      <c r="C384" s="82">
        <v>43</v>
      </c>
      <c r="D384" s="83">
        <v>2137919</v>
      </c>
      <c r="E384" s="83">
        <v>128275</v>
      </c>
      <c r="F384" s="84">
        <v>1.6561389262263596E-4</v>
      </c>
    </row>
    <row r="385" spans="1:6" x14ac:dyDescent="0.2">
      <c r="A385" s="70" t="s">
        <v>288</v>
      </c>
      <c r="B385" s="70" t="s">
        <v>1</v>
      </c>
      <c r="C385" s="82">
        <v>33</v>
      </c>
      <c r="D385" s="83">
        <v>6985354</v>
      </c>
      <c r="E385" s="83">
        <v>419121</v>
      </c>
      <c r="F385" s="84">
        <v>5.4112071946904551E-4</v>
      </c>
    </row>
    <row r="386" spans="1:6" x14ac:dyDescent="0.2">
      <c r="A386" s="70" t="s">
        <v>288</v>
      </c>
      <c r="B386" s="70" t="s">
        <v>827</v>
      </c>
      <c r="C386" s="82">
        <v>260</v>
      </c>
      <c r="D386" s="83">
        <v>19737322</v>
      </c>
      <c r="E386" s="83">
        <v>1184010</v>
      </c>
      <c r="F386" s="84">
        <v>1.5286572208468307E-3</v>
      </c>
    </row>
    <row r="387" spans="1:6" x14ac:dyDescent="0.2">
      <c r="A387" s="70" t="s">
        <v>288</v>
      </c>
      <c r="B387" s="70" t="s">
        <v>3</v>
      </c>
      <c r="C387" s="82">
        <v>77</v>
      </c>
      <c r="D387" s="83">
        <v>9783550</v>
      </c>
      <c r="E387" s="83">
        <v>587013</v>
      </c>
      <c r="F387" s="84">
        <v>7.5788351549476829E-4</v>
      </c>
    </row>
    <row r="388" spans="1:6" x14ac:dyDescent="0.2">
      <c r="A388" s="70" t="s">
        <v>288</v>
      </c>
      <c r="B388" s="70" t="s">
        <v>2</v>
      </c>
      <c r="C388" s="82">
        <v>15</v>
      </c>
      <c r="D388" s="83">
        <v>13113295</v>
      </c>
      <c r="E388" s="83">
        <v>786488</v>
      </c>
      <c r="F388" s="84">
        <v>1.0154226402727868E-3</v>
      </c>
    </row>
    <row r="389" spans="1:6" x14ac:dyDescent="0.2">
      <c r="A389" s="70" t="s">
        <v>288</v>
      </c>
      <c r="B389" s="70" t="s">
        <v>6</v>
      </c>
      <c r="C389" s="82">
        <v>41</v>
      </c>
      <c r="D389" s="83">
        <v>4890251</v>
      </c>
      <c r="E389" s="83">
        <v>293415</v>
      </c>
      <c r="F389" s="84">
        <v>3.7882362349538675E-4</v>
      </c>
    </row>
    <row r="390" spans="1:6" x14ac:dyDescent="0.2">
      <c r="A390" s="70" t="s">
        <v>288</v>
      </c>
      <c r="B390" s="70" t="s">
        <v>10</v>
      </c>
      <c r="C390" s="82">
        <v>324</v>
      </c>
      <c r="D390" s="83">
        <v>14305901</v>
      </c>
      <c r="E390" s="83">
        <v>858354</v>
      </c>
      <c r="F390" s="84">
        <v>1.108207734852544E-3</v>
      </c>
    </row>
    <row r="391" spans="1:6" x14ac:dyDescent="0.2">
      <c r="A391" s="70" t="s">
        <v>288</v>
      </c>
      <c r="B391" s="70" t="s">
        <v>4</v>
      </c>
      <c r="C391" s="82">
        <v>57</v>
      </c>
      <c r="D391" s="83">
        <v>27478059</v>
      </c>
      <c r="E391" s="83">
        <v>1648684</v>
      </c>
      <c r="F391" s="84">
        <v>2.1285907226245016E-3</v>
      </c>
    </row>
    <row r="392" spans="1:6" x14ac:dyDescent="0.2">
      <c r="A392" s="70" t="s">
        <v>288</v>
      </c>
      <c r="B392" s="70" t="s">
        <v>828</v>
      </c>
      <c r="C392" s="82">
        <v>955</v>
      </c>
      <c r="D392" s="83">
        <v>18800209</v>
      </c>
      <c r="E392" s="83">
        <v>1076608</v>
      </c>
      <c r="F392" s="84">
        <v>1.3899921396115444E-3</v>
      </c>
    </row>
    <row r="393" spans="1:6" x14ac:dyDescent="0.2">
      <c r="A393" s="70" t="s">
        <v>288</v>
      </c>
      <c r="B393" s="70" t="s">
        <v>8</v>
      </c>
      <c r="C393" s="82">
        <v>246</v>
      </c>
      <c r="D393" s="83">
        <v>11852578</v>
      </c>
      <c r="E393" s="83">
        <v>711127</v>
      </c>
      <c r="F393" s="84">
        <v>9.1812520459214379E-4</v>
      </c>
    </row>
    <row r="394" spans="1:6" x14ac:dyDescent="0.2">
      <c r="A394" s="70" t="s">
        <v>288</v>
      </c>
      <c r="B394" s="70" t="s">
        <v>829</v>
      </c>
      <c r="C394" s="82">
        <v>103</v>
      </c>
      <c r="D394" s="83">
        <v>6052835</v>
      </c>
      <c r="E394" s="83">
        <v>363170</v>
      </c>
      <c r="F394" s="84">
        <v>4.6888323822851457E-4</v>
      </c>
    </row>
    <row r="395" spans="1:6" x14ac:dyDescent="0.2">
      <c r="A395" s="70" t="s">
        <v>288</v>
      </c>
      <c r="B395" s="70" t="s">
        <v>25</v>
      </c>
      <c r="C395" s="82">
        <v>46</v>
      </c>
      <c r="D395" s="83">
        <v>9112185</v>
      </c>
      <c r="E395" s="83">
        <v>546731</v>
      </c>
      <c r="F395" s="84">
        <v>7.0587604075202798E-4</v>
      </c>
    </row>
    <row r="396" spans="1:6" x14ac:dyDescent="0.2">
      <c r="A396" s="70" t="s">
        <v>288</v>
      </c>
      <c r="B396" s="70" t="s">
        <v>61</v>
      </c>
      <c r="C396" s="82">
        <v>2200</v>
      </c>
      <c r="D396" s="83">
        <v>144249456</v>
      </c>
      <c r="E396" s="83">
        <v>8602996</v>
      </c>
      <c r="F396" s="84">
        <v>1.110719669286273E-2</v>
      </c>
    </row>
    <row r="397" spans="1:6" x14ac:dyDescent="0.2">
      <c r="A397" s="70" t="s">
        <v>296</v>
      </c>
      <c r="B397" s="70" t="s">
        <v>5</v>
      </c>
      <c r="C397" s="82">
        <v>153</v>
      </c>
      <c r="D397" s="83">
        <v>11227202</v>
      </c>
      <c r="E397" s="83">
        <v>673632</v>
      </c>
      <c r="F397" s="84">
        <v>8.6971598296762046E-4</v>
      </c>
    </row>
    <row r="398" spans="1:6" x14ac:dyDescent="0.2">
      <c r="A398" s="70" t="s">
        <v>296</v>
      </c>
      <c r="B398" s="70" t="s">
        <v>1</v>
      </c>
      <c r="C398" s="82">
        <v>74</v>
      </c>
      <c r="D398" s="83">
        <v>47454645</v>
      </c>
      <c r="E398" s="83">
        <v>2847279</v>
      </c>
      <c r="F398" s="84">
        <v>3.6760784141312516E-3</v>
      </c>
    </row>
    <row r="399" spans="1:6" x14ac:dyDescent="0.2">
      <c r="A399" s="70" t="s">
        <v>296</v>
      </c>
      <c r="B399" s="70" t="s">
        <v>827</v>
      </c>
      <c r="C399" s="82">
        <v>756</v>
      </c>
      <c r="D399" s="83">
        <v>56558922</v>
      </c>
      <c r="E399" s="83">
        <v>3393108</v>
      </c>
      <c r="F399" s="84">
        <v>4.3807898964646824E-3</v>
      </c>
    </row>
    <row r="400" spans="1:6" x14ac:dyDescent="0.2">
      <c r="A400" s="70" t="s">
        <v>296</v>
      </c>
      <c r="B400" s="70" t="s">
        <v>3</v>
      </c>
      <c r="C400" s="82">
        <v>236</v>
      </c>
      <c r="D400" s="83">
        <v>44982549</v>
      </c>
      <c r="E400" s="83">
        <v>2698953</v>
      </c>
      <c r="F400" s="84">
        <v>3.4845769817621612E-3</v>
      </c>
    </row>
    <row r="401" spans="1:6" x14ac:dyDescent="0.2">
      <c r="A401" s="70" t="s">
        <v>296</v>
      </c>
      <c r="B401" s="70" t="s">
        <v>2</v>
      </c>
      <c r="C401" s="82">
        <v>52</v>
      </c>
      <c r="D401" s="83">
        <v>26394926</v>
      </c>
      <c r="E401" s="83">
        <v>1583696</v>
      </c>
      <c r="F401" s="84">
        <v>2.0446857087577323E-3</v>
      </c>
    </row>
    <row r="402" spans="1:6" x14ac:dyDescent="0.2">
      <c r="A402" s="70" t="s">
        <v>296</v>
      </c>
      <c r="B402" s="70" t="s">
        <v>6</v>
      </c>
      <c r="C402" s="82">
        <v>170</v>
      </c>
      <c r="D402" s="83">
        <v>14103422</v>
      </c>
      <c r="E402" s="83">
        <v>846205</v>
      </c>
      <c r="F402" s="84">
        <v>1.0925223465736711E-3</v>
      </c>
    </row>
    <row r="403" spans="1:6" x14ac:dyDescent="0.2">
      <c r="A403" s="70" t="s">
        <v>296</v>
      </c>
      <c r="B403" s="70" t="s">
        <v>10</v>
      </c>
      <c r="C403" s="82">
        <v>885</v>
      </c>
      <c r="D403" s="83">
        <v>36719164</v>
      </c>
      <c r="E403" s="83">
        <v>2203150</v>
      </c>
      <c r="F403" s="84">
        <v>2.8444533036956574E-3</v>
      </c>
    </row>
    <row r="404" spans="1:6" x14ac:dyDescent="0.2">
      <c r="A404" s="70" t="s">
        <v>296</v>
      </c>
      <c r="B404" s="70" t="s">
        <v>4</v>
      </c>
      <c r="C404" s="82">
        <v>142</v>
      </c>
      <c r="D404" s="83">
        <v>25516246</v>
      </c>
      <c r="E404" s="83">
        <v>1530975</v>
      </c>
      <c r="F404" s="84">
        <v>1.9766184311669466E-3</v>
      </c>
    </row>
    <row r="405" spans="1:6" x14ac:dyDescent="0.2">
      <c r="A405" s="70" t="s">
        <v>296</v>
      </c>
      <c r="B405" s="70" t="s">
        <v>828</v>
      </c>
      <c r="C405" s="82">
        <v>2029</v>
      </c>
      <c r="D405" s="83">
        <v>60402354</v>
      </c>
      <c r="E405" s="83">
        <v>3521266</v>
      </c>
      <c r="F405" s="84">
        <v>4.5462527321749281E-3</v>
      </c>
    </row>
    <row r="406" spans="1:6" x14ac:dyDescent="0.2">
      <c r="A406" s="70" t="s">
        <v>296</v>
      </c>
      <c r="B406" s="70" t="s">
        <v>8</v>
      </c>
      <c r="C406" s="82">
        <v>809</v>
      </c>
      <c r="D406" s="83">
        <v>47570400</v>
      </c>
      <c r="E406" s="83">
        <v>2853853</v>
      </c>
      <c r="F406" s="84">
        <v>3.6845660050889694E-3</v>
      </c>
    </row>
    <row r="407" spans="1:6" x14ac:dyDescent="0.2">
      <c r="A407" s="70" t="s">
        <v>296</v>
      </c>
      <c r="B407" s="70" t="s">
        <v>829</v>
      </c>
      <c r="C407" s="82">
        <v>183</v>
      </c>
      <c r="D407" s="83">
        <v>11311087</v>
      </c>
      <c r="E407" s="83">
        <v>678665</v>
      </c>
      <c r="F407" s="84">
        <v>8.7621401236984012E-4</v>
      </c>
    </row>
    <row r="408" spans="1:6" x14ac:dyDescent="0.2">
      <c r="A408" s="70" t="s">
        <v>296</v>
      </c>
      <c r="B408" s="70" t="s">
        <v>25</v>
      </c>
      <c r="C408" s="82">
        <v>265</v>
      </c>
      <c r="D408" s="83">
        <v>54708928</v>
      </c>
      <c r="E408" s="83">
        <v>3282536</v>
      </c>
      <c r="F408" s="84">
        <v>4.238032076662927E-3</v>
      </c>
    </row>
    <row r="409" spans="1:6" x14ac:dyDescent="0.2">
      <c r="A409" s="70" t="s">
        <v>296</v>
      </c>
      <c r="B409" s="70" t="s">
        <v>61</v>
      </c>
      <c r="C409" s="82">
        <v>5754</v>
      </c>
      <c r="D409" s="83">
        <v>436949846</v>
      </c>
      <c r="E409" s="83">
        <v>26113317</v>
      </c>
      <c r="F409" s="84">
        <v>3.3714504600731665E-2</v>
      </c>
    </row>
    <row r="410" spans="1:6" x14ac:dyDescent="0.2">
      <c r="A410" s="70" t="s">
        <v>308</v>
      </c>
      <c r="B410" s="70" t="s">
        <v>5</v>
      </c>
      <c r="C410" s="82" t="s">
        <v>826</v>
      </c>
      <c r="D410" s="83" t="s">
        <v>826</v>
      </c>
      <c r="E410" s="83" t="s">
        <v>826</v>
      </c>
      <c r="F410" s="84" t="s">
        <v>826</v>
      </c>
    </row>
    <row r="411" spans="1:6" x14ac:dyDescent="0.2">
      <c r="A411" s="70" t="s">
        <v>308</v>
      </c>
      <c r="B411" s="70" t="s">
        <v>1</v>
      </c>
      <c r="C411" s="82">
        <v>24</v>
      </c>
      <c r="D411" s="83">
        <v>2029453</v>
      </c>
      <c r="E411" s="83">
        <v>121767</v>
      </c>
      <c r="F411" s="84">
        <v>1.572115132565232E-4</v>
      </c>
    </row>
    <row r="412" spans="1:6" x14ac:dyDescent="0.2">
      <c r="A412" s="70" t="s">
        <v>308</v>
      </c>
      <c r="B412" s="70" t="s">
        <v>827</v>
      </c>
      <c r="C412" s="82">
        <v>67</v>
      </c>
      <c r="D412" s="83">
        <v>1947179</v>
      </c>
      <c r="E412" s="83">
        <v>116831</v>
      </c>
      <c r="F412" s="84">
        <v>1.5083871907226805E-4</v>
      </c>
    </row>
    <row r="413" spans="1:6" x14ac:dyDescent="0.2">
      <c r="A413" s="70" t="s">
        <v>308</v>
      </c>
      <c r="B413" s="70" t="s">
        <v>3</v>
      </c>
      <c r="C413" s="82">
        <v>33</v>
      </c>
      <c r="D413" s="83">
        <v>5072509</v>
      </c>
      <c r="E413" s="83">
        <v>304351</v>
      </c>
      <c r="F413" s="84">
        <v>3.9294292600734266E-4</v>
      </c>
    </row>
    <row r="414" spans="1:6" x14ac:dyDescent="0.2">
      <c r="A414" s="70" t="s">
        <v>308</v>
      </c>
      <c r="B414" s="70" t="s">
        <v>2</v>
      </c>
      <c r="C414" s="82" t="s">
        <v>826</v>
      </c>
      <c r="D414" s="83" t="s">
        <v>826</v>
      </c>
      <c r="E414" s="83" t="s">
        <v>826</v>
      </c>
      <c r="F414" s="84" t="s">
        <v>826</v>
      </c>
    </row>
    <row r="415" spans="1:6" x14ac:dyDescent="0.2">
      <c r="A415" s="70" t="s">
        <v>308</v>
      </c>
      <c r="B415" s="70" t="s">
        <v>6</v>
      </c>
      <c r="C415" s="82">
        <v>27</v>
      </c>
      <c r="D415" s="83">
        <v>687059</v>
      </c>
      <c r="E415" s="83">
        <v>41224</v>
      </c>
      <c r="F415" s="84">
        <v>5.3223676550189402E-5</v>
      </c>
    </row>
    <row r="416" spans="1:6" x14ac:dyDescent="0.2">
      <c r="A416" s="70" t="s">
        <v>308</v>
      </c>
      <c r="B416" s="70" t="s">
        <v>10</v>
      </c>
      <c r="C416" s="82">
        <v>130</v>
      </c>
      <c r="D416" s="83">
        <v>2817475</v>
      </c>
      <c r="E416" s="83">
        <v>169000</v>
      </c>
      <c r="F416" s="84">
        <v>2.1819331789690492E-4</v>
      </c>
    </row>
    <row r="417" spans="1:6" x14ac:dyDescent="0.2">
      <c r="A417" s="70" t="s">
        <v>308</v>
      </c>
      <c r="B417" s="70" t="s">
        <v>4</v>
      </c>
      <c r="C417" s="82">
        <v>36</v>
      </c>
      <c r="D417" s="83">
        <v>1837593</v>
      </c>
      <c r="E417" s="83">
        <v>110256</v>
      </c>
      <c r="F417" s="84">
        <v>1.4234983702982929E-4</v>
      </c>
    </row>
    <row r="418" spans="1:6" x14ac:dyDescent="0.2">
      <c r="A418" s="70" t="s">
        <v>308</v>
      </c>
      <c r="B418" s="70" t="s">
        <v>828</v>
      </c>
      <c r="C418" s="82">
        <v>214</v>
      </c>
      <c r="D418" s="83">
        <v>1907504</v>
      </c>
      <c r="E418" s="83">
        <v>111711</v>
      </c>
      <c r="F418" s="84">
        <v>1.4422836529929671E-4</v>
      </c>
    </row>
    <row r="419" spans="1:6" x14ac:dyDescent="0.2">
      <c r="A419" s="70" t="s">
        <v>308</v>
      </c>
      <c r="B419" s="70" t="s">
        <v>8</v>
      </c>
      <c r="C419" s="82">
        <v>63</v>
      </c>
      <c r="D419" s="83">
        <v>739850</v>
      </c>
      <c r="E419" s="83">
        <v>44391</v>
      </c>
      <c r="F419" s="84">
        <v>5.731254186249412E-5</v>
      </c>
    </row>
    <row r="420" spans="1:6" x14ac:dyDescent="0.2">
      <c r="A420" s="70" t="s">
        <v>308</v>
      </c>
      <c r="B420" s="70" t="s">
        <v>829</v>
      </c>
      <c r="C420" s="82">
        <v>46</v>
      </c>
      <c r="D420" s="83">
        <v>4323742</v>
      </c>
      <c r="E420" s="83">
        <v>259425</v>
      </c>
      <c r="F420" s="84">
        <v>3.3493965381896189E-4</v>
      </c>
    </row>
    <row r="421" spans="1:6" x14ac:dyDescent="0.2">
      <c r="A421" s="70" t="s">
        <v>308</v>
      </c>
      <c r="B421" s="70" t="s">
        <v>25</v>
      </c>
      <c r="C421" s="82">
        <v>32</v>
      </c>
      <c r="D421" s="83">
        <v>2589104</v>
      </c>
      <c r="E421" s="83">
        <v>155346</v>
      </c>
      <c r="F421" s="84">
        <v>2.0056484711250053E-4</v>
      </c>
    </row>
    <row r="422" spans="1:6" x14ac:dyDescent="0.2">
      <c r="A422" s="70" t="s">
        <v>308</v>
      </c>
      <c r="B422" s="70" t="s">
        <v>61</v>
      </c>
      <c r="C422" s="82">
        <v>681</v>
      </c>
      <c r="D422" s="83">
        <v>24064764</v>
      </c>
      <c r="E422" s="83">
        <v>1441097</v>
      </c>
      <c r="F422" s="84">
        <v>1.8605783185874319E-3</v>
      </c>
    </row>
    <row r="423" spans="1:6" x14ac:dyDescent="0.2">
      <c r="A423" s="70" t="s">
        <v>313</v>
      </c>
      <c r="B423" s="70" t="s">
        <v>5</v>
      </c>
      <c r="C423" s="82">
        <v>27</v>
      </c>
      <c r="D423" s="83">
        <v>332148</v>
      </c>
      <c r="E423" s="83">
        <v>19929</v>
      </c>
      <c r="F423" s="84">
        <v>2.5730027410458095E-5</v>
      </c>
    </row>
    <row r="424" spans="1:6" x14ac:dyDescent="0.2">
      <c r="A424" s="70" t="s">
        <v>313</v>
      </c>
      <c r="B424" s="70" t="s">
        <v>1</v>
      </c>
      <c r="C424" s="82">
        <v>33</v>
      </c>
      <c r="D424" s="83">
        <v>2671819</v>
      </c>
      <c r="E424" s="83">
        <v>160309</v>
      </c>
      <c r="F424" s="84">
        <v>2.0697250058423035E-4</v>
      </c>
    </row>
    <row r="425" spans="1:6" x14ac:dyDescent="0.2">
      <c r="A425" s="70" t="s">
        <v>313</v>
      </c>
      <c r="B425" s="70" t="s">
        <v>827</v>
      </c>
      <c r="C425" s="82">
        <v>108</v>
      </c>
      <c r="D425" s="83">
        <v>4033193</v>
      </c>
      <c r="E425" s="83">
        <v>241992</v>
      </c>
      <c r="F425" s="84">
        <v>3.1243217387282729E-4</v>
      </c>
    </row>
    <row r="426" spans="1:6" x14ac:dyDescent="0.2">
      <c r="A426" s="70" t="s">
        <v>313</v>
      </c>
      <c r="B426" s="70" t="s">
        <v>3</v>
      </c>
      <c r="C426" s="82">
        <v>63</v>
      </c>
      <c r="D426" s="83">
        <v>5116354</v>
      </c>
      <c r="E426" s="83">
        <v>306981</v>
      </c>
      <c r="F426" s="84">
        <v>3.9633847882431818E-4</v>
      </c>
    </row>
    <row r="427" spans="1:6" x14ac:dyDescent="0.2">
      <c r="A427" s="70" t="s">
        <v>313</v>
      </c>
      <c r="B427" s="70" t="s">
        <v>2</v>
      </c>
      <c r="C427" s="82">
        <v>12</v>
      </c>
      <c r="D427" s="83">
        <v>390401</v>
      </c>
      <c r="E427" s="83">
        <v>23424</v>
      </c>
      <c r="F427" s="84">
        <v>3.0242368511343791E-5</v>
      </c>
    </row>
    <row r="428" spans="1:6" x14ac:dyDescent="0.2">
      <c r="A428" s="70" t="s">
        <v>313</v>
      </c>
      <c r="B428" s="70" t="s">
        <v>6</v>
      </c>
      <c r="C428" s="82">
        <v>36</v>
      </c>
      <c r="D428" s="83">
        <v>3211467</v>
      </c>
      <c r="E428" s="83">
        <v>192688</v>
      </c>
      <c r="F428" s="84">
        <v>2.4877653277466757E-4</v>
      </c>
    </row>
    <row r="429" spans="1:6" x14ac:dyDescent="0.2">
      <c r="A429" s="70" t="s">
        <v>313</v>
      </c>
      <c r="B429" s="70" t="s">
        <v>10</v>
      </c>
      <c r="C429" s="82">
        <v>188</v>
      </c>
      <c r="D429" s="83">
        <v>6699144</v>
      </c>
      <c r="E429" s="83">
        <v>401943</v>
      </c>
      <c r="F429" s="84">
        <v>5.1894246612683818E-4</v>
      </c>
    </row>
    <row r="430" spans="1:6" x14ac:dyDescent="0.2">
      <c r="A430" s="70" t="s">
        <v>313</v>
      </c>
      <c r="B430" s="70" t="s">
        <v>4</v>
      </c>
      <c r="C430" s="82">
        <v>42</v>
      </c>
      <c r="D430" s="83">
        <v>2009078</v>
      </c>
      <c r="E430" s="83">
        <v>120545</v>
      </c>
      <c r="F430" s="84">
        <v>1.5563380772711481E-4</v>
      </c>
    </row>
    <row r="431" spans="1:6" x14ac:dyDescent="0.2">
      <c r="A431" s="70" t="s">
        <v>313</v>
      </c>
      <c r="B431" s="70" t="s">
        <v>828</v>
      </c>
      <c r="C431" s="82">
        <v>391</v>
      </c>
      <c r="D431" s="83">
        <v>9810836</v>
      </c>
      <c r="E431" s="83">
        <v>584230</v>
      </c>
      <c r="F431" s="84">
        <v>7.5429042671543644E-4</v>
      </c>
    </row>
    <row r="432" spans="1:6" x14ac:dyDescent="0.2">
      <c r="A432" s="70" t="s">
        <v>313</v>
      </c>
      <c r="B432" s="70" t="s">
        <v>8</v>
      </c>
      <c r="C432" s="82">
        <v>210</v>
      </c>
      <c r="D432" s="83">
        <v>6611091</v>
      </c>
      <c r="E432" s="83">
        <v>396666</v>
      </c>
      <c r="F432" s="84">
        <v>5.1212941205262537E-4</v>
      </c>
    </row>
    <row r="433" spans="1:6" x14ac:dyDescent="0.2">
      <c r="A433" s="70" t="s">
        <v>313</v>
      </c>
      <c r="B433" s="70" t="s">
        <v>829</v>
      </c>
      <c r="C433" s="82">
        <v>57</v>
      </c>
      <c r="D433" s="83">
        <v>3853098</v>
      </c>
      <c r="E433" s="83">
        <v>231186</v>
      </c>
      <c r="F433" s="84">
        <v>2.9848071237463823E-4</v>
      </c>
    </row>
    <row r="434" spans="1:6" x14ac:dyDescent="0.2">
      <c r="A434" s="70" t="s">
        <v>313</v>
      </c>
      <c r="B434" s="70" t="s">
        <v>25</v>
      </c>
      <c r="C434" s="82">
        <v>69</v>
      </c>
      <c r="D434" s="83">
        <v>2472064</v>
      </c>
      <c r="E434" s="83">
        <v>148324</v>
      </c>
      <c r="F434" s="84">
        <v>1.9149885019964809E-4</v>
      </c>
    </row>
    <row r="435" spans="1:6" x14ac:dyDescent="0.2">
      <c r="A435" s="70" t="s">
        <v>313</v>
      </c>
      <c r="B435" s="70" t="s">
        <v>61</v>
      </c>
      <c r="C435" s="82">
        <v>1236</v>
      </c>
      <c r="D435" s="83">
        <v>47210692</v>
      </c>
      <c r="E435" s="83">
        <v>2828216</v>
      </c>
      <c r="F435" s="84">
        <v>3.6514664660894252E-3</v>
      </c>
    </row>
    <row r="436" spans="1:6" x14ac:dyDescent="0.2">
      <c r="A436" s="70" t="s">
        <v>324</v>
      </c>
      <c r="B436" s="70" t="s">
        <v>5</v>
      </c>
      <c r="C436" s="82" t="s">
        <v>826</v>
      </c>
      <c r="D436" s="83" t="s">
        <v>826</v>
      </c>
      <c r="E436" s="83" t="s">
        <v>826</v>
      </c>
      <c r="F436" s="84" t="s">
        <v>826</v>
      </c>
    </row>
    <row r="437" spans="1:6" x14ac:dyDescent="0.2">
      <c r="A437" s="70" t="s">
        <v>324</v>
      </c>
      <c r="B437" s="70" t="s">
        <v>1</v>
      </c>
      <c r="C437" s="82">
        <v>15</v>
      </c>
      <c r="D437" s="83">
        <v>1975558</v>
      </c>
      <c r="E437" s="83">
        <v>118533</v>
      </c>
      <c r="F437" s="84">
        <v>1.530361452678925E-4</v>
      </c>
    </row>
    <row r="438" spans="1:6" x14ac:dyDescent="0.2">
      <c r="A438" s="70" t="s">
        <v>324</v>
      </c>
      <c r="B438" s="70" t="s">
        <v>827</v>
      </c>
      <c r="C438" s="82">
        <v>62</v>
      </c>
      <c r="D438" s="83">
        <v>3210571</v>
      </c>
      <c r="E438" s="83">
        <v>192634</v>
      </c>
      <c r="F438" s="84">
        <v>2.4870681419971824E-4</v>
      </c>
    </row>
    <row r="439" spans="1:6" x14ac:dyDescent="0.2">
      <c r="A439" s="70" t="s">
        <v>324</v>
      </c>
      <c r="B439" s="70" t="s">
        <v>3</v>
      </c>
      <c r="C439" s="82">
        <v>63</v>
      </c>
      <c r="D439" s="83">
        <v>8143859</v>
      </c>
      <c r="E439" s="83">
        <v>488632</v>
      </c>
      <c r="F439" s="84">
        <v>6.3086530953018012E-4</v>
      </c>
    </row>
    <row r="440" spans="1:6" x14ac:dyDescent="0.2">
      <c r="A440" s="70" t="s">
        <v>324</v>
      </c>
      <c r="B440" s="70" t="s">
        <v>2</v>
      </c>
      <c r="C440" s="82" t="s">
        <v>826</v>
      </c>
      <c r="D440" s="83" t="s">
        <v>826</v>
      </c>
      <c r="E440" s="83" t="s">
        <v>826</v>
      </c>
      <c r="F440" s="84" t="s">
        <v>826</v>
      </c>
    </row>
    <row r="441" spans="1:6" x14ac:dyDescent="0.2">
      <c r="A441" s="70" t="s">
        <v>324</v>
      </c>
      <c r="B441" s="70" t="s">
        <v>6</v>
      </c>
      <c r="C441" s="82">
        <v>30</v>
      </c>
      <c r="D441" s="83">
        <v>2175507</v>
      </c>
      <c r="E441" s="83">
        <v>130530</v>
      </c>
      <c r="F441" s="84">
        <v>1.6852528866913017E-4</v>
      </c>
    </row>
    <row r="442" spans="1:6" x14ac:dyDescent="0.2">
      <c r="A442" s="70" t="s">
        <v>324</v>
      </c>
      <c r="B442" s="70" t="s">
        <v>10</v>
      </c>
      <c r="C442" s="82">
        <v>215</v>
      </c>
      <c r="D442" s="83">
        <v>4131857</v>
      </c>
      <c r="E442" s="83">
        <v>247911</v>
      </c>
      <c r="F442" s="84">
        <v>3.2007410433810413E-4</v>
      </c>
    </row>
    <row r="443" spans="1:6" x14ac:dyDescent="0.2">
      <c r="A443" s="70" t="s">
        <v>324</v>
      </c>
      <c r="B443" s="70" t="s">
        <v>4</v>
      </c>
      <c r="C443" s="82">
        <v>33</v>
      </c>
      <c r="D443" s="83">
        <v>3037942</v>
      </c>
      <c r="E443" s="83">
        <v>182277</v>
      </c>
      <c r="F443" s="84">
        <v>2.3533504974138544E-4</v>
      </c>
    </row>
    <row r="444" spans="1:6" x14ac:dyDescent="0.2">
      <c r="A444" s="70" t="s">
        <v>324</v>
      </c>
      <c r="B444" s="70" t="s">
        <v>828</v>
      </c>
      <c r="C444" s="82">
        <v>247</v>
      </c>
      <c r="D444" s="83">
        <v>5657899</v>
      </c>
      <c r="E444" s="83">
        <v>333798</v>
      </c>
      <c r="F444" s="84">
        <v>4.3096149779497673E-4</v>
      </c>
    </row>
    <row r="445" spans="1:6" x14ac:dyDescent="0.2">
      <c r="A445" s="70" t="s">
        <v>324</v>
      </c>
      <c r="B445" s="70" t="s">
        <v>8</v>
      </c>
      <c r="C445" s="82">
        <v>121</v>
      </c>
      <c r="D445" s="83">
        <v>3081252</v>
      </c>
      <c r="E445" s="83">
        <v>184875</v>
      </c>
      <c r="F445" s="84">
        <v>2.3868928784727986E-4</v>
      </c>
    </row>
    <row r="446" spans="1:6" x14ac:dyDescent="0.2">
      <c r="A446" s="70" t="s">
        <v>324</v>
      </c>
      <c r="B446" s="70" t="s">
        <v>829</v>
      </c>
      <c r="C446" s="82">
        <v>45</v>
      </c>
      <c r="D446" s="83">
        <v>2921380</v>
      </c>
      <c r="E446" s="83">
        <v>175283</v>
      </c>
      <c r="F446" s="84">
        <v>2.2630520320072892E-4</v>
      </c>
    </row>
    <row r="447" spans="1:6" x14ac:dyDescent="0.2">
      <c r="A447" s="70" t="s">
        <v>324</v>
      </c>
      <c r="B447" s="70" t="s">
        <v>25</v>
      </c>
      <c r="C447" s="82">
        <v>45</v>
      </c>
      <c r="D447" s="83">
        <v>4551362</v>
      </c>
      <c r="E447" s="83">
        <v>273082</v>
      </c>
      <c r="F447" s="84">
        <v>3.5257199785753009E-4</v>
      </c>
    </row>
    <row r="448" spans="1:6" x14ac:dyDescent="0.2">
      <c r="A448" s="70" t="s">
        <v>324</v>
      </c>
      <c r="B448" s="70" t="s">
        <v>61</v>
      </c>
      <c r="C448" s="82">
        <v>892</v>
      </c>
      <c r="D448" s="83">
        <v>39424215</v>
      </c>
      <c r="E448" s="83">
        <v>2359777</v>
      </c>
      <c r="F448" s="84">
        <v>3.0466720303361219E-3</v>
      </c>
    </row>
    <row r="449" spans="1:6" x14ac:dyDescent="0.2">
      <c r="A449" s="70" t="s">
        <v>329</v>
      </c>
      <c r="B449" s="70" t="s">
        <v>5</v>
      </c>
      <c r="C449" s="82" t="s">
        <v>826</v>
      </c>
      <c r="D449" s="83" t="s">
        <v>826</v>
      </c>
      <c r="E449" s="83" t="s">
        <v>826</v>
      </c>
      <c r="F449" s="84" t="s">
        <v>826</v>
      </c>
    </row>
    <row r="450" spans="1:6" x14ac:dyDescent="0.2">
      <c r="A450" s="70" t="s">
        <v>329</v>
      </c>
      <c r="B450" s="70" t="s">
        <v>1</v>
      </c>
      <c r="C450" s="82">
        <v>13</v>
      </c>
      <c r="D450" s="83">
        <v>2316960</v>
      </c>
      <c r="E450" s="83">
        <v>139018</v>
      </c>
      <c r="F450" s="84">
        <v>1.7948401578338419E-4</v>
      </c>
    </row>
    <row r="451" spans="1:6" x14ac:dyDescent="0.2">
      <c r="A451" s="70" t="s">
        <v>329</v>
      </c>
      <c r="B451" s="70" t="s">
        <v>827</v>
      </c>
      <c r="C451" s="82">
        <v>56</v>
      </c>
      <c r="D451" s="83">
        <v>1712906</v>
      </c>
      <c r="E451" s="83">
        <v>102774</v>
      </c>
      <c r="F451" s="84">
        <v>1.3268994114518643E-4</v>
      </c>
    </row>
    <row r="452" spans="1:6" x14ac:dyDescent="0.2">
      <c r="A452" s="70" t="s">
        <v>329</v>
      </c>
      <c r="B452" s="70" t="s">
        <v>3</v>
      </c>
      <c r="C452" s="82">
        <v>66</v>
      </c>
      <c r="D452" s="83">
        <v>4741524</v>
      </c>
      <c r="E452" s="83">
        <v>284491</v>
      </c>
      <c r="F452" s="84">
        <v>3.673019834426531E-4</v>
      </c>
    </row>
    <row r="453" spans="1:6" x14ac:dyDescent="0.2">
      <c r="A453" s="70" t="s">
        <v>329</v>
      </c>
      <c r="B453" s="70" t="s">
        <v>2</v>
      </c>
      <c r="C453" s="82" t="s">
        <v>826</v>
      </c>
      <c r="D453" s="83" t="s">
        <v>826</v>
      </c>
      <c r="E453" s="83" t="s">
        <v>826</v>
      </c>
      <c r="F453" s="84" t="s">
        <v>826</v>
      </c>
    </row>
    <row r="454" spans="1:6" x14ac:dyDescent="0.2">
      <c r="A454" s="70" t="s">
        <v>329</v>
      </c>
      <c r="B454" s="70" t="s">
        <v>6</v>
      </c>
      <c r="C454" s="82">
        <v>12</v>
      </c>
      <c r="D454" s="83">
        <v>842373</v>
      </c>
      <c r="E454" s="83">
        <v>50542</v>
      </c>
      <c r="F454" s="84">
        <v>6.5254003983108693E-5</v>
      </c>
    </row>
    <row r="455" spans="1:6" x14ac:dyDescent="0.2">
      <c r="A455" s="70" t="s">
        <v>329</v>
      </c>
      <c r="B455" s="70" t="s">
        <v>10</v>
      </c>
      <c r="C455" s="82">
        <v>166</v>
      </c>
      <c r="D455" s="83">
        <v>6500290</v>
      </c>
      <c r="E455" s="83">
        <v>390017</v>
      </c>
      <c r="F455" s="84">
        <v>5.0354498974081164E-4</v>
      </c>
    </row>
    <row r="456" spans="1:6" x14ac:dyDescent="0.2">
      <c r="A456" s="70" t="s">
        <v>329</v>
      </c>
      <c r="B456" s="70" t="s">
        <v>4</v>
      </c>
      <c r="C456" s="82">
        <v>23</v>
      </c>
      <c r="D456" s="83">
        <v>1088268</v>
      </c>
      <c r="E456" s="83">
        <v>65296</v>
      </c>
      <c r="F456" s="84">
        <v>8.4302667960924873E-5</v>
      </c>
    </row>
    <row r="457" spans="1:6" x14ac:dyDescent="0.2">
      <c r="A457" s="70" t="s">
        <v>329</v>
      </c>
      <c r="B457" s="70" t="s">
        <v>828</v>
      </c>
      <c r="C457" s="82">
        <v>205</v>
      </c>
      <c r="D457" s="83">
        <v>3552017</v>
      </c>
      <c r="E457" s="83">
        <v>209834</v>
      </c>
      <c r="F457" s="84">
        <v>2.7091347140579375E-4</v>
      </c>
    </row>
    <row r="458" spans="1:6" x14ac:dyDescent="0.2">
      <c r="A458" s="70" t="s">
        <v>329</v>
      </c>
      <c r="B458" s="70" t="s">
        <v>8</v>
      </c>
      <c r="C458" s="82">
        <v>93</v>
      </c>
      <c r="D458" s="83">
        <v>1734360</v>
      </c>
      <c r="E458" s="83">
        <v>104062</v>
      </c>
      <c r="F458" s="84">
        <v>1.3435285826619953E-4</v>
      </c>
    </row>
    <row r="459" spans="1:6" x14ac:dyDescent="0.2">
      <c r="A459" s="70" t="s">
        <v>329</v>
      </c>
      <c r="B459" s="70" t="s">
        <v>829</v>
      </c>
      <c r="C459" s="82">
        <v>54</v>
      </c>
      <c r="D459" s="83">
        <v>1855651</v>
      </c>
      <c r="E459" s="83">
        <v>111339</v>
      </c>
      <c r="F459" s="84">
        <v>1.4374808178297928E-4</v>
      </c>
    </row>
    <row r="460" spans="1:6" x14ac:dyDescent="0.2">
      <c r="A460" s="70" t="s">
        <v>329</v>
      </c>
      <c r="B460" s="70" t="s">
        <v>25</v>
      </c>
      <c r="C460" s="82">
        <v>36</v>
      </c>
      <c r="D460" s="83">
        <v>678681</v>
      </c>
      <c r="E460" s="83">
        <v>40721</v>
      </c>
      <c r="F460" s="84">
        <v>5.2574260935383816E-5</v>
      </c>
    </row>
    <row r="461" spans="1:6" x14ac:dyDescent="0.2">
      <c r="A461" s="70" t="s">
        <v>329</v>
      </c>
      <c r="B461" s="70" t="s">
        <v>61</v>
      </c>
      <c r="C461" s="82">
        <v>745</v>
      </c>
      <c r="D461" s="83">
        <v>25427456</v>
      </c>
      <c r="E461" s="83">
        <v>1522361</v>
      </c>
      <c r="F461" s="84">
        <v>1.965497027377811E-3</v>
      </c>
    </row>
    <row r="462" spans="1:6" x14ac:dyDescent="0.2">
      <c r="A462" s="70" t="s">
        <v>337</v>
      </c>
      <c r="B462" s="70" t="s">
        <v>5</v>
      </c>
      <c r="C462" s="82" t="s">
        <v>826</v>
      </c>
      <c r="D462" s="83" t="s">
        <v>826</v>
      </c>
      <c r="E462" s="83" t="s">
        <v>826</v>
      </c>
      <c r="F462" s="84" t="s">
        <v>826</v>
      </c>
    </row>
    <row r="463" spans="1:6" x14ac:dyDescent="0.2">
      <c r="A463" s="70" t="s">
        <v>337</v>
      </c>
      <c r="B463" s="70" t="s">
        <v>1</v>
      </c>
      <c r="C463" s="82" t="s">
        <v>826</v>
      </c>
      <c r="D463" s="83" t="s">
        <v>826</v>
      </c>
      <c r="E463" s="83" t="s">
        <v>826</v>
      </c>
      <c r="F463" s="84" t="s">
        <v>826</v>
      </c>
    </row>
    <row r="464" spans="1:6" x14ac:dyDescent="0.2">
      <c r="A464" s="70" t="s">
        <v>337</v>
      </c>
      <c r="B464" s="70" t="s">
        <v>827</v>
      </c>
      <c r="C464" s="82">
        <v>50</v>
      </c>
      <c r="D464" s="83">
        <v>2499199</v>
      </c>
      <c r="E464" s="83">
        <v>149952</v>
      </c>
      <c r="F464" s="84">
        <v>1.9360073612589756E-4</v>
      </c>
    </row>
    <row r="465" spans="1:6" x14ac:dyDescent="0.2">
      <c r="A465" s="70" t="s">
        <v>337</v>
      </c>
      <c r="B465" s="70" t="s">
        <v>3</v>
      </c>
      <c r="C465" s="82">
        <v>45</v>
      </c>
      <c r="D465" s="83">
        <v>8003214</v>
      </c>
      <c r="E465" s="83">
        <v>480193</v>
      </c>
      <c r="F465" s="84">
        <v>6.1996984556726904E-4</v>
      </c>
    </row>
    <row r="466" spans="1:6" x14ac:dyDescent="0.2">
      <c r="A466" s="70" t="s">
        <v>337</v>
      </c>
      <c r="B466" s="70" t="s">
        <v>2</v>
      </c>
      <c r="C466" s="82" t="s">
        <v>826</v>
      </c>
      <c r="D466" s="83" t="s">
        <v>826</v>
      </c>
      <c r="E466" s="83" t="s">
        <v>826</v>
      </c>
      <c r="F466" s="84" t="s">
        <v>826</v>
      </c>
    </row>
    <row r="467" spans="1:6" x14ac:dyDescent="0.2">
      <c r="A467" s="70" t="s">
        <v>337</v>
      </c>
      <c r="B467" s="70" t="s">
        <v>6</v>
      </c>
      <c r="C467" s="82">
        <v>12</v>
      </c>
      <c r="D467" s="83">
        <v>414094</v>
      </c>
      <c r="E467" s="83">
        <v>24846</v>
      </c>
      <c r="F467" s="84">
        <v>3.2078290985008875E-5</v>
      </c>
    </row>
    <row r="468" spans="1:6" x14ac:dyDescent="0.2">
      <c r="A468" s="70" t="s">
        <v>337</v>
      </c>
      <c r="B468" s="70" t="s">
        <v>10</v>
      </c>
      <c r="C468" s="82">
        <v>61</v>
      </c>
      <c r="D468" s="83">
        <v>1454060</v>
      </c>
      <c r="E468" s="83">
        <v>87244</v>
      </c>
      <c r="F468" s="84">
        <v>1.1263939542365427E-4</v>
      </c>
    </row>
    <row r="469" spans="1:6" x14ac:dyDescent="0.2">
      <c r="A469" s="70" t="s">
        <v>337</v>
      </c>
      <c r="B469" s="70" t="s">
        <v>4</v>
      </c>
      <c r="C469" s="82">
        <v>15</v>
      </c>
      <c r="D469" s="83">
        <v>650366</v>
      </c>
      <c r="E469" s="83">
        <v>39022</v>
      </c>
      <c r="F469" s="84">
        <v>5.0380707993923215E-5</v>
      </c>
    </row>
    <row r="470" spans="1:6" x14ac:dyDescent="0.2">
      <c r="A470" s="70" t="s">
        <v>337</v>
      </c>
      <c r="B470" s="70" t="s">
        <v>828</v>
      </c>
      <c r="C470" s="82">
        <v>140</v>
      </c>
      <c r="D470" s="83">
        <v>1766613</v>
      </c>
      <c r="E470" s="83">
        <v>100390</v>
      </c>
      <c r="F470" s="84">
        <v>1.2961199516964666E-4</v>
      </c>
    </row>
    <row r="471" spans="1:6" x14ac:dyDescent="0.2">
      <c r="A471" s="70" t="s">
        <v>337</v>
      </c>
      <c r="B471" s="70" t="s">
        <v>8</v>
      </c>
      <c r="C471" s="82">
        <v>45</v>
      </c>
      <c r="D471" s="83">
        <v>777803</v>
      </c>
      <c r="E471" s="83">
        <v>46668</v>
      </c>
      <c r="F471" s="84">
        <v>6.0252341772856562E-5</v>
      </c>
    </row>
    <row r="472" spans="1:6" x14ac:dyDescent="0.2">
      <c r="A472" s="70" t="s">
        <v>337</v>
      </c>
      <c r="B472" s="70" t="s">
        <v>829</v>
      </c>
      <c r="C472" s="82">
        <v>45</v>
      </c>
      <c r="D472" s="83">
        <v>1017329</v>
      </c>
      <c r="E472" s="83">
        <v>61040</v>
      </c>
      <c r="F472" s="84">
        <v>7.8807811387142458E-5</v>
      </c>
    </row>
    <row r="473" spans="1:6" x14ac:dyDescent="0.2">
      <c r="A473" s="70" t="s">
        <v>337</v>
      </c>
      <c r="B473" s="70" t="s">
        <v>25</v>
      </c>
      <c r="C473" s="82" t="s">
        <v>826</v>
      </c>
      <c r="D473" s="83" t="s">
        <v>826</v>
      </c>
      <c r="E473" s="83" t="s">
        <v>826</v>
      </c>
      <c r="F473" s="84" t="s">
        <v>826</v>
      </c>
    </row>
    <row r="474" spans="1:6" x14ac:dyDescent="0.2">
      <c r="A474" s="70" t="s">
        <v>337</v>
      </c>
      <c r="B474" s="70" t="s">
        <v>61</v>
      </c>
      <c r="C474" s="82">
        <v>440</v>
      </c>
      <c r="D474" s="83">
        <v>19109218</v>
      </c>
      <c r="E474" s="83">
        <v>1140947</v>
      </c>
      <c r="F474" s="84">
        <v>1.473059239494201E-3</v>
      </c>
    </row>
    <row r="475" spans="1:6" x14ac:dyDescent="0.2">
      <c r="A475" s="70" t="s">
        <v>139</v>
      </c>
      <c r="B475" s="70" t="s">
        <v>5</v>
      </c>
      <c r="C475" s="82" t="s">
        <v>826</v>
      </c>
      <c r="D475" s="83" t="s">
        <v>826</v>
      </c>
      <c r="E475" s="83" t="s">
        <v>826</v>
      </c>
      <c r="F475" s="84" t="s">
        <v>826</v>
      </c>
    </row>
    <row r="476" spans="1:6" x14ac:dyDescent="0.2">
      <c r="A476" s="70" t="s">
        <v>139</v>
      </c>
      <c r="B476" s="70" t="s">
        <v>1</v>
      </c>
      <c r="C476" s="82" t="s">
        <v>826</v>
      </c>
      <c r="D476" s="83" t="s">
        <v>826</v>
      </c>
      <c r="E476" s="83" t="s">
        <v>826</v>
      </c>
      <c r="F476" s="84" t="s">
        <v>826</v>
      </c>
    </row>
    <row r="477" spans="1:6" x14ac:dyDescent="0.2">
      <c r="A477" s="70" t="s">
        <v>139</v>
      </c>
      <c r="B477" s="70" t="s">
        <v>827</v>
      </c>
      <c r="C477" s="82">
        <v>41</v>
      </c>
      <c r="D477" s="83">
        <v>1413768</v>
      </c>
      <c r="E477" s="83">
        <v>84826</v>
      </c>
      <c r="F477" s="84">
        <v>1.0951755256759087E-4</v>
      </c>
    </row>
    <row r="478" spans="1:6" x14ac:dyDescent="0.2">
      <c r="A478" s="70" t="s">
        <v>139</v>
      </c>
      <c r="B478" s="70" t="s">
        <v>3</v>
      </c>
      <c r="C478" s="82">
        <v>33</v>
      </c>
      <c r="D478" s="83">
        <v>4121034</v>
      </c>
      <c r="E478" s="83">
        <v>247262</v>
      </c>
      <c r="F478" s="84">
        <v>3.1923619035399117E-4</v>
      </c>
    </row>
    <row r="479" spans="1:6" x14ac:dyDescent="0.2">
      <c r="A479" s="70" t="s">
        <v>139</v>
      </c>
      <c r="B479" s="70" t="s">
        <v>2</v>
      </c>
      <c r="C479" s="82" t="s">
        <v>826</v>
      </c>
      <c r="D479" s="83" t="s">
        <v>826</v>
      </c>
      <c r="E479" s="83" t="s">
        <v>826</v>
      </c>
      <c r="F479" s="84" t="s">
        <v>826</v>
      </c>
    </row>
    <row r="480" spans="1:6" x14ac:dyDescent="0.2">
      <c r="A480" s="70" t="s">
        <v>139</v>
      </c>
      <c r="B480" s="70" t="s">
        <v>6</v>
      </c>
      <c r="C480" s="82">
        <v>12</v>
      </c>
      <c r="D480" s="83">
        <v>485339</v>
      </c>
      <c r="E480" s="83">
        <v>29120</v>
      </c>
      <c r="F480" s="84">
        <v>3.7596387083774387E-5</v>
      </c>
    </row>
    <row r="481" spans="1:6" x14ac:dyDescent="0.2">
      <c r="A481" s="70" t="s">
        <v>139</v>
      </c>
      <c r="B481" s="70" t="s">
        <v>10</v>
      </c>
      <c r="C481" s="82">
        <v>144</v>
      </c>
      <c r="D481" s="83">
        <v>2602829</v>
      </c>
      <c r="E481" s="83">
        <v>156170</v>
      </c>
      <c r="F481" s="84">
        <v>2.0162870092283811E-4</v>
      </c>
    </row>
    <row r="482" spans="1:6" x14ac:dyDescent="0.2">
      <c r="A482" s="70" t="s">
        <v>139</v>
      </c>
      <c r="B482" s="70" t="s">
        <v>4</v>
      </c>
      <c r="C482" s="82">
        <v>24</v>
      </c>
      <c r="D482" s="83">
        <v>1313319</v>
      </c>
      <c r="E482" s="83">
        <v>78799</v>
      </c>
      <c r="F482" s="84">
        <v>1.0173618495241545E-4</v>
      </c>
    </row>
    <row r="483" spans="1:6" x14ac:dyDescent="0.2">
      <c r="A483" s="70" t="s">
        <v>139</v>
      </c>
      <c r="B483" s="70" t="s">
        <v>828</v>
      </c>
      <c r="C483" s="82">
        <v>184</v>
      </c>
      <c r="D483" s="83">
        <v>2643262</v>
      </c>
      <c r="E483" s="83">
        <v>154229</v>
      </c>
      <c r="F483" s="84">
        <v>1.9912270547882692E-4</v>
      </c>
    </row>
    <row r="484" spans="1:6" x14ac:dyDescent="0.2">
      <c r="A484" s="70" t="s">
        <v>139</v>
      </c>
      <c r="B484" s="70" t="s">
        <v>8</v>
      </c>
      <c r="C484" s="82">
        <v>73</v>
      </c>
      <c r="D484" s="83">
        <v>1579656</v>
      </c>
      <c r="E484" s="83">
        <v>94731</v>
      </c>
      <c r="F484" s="84">
        <v>1.2230574673190354E-4</v>
      </c>
    </row>
    <row r="485" spans="1:6" x14ac:dyDescent="0.2">
      <c r="A485" s="70" t="s">
        <v>139</v>
      </c>
      <c r="B485" s="70" t="s">
        <v>829</v>
      </c>
      <c r="C485" s="82">
        <v>36</v>
      </c>
      <c r="D485" s="83">
        <v>3657656</v>
      </c>
      <c r="E485" s="83">
        <v>219459</v>
      </c>
      <c r="F485" s="84">
        <v>2.8334016184814706E-4</v>
      </c>
    </row>
    <row r="486" spans="1:6" x14ac:dyDescent="0.2">
      <c r="A486" s="70" t="s">
        <v>139</v>
      </c>
      <c r="B486" s="70" t="s">
        <v>25</v>
      </c>
      <c r="C486" s="82">
        <v>15</v>
      </c>
      <c r="D486" s="83">
        <v>2908163</v>
      </c>
      <c r="E486" s="83">
        <v>174490</v>
      </c>
      <c r="F486" s="84">
        <v>2.2528137301675111E-4</v>
      </c>
    </row>
    <row r="487" spans="1:6" x14ac:dyDescent="0.2">
      <c r="A487" s="70" t="s">
        <v>139</v>
      </c>
      <c r="B487" s="70" t="s">
        <v>61</v>
      </c>
      <c r="C487" s="82">
        <v>574</v>
      </c>
      <c r="D487" s="83">
        <v>20890064</v>
      </c>
      <c r="E487" s="83">
        <v>1248989</v>
      </c>
      <c r="F487" s="84">
        <v>1.6125506149511088E-3</v>
      </c>
    </row>
    <row r="488" spans="1:6" x14ac:dyDescent="0.2">
      <c r="A488" s="70" t="s">
        <v>350</v>
      </c>
      <c r="B488" s="70" t="s">
        <v>5</v>
      </c>
      <c r="C488" s="82" t="s">
        <v>826</v>
      </c>
      <c r="D488" s="83" t="s">
        <v>826</v>
      </c>
      <c r="E488" s="83" t="s">
        <v>826</v>
      </c>
      <c r="F488" s="84" t="s">
        <v>826</v>
      </c>
    </row>
    <row r="489" spans="1:6" x14ac:dyDescent="0.2">
      <c r="A489" s="70" t="s">
        <v>350</v>
      </c>
      <c r="B489" s="70" t="s">
        <v>1</v>
      </c>
      <c r="C489" s="82">
        <v>20</v>
      </c>
      <c r="D489" s="83">
        <v>3910873</v>
      </c>
      <c r="E489" s="83">
        <v>234652</v>
      </c>
      <c r="F489" s="84">
        <v>3.0295561201860668E-4</v>
      </c>
    </row>
    <row r="490" spans="1:6" x14ac:dyDescent="0.2">
      <c r="A490" s="70" t="s">
        <v>350</v>
      </c>
      <c r="B490" s="70" t="s">
        <v>827</v>
      </c>
      <c r="C490" s="82">
        <v>66</v>
      </c>
      <c r="D490" s="83">
        <v>1769030</v>
      </c>
      <c r="E490" s="83">
        <v>106142</v>
      </c>
      <c r="F490" s="84">
        <v>1.3703831448646912E-4</v>
      </c>
    </row>
    <row r="491" spans="1:6" x14ac:dyDescent="0.2">
      <c r="A491" s="70" t="s">
        <v>350</v>
      </c>
      <c r="B491" s="70" t="s">
        <v>3</v>
      </c>
      <c r="C491" s="82">
        <v>30</v>
      </c>
      <c r="D491" s="83">
        <v>3856528</v>
      </c>
      <c r="E491" s="83">
        <v>231392</v>
      </c>
      <c r="F491" s="84">
        <v>2.9874667582722265E-4</v>
      </c>
    </row>
    <row r="492" spans="1:6" x14ac:dyDescent="0.2">
      <c r="A492" s="70" t="s">
        <v>350</v>
      </c>
      <c r="B492" s="70" t="s">
        <v>2</v>
      </c>
      <c r="C492" s="82" t="s">
        <v>826</v>
      </c>
      <c r="D492" s="83" t="s">
        <v>826</v>
      </c>
      <c r="E492" s="83" t="s">
        <v>826</v>
      </c>
      <c r="F492" s="84" t="s">
        <v>826</v>
      </c>
    </row>
    <row r="493" spans="1:6" x14ac:dyDescent="0.2">
      <c r="A493" s="70" t="s">
        <v>350</v>
      </c>
      <c r="B493" s="70" t="s">
        <v>6</v>
      </c>
      <c r="C493" s="82" t="s">
        <v>826</v>
      </c>
      <c r="D493" s="83" t="s">
        <v>826</v>
      </c>
      <c r="E493" s="83" t="s">
        <v>826</v>
      </c>
      <c r="F493" s="84" t="s">
        <v>826</v>
      </c>
    </row>
    <row r="494" spans="1:6" x14ac:dyDescent="0.2">
      <c r="A494" s="70" t="s">
        <v>350</v>
      </c>
      <c r="B494" s="70" t="s">
        <v>10</v>
      </c>
      <c r="C494" s="82">
        <v>177</v>
      </c>
      <c r="D494" s="83">
        <v>4265897</v>
      </c>
      <c r="E494" s="83">
        <v>255954</v>
      </c>
      <c r="F494" s="84">
        <v>3.3045829875138702E-4</v>
      </c>
    </row>
    <row r="495" spans="1:6" x14ac:dyDescent="0.2">
      <c r="A495" s="70" t="s">
        <v>350</v>
      </c>
      <c r="B495" s="70" t="s">
        <v>4</v>
      </c>
      <c r="C495" s="82">
        <v>18</v>
      </c>
      <c r="D495" s="83">
        <v>1840137</v>
      </c>
      <c r="E495" s="83">
        <v>110408</v>
      </c>
      <c r="F495" s="84">
        <v>1.4254608190746436E-4</v>
      </c>
    </row>
    <row r="496" spans="1:6" x14ac:dyDescent="0.2">
      <c r="A496" s="70" t="s">
        <v>350</v>
      </c>
      <c r="B496" s="70" t="s">
        <v>828</v>
      </c>
      <c r="C496" s="82">
        <v>192</v>
      </c>
      <c r="D496" s="83">
        <v>3310488</v>
      </c>
      <c r="E496" s="83">
        <v>197218</v>
      </c>
      <c r="F496" s="84">
        <v>2.5462514656208161E-4</v>
      </c>
    </row>
    <row r="497" spans="1:6" x14ac:dyDescent="0.2">
      <c r="A497" s="70" t="s">
        <v>350</v>
      </c>
      <c r="B497" s="70" t="s">
        <v>8</v>
      </c>
      <c r="C497" s="82">
        <v>60</v>
      </c>
      <c r="D497" s="83">
        <v>355881</v>
      </c>
      <c r="E497" s="83">
        <v>21353</v>
      </c>
      <c r="F497" s="84">
        <v>2.7568532053565743E-5</v>
      </c>
    </row>
    <row r="498" spans="1:6" x14ac:dyDescent="0.2">
      <c r="A498" s="70" t="s">
        <v>350</v>
      </c>
      <c r="B498" s="70" t="s">
        <v>829</v>
      </c>
      <c r="C498" s="82">
        <v>66</v>
      </c>
      <c r="D498" s="83">
        <v>1678912</v>
      </c>
      <c r="E498" s="83">
        <v>100735</v>
      </c>
      <c r="F498" s="84">
        <v>1.3005741939848945E-4</v>
      </c>
    </row>
    <row r="499" spans="1:6" x14ac:dyDescent="0.2">
      <c r="A499" s="70" t="s">
        <v>350</v>
      </c>
      <c r="B499" s="70" t="s">
        <v>25</v>
      </c>
      <c r="C499" s="82">
        <v>33</v>
      </c>
      <c r="D499" s="83">
        <v>1487686</v>
      </c>
      <c r="E499" s="83">
        <v>89261</v>
      </c>
      <c r="F499" s="84">
        <v>1.1524351330648302E-4</v>
      </c>
    </row>
    <row r="500" spans="1:6" x14ac:dyDescent="0.2">
      <c r="A500" s="70" t="s">
        <v>350</v>
      </c>
      <c r="B500" s="70" t="s">
        <v>61</v>
      </c>
      <c r="C500" s="82">
        <v>677</v>
      </c>
      <c r="D500" s="83">
        <v>23179173</v>
      </c>
      <c r="E500" s="83">
        <v>1389339</v>
      </c>
      <c r="F500" s="84">
        <v>1.7937543555832426E-3</v>
      </c>
    </row>
    <row r="501" spans="1:6" x14ac:dyDescent="0.2">
      <c r="A501" s="70" t="s">
        <v>358</v>
      </c>
      <c r="B501" s="70" t="s">
        <v>5</v>
      </c>
      <c r="C501" s="82" t="s">
        <v>826</v>
      </c>
      <c r="D501" s="83" t="s">
        <v>826</v>
      </c>
      <c r="E501" s="83" t="s">
        <v>826</v>
      </c>
      <c r="F501" s="84" t="s">
        <v>826</v>
      </c>
    </row>
    <row r="502" spans="1:6" x14ac:dyDescent="0.2">
      <c r="A502" s="70" t="s">
        <v>358</v>
      </c>
      <c r="B502" s="70" t="s">
        <v>1</v>
      </c>
      <c r="C502" s="82">
        <v>18</v>
      </c>
      <c r="D502" s="83">
        <v>2843188</v>
      </c>
      <c r="E502" s="83">
        <v>170591</v>
      </c>
      <c r="F502" s="84">
        <v>2.2024743368846691E-4</v>
      </c>
    </row>
    <row r="503" spans="1:6" x14ac:dyDescent="0.2">
      <c r="A503" s="70" t="s">
        <v>358</v>
      </c>
      <c r="B503" s="70" t="s">
        <v>827</v>
      </c>
      <c r="C503" s="82">
        <v>85</v>
      </c>
      <c r="D503" s="83">
        <v>2264552</v>
      </c>
      <c r="E503" s="83">
        <v>135873</v>
      </c>
      <c r="F503" s="84">
        <v>1.754235543349477E-4</v>
      </c>
    </row>
    <row r="504" spans="1:6" x14ac:dyDescent="0.2">
      <c r="A504" s="70" t="s">
        <v>358</v>
      </c>
      <c r="B504" s="70" t="s">
        <v>3</v>
      </c>
      <c r="C504" s="82">
        <v>26</v>
      </c>
      <c r="D504" s="83">
        <v>2625387</v>
      </c>
      <c r="E504" s="83">
        <v>157523</v>
      </c>
      <c r="F504" s="84">
        <v>2.0337553855073463E-4</v>
      </c>
    </row>
    <row r="505" spans="1:6" x14ac:dyDescent="0.2">
      <c r="A505" s="70" t="s">
        <v>358</v>
      </c>
      <c r="B505" s="70" t="s">
        <v>2</v>
      </c>
      <c r="C505" s="82" t="s">
        <v>826</v>
      </c>
      <c r="D505" s="83" t="s">
        <v>826</v>
      </c>
      <c r="E505" s="83" t="s">
        <v>826</v>
      </c>
      <c r="F505" s="84" t="s">
        <v>826</v>
      </c>
    </row>
    <row r="506" spans="1:6" x14ac:dyDescent="0.2">
      <c r="A506" s="70" t="s">
        <v>358</v>
      </c>
      <c r="B506" s="70" t="s">
        <v>6</v>
      </c>
      <c r="C506" s="82">
        <v>15</v>
      </c>
      <c r="D506" s="83">
        <v>1049908</v>
      </c>
      <c r="E506" s="83">
        <v>62994</v>
      </c>
      <c r="F506" s="84">
        <v>8.1330590932530348E-5</v>
      </c>
    </row>
    <row r="507" spans="1:6" x14ac:dyDescent="0.2">
      <c r="A507" s="70" t="s">
        <v>358</v>
      </c>
      <c r="B507" s="70" t="s">
        <v>10</v>
      </c>
      <c r="C507" s="82">
        <v>175</v>
      </c>
      <c r="D507" s="83">
        <v>2487076</v>
      </c>
      <c r="E507" s="83">
        <v>149225</v>
      </c>
      <c r="F507" s="84">
        <v>1.9266211753352449E-4</v>
      </c>
    </row>
    <row r="508" spans="1:6" x14ac:dyDescent="0.2">
      <c r="A508" s="70" t="s">
        <v>358</v>
      </c>
      <c r="B508" s="70" t="s">
        <v>4</v>
      </c>
      <c r="C508" s="82">
        <v>24</v>
      </c>
      <c r="D508" s="83">
        <v>2932822</v>
      </c>
      <c r="E508" s="83">
        <v>175969</v>
      </c>
      <c r="F508" s="84">
        <v>2.2719088731952937E-4</v>
      </c>
    </row>
    <row r="509" spans="1:6" x14ac:dyDescent="0.2">
      <c r="A509" s="70" t="s">
        <v>358</v>
      </c>
      <c r="B509" s="70" t="s">
        <v>828</v>
      </c>
      <c r="C509" s="82">
        <v>276</v>
      </c>
      <c r="D509" s="83">
        <v>3233553</v>
      </c>
      <c r="E509" s="83">
        <v>192892</v>
      </c>
      <c r="F509" s="84">
        <v>2.4903991405780937E-4</v>
      </c>
    </row>
    <row r="510" spans="1:6" x14ac:dyDescent="0.2">
      <c r="A510" s="70" t="s">
        <v>358</v>
      </c>
      <c r="B510" s="70" t="s">
        <v>8</v>
      </c>
      <c r="C510" s="82">
        <v>81</v>
      </c>
      <c r="D510" s="83">
        <v>1052061</v>
      </c>
      <c r="E510" s="83">
        <v>62840</v>
      </c>
      <c r="F510" s="84">
        <v>8.1131763885452688E-5</v>
      </c>
    </row>
    <row r="511" spans="1:6" x14ac:dyDescent="0.2">
      <c r="A511" s="70" t="s">
        <v>358</v>
      </c>
      <c r="B511" s="70" t="s">
        <v>829</v>
      </c>
      <c r="C511" s="82">
        <v>69</v>
      </c>
      <c r="D511" s="83">
        <v>2670669</v>
      </c>
      <c r="E511" s="83">
        <v>160240</v>
      </c>
      <c r="F511" s="84">
        <v>2.068834157384618E-4</v>
      </c>
    </row>
    <row r="512" spans="1:6" x14ac:dyDescent="0.2">
      <c r="A512" s="70" t="s">
        <v>358</v>
      </c>
      <c r="B512" s="70" t="s">
        <v>25</v>
      </c>
      <c r="C512" s="82">
        <v>12</v>
      </c>
      <c r="D512" s="83">
        <v>1028292</v>
      </c>
      <c r="E512" s="83">
        <v>61698</v>
      </c>
      <c r="F512" s="84">
        <v>7.965734513374698E-5</v>
      </c>
    </row>
    <row r="513" spans="1:6" x14ac:dyDescent="0.2">
      <c r="A513" s="70" t="s">
        <v>358</v>
      </c>
      <c r="B513" s="70" t="s">
        <v>61</v>
      </c>
      <c r="C513" s="82">
        <v>801</v>
      </c>
      <c r="D513" s="83">
        <v>23091105</v>
      </c>
      <c r="E513" s="83">
        <v>1384061</v>
      </c>
      <c r="F513" s="84">
        <v>1.7869400104243084E-3</v>
      </c>
    </row>
    <row r="514" spans="1:6" x14ac:dyDescent="0.2">
      <c r="A514" s="70" t="s">
        <v>366</v>
      </c>
      <c r="B514" s="70" t="s">
        <v>5</v>
      </c>
      <c r="C514" s="82" t="s">
        <v>826</v>
      </c>
      <c r="D514" s="83" t="s">
        <v>826</v>
      </c>
      <c r="E514" s="83" t="s">
        <v>826</v>
      </c>
      <c r="F514" s="84" t="s">
        <v>826</v>
      </c>
    </row>
    <row r="515" spans="1:6" x14ac:dyDescent="0.2">
      <c r="A515" s="70" t="s">
        <v>366</v>
      </c>
      <c r="B515" s="70" t="s">
        <v>1</v>
      </c>
      <c r="C515" s="82" t="s">
        <v>826</v>
      </c>
      <c r="D515" s="83" t="s">
        <v>826</v>
      </c>
      <c r="E515" s="83" t="s">
        <v>826</v>
      </c>
      <c r="F515" s="84" t="s">
        <v>826</v>
      </c>
    </row>
    <row r="516" spans="1:6" x14ac:dyDescent="0.2">
      <c r="A516" s="70" t="s">
        <v>366</v>
      </c>
      <c r="B516" s="70" t="s">
        <v>827</v>
      </c>
      <c r="C516" s="82">
        <v>78</v>
      </c>
      <c r="D516" s="83">
        <v>2766986</v>
      </c>
      <c r="E516" s="83">
        <v>166019</v>
      </c>
      <c r="F516" s="84">
        <v>2.1434459434275892E-4</v>
      </c>
    </row>
    <row r="517" spans="1:6" x14ac:dyDescent="0.2">
      <c r="A517" s="70" t="s">
        <v>366</v>
      </c>
      <c r="B517" s="70" t="s">
        <v>3</v>
      </c>
      <c r="C517" s="82">
        <v>72</v>
      </c>
      <c r="D517" s="83">
        <v>9180236</v>
      </c>
      <c r="E517" s="83">
        <v>550766</v>
      </c>
      <c r="F517" s="84">
        <v>7.1108556760240667E-4</v>
      </c>
    </row>
    <row r="518" spans="1:6" x14ac:dyDescent="0.2">
      <c r="A518" s="70" t="s">
        <v>366</v>
      </c>
      <c r="B518" s="70" t="s">
        <v>2</v>
      </c>
      <c r="C518" s="82" t="s">
        <v>826</v>
      </c>
      <c r="D518" s="83" t="s">
        <v>826</v>
      </c>
      <c r="E518" s="83" t="s">
        <v>826</v>
      </c>
      <c r="F518" s="84" t="s">
        <v>826</v>
      </c>
    </row>
    <row r="519" spans="1:6" x14ac:dyDescent="0.2">
      <c r="A519" s="70" t="s">
        <v>366</v>
      </c>
      <c r="B519" s="70" t="s">
        <v>6</v>
      </c>
      <c r="C519" s="82">
        <v>15</v>
      </c>
      <c r="D519" s="83">
        <v>1281203</v>
      </c>
      <c r="E519" s="83">
        <v>76872</v>
      </c>
      <c r="F519" s="84">
        <v>9.924826469450222E-5</v>
      </c>
    </row>
    <row r="520" spans="1:6" x14ac:dyDescent="0.2">
      <c r="A520" s="70" t="s">
        <v>366</v>
      </c>
      <c r="B520" s="70" t="s">
        <v>10</v>
      </c>
      <c r="C520" s="82">
        <v>173</v>
      </c>
      <c r="D520" s="83">
        <v>3122903</v>
      </c>
      <c r="E520" s="83">
        <v>187374</v>
      </c>
      <c r="F520" s="84">
        <v>2.4191570856576725E-4</v>
      </c>
    </row>
    <row r="521" spans="1:6" x14ac:dyDescent="0.2">
      <c r="A521" s="70" t="s">
        <v>366</v>
      </c>
      <c r="B521" s="70" t="s">
        <v>4</v>
      </c>
      <c r="C521" s="82">
        <v>18</v>
      </c>
      <c r="D521" s="83">
        <v>2351898</v>
      </c>
      <c r="E521" s="83">
        <v>141114</v>
      </c>
      <c r="F521" s="84">
        <v>1.8219012935919432E-4</v>
      </c>
    </row>
    <row r="522" spans="1:6" x14ac:dyDescent="0.2">
      <c r="A522" s="70" t="s">
        <v>366</v>
      </c>
      <c r="B522" s="70" t="s">
        <v>828</v>
      </c>
      <c r="C522" s="82">
        <v>259</v>
      </c>
      <c r="D522" s="83">
        <v>4350279</v>
      </c>
      <c r="E522" s="83">
        <v>256748</v>
      </c>
      <c r="F522" s="84">
        <v>3.3148342002008608E-4</v>
      </c>
    </row>
    <row r="523" spans="1:6" x14ac:dyDescent="0.2">
      <c r="A523" s="70" t="s">
        <v>366</v>
      </c>
      <c r="B523" s="70" t="s">
        <v>8</v>
      </c>
      <c r="C523" s="82">
        <v>94</v>
      </c>
      <c r="D523" s="83">
        <v>1198195</v>
      </c>
      <c r="E523" s="83">
        <v>71892</v>
      </c>
      <c r="F523" s="84">
        <v>9.2818662782510587E-5</v>
      </c>
    </row>
    <row r="524" spans="1:6" x14ac:dyDescent="0.2">
      <c r="A524" s="70" t="s">
        <v>366</v>
      </c>
      <c r="B524" s="70" t="s">
        <v>829</v>
      </c>
      <c r="C524" s="82">
        <v>87</v>
      </c>
      <c r="D524" s="83">
        <v>3317424</v>
      </c>
      <c r="E524" s="83">
        <v>199045</v>
      </c>
      <c r="F524" s="84">
        <v>2.5698395834786652E-4</v>
      </c>
    </row>
    <row r="525" spans="1:6" x14ac:dyDescent="0.2">
      <c r="A525" s="70" t="s">
        <v>366</v>
      </c>
      <c r="B525" s="70" t="s">
        <v>25</v>
      </c>
      <c r="C525" s="82">
        <v>66</v>
      </c>
      <c r="D525" s="83">
        <v>5282765</v>
      </c>
      <c r="E525" s="83">
        <v>316966</v>
      </c>
      <c r="F525" s="84">
        <v>4.0922995976633351E-4</v>
      </c>
    </row>
    <row r="526" spans="1:6" x14ac:dyDescent="0.2">
      <c r="A526" s="70" t="s">
        <v>366</v>
      </c>
      <c r="B526" s="70" t="s">
        <v>61</v>
      </c>
      <c r="C526" s="82">
        <v>883</v>
      </c>
      <c r="D526" s="83">
        <v>34789156</v>
      </c>
      <c r="E526" s="83">
        <v>2083032</v>
      </c>
      <c r="F526" s="84">
        <v>2.6893707891445305E-3</v>
      </c>
    </row>
    <row r="527" spans="1:6" x14ac:dyDescent="0.2">
      <c r="A527" s="70" t="s">
        <v>374</v>
      </c>
      <c r="B527" s="70" t="s">
        <v>5</v>
      </c>
      <c r="C527" s="82">
        <v>13</v>
      </c>
      <c r="D527" s="83">
        <v>105564</v>
      </c>
      <c r="E527" s="83">
        <v>6334</v>
      </c>
      <c r="F527" s="84">
        <v>8.1777306246094425E-6</v>
      </c>
    </row>
    <row r="528" spans="1:6" x14ac:dyDescent="0.2">
      <c r="A528" s="70" t="s">
        <v>374</v>
      </c>
      <c r="B528" s="70" t="s">
        <v>1</v>
      </c>
      <c r="C528" s="82">
        <v>18</v>
      </c>
      <c r="D528" s="83">
        <v>1448680</v>
      </c>
      <c r="E528" s="83">
        <v>86921</v>
      </c>
      <c r="F528" s="84">
        <v>1.1222237505867972E-4</v>
      </c>
    </row>
    <row r="529" spans="1:6" x14ac:dyDescent="0.2">
      <c r="A529" s="70" t="s">
        <v>374</v>
      </c>
      <c r="B529" s="70" t="s">
        <v>827</v>
      </c>
      <c r="C529" s="82">
        <v>69</v>
      </c>
      <c r="D529" s="83">
        <v>1450720</v>
      </c>
      <c r="E529" s="83">
        <v>87043</v>
      </c>
      <c r="F529" s="84">
        <v>1.123798873946763E-4</v>
      </c>
    </row>
    <row r="530" spans="1:6" x14ac:dyDescent="0.2">
      <c r="A530" s="70" t="s">
        <v>374</v>
      </c>
      <c r="B530" s="70" t="s">
        <v>3</v>
      </c>
      <c r="C530" s="82">
        <v>26</v>
      </c>
      <c r="D530" s="83">
        <v>2981836</v>
      </c>
      <c r="E530" s="83">
        <v>178910</v>
      </c>
      <c r="F530" s="84">
        <v>2.3098796748482401E-4</v>
      </c>
    </row>
    <row r="531" spans="1:6" x14ac:dyDescent="0.2">
      <c r="A531" s="70" t="s">
        <v>374</v>
      </c>
      <c r="B531" s="70" t="s">
        <v>2</v>
      </c>
      <c r="C531" s="82" t="s">
        <v>826</v>
      </c>
      <c r="D531" s="83" t="s">
        <v>826</v>
      </c>
      <c r="E531" s="83" t="s">
        <v>826</v>
      </c>
      <c r="F531" s="84" t="s">
        <v>826</v>
      </c>
    </row>
    <row r="532" spans="1:6" x14ac:dyDescent="0.2">
      <c r="A532" s="70" t="s">
        <v>374</v>
      </c>
      <c r="B532" s="70" t="s">
        <v>6</v>
      </c>
      <c r="C532" s="82" t="s">
        <v>826</v>
      </c>
      <c r="D532" s="83" t="s">
        <v>826</v>
      </c>
      <c r="E532" s="83" t="s">
        <v>826</v>
      </c>
      <c r="F532" s="84" t="s">
        <v>826</v>
      </c>
    </row>
    <row r="533" spans="1:6" x14ac:dyDescent="0.2">
      <c r="A533" s="70" t="s">
        <v>374</v>
      </c>
      <c r="B533" s="70" t="s">
        <v>10</v>
      </c>
      <c r="C533" s="82">
        <v>158</v>
      </c>
      <c r="D533" s="83">
        <v>6037581</v>
      </c>
      <c r="E533" s="83">
        <v>362255</v>
      </c>
      <c r="F533" s="84">
        <v>4.6770189570854022E-4</v>
      </c>
    </row>
    <row r="534" spans="1:6" x14ac:dyDescent="0.2">
      <c r="A534" s="70" t="s">
        <v>374</v>
      </c>
      <c r="B534" s="70" t="s">
        <v>4</v>
      </c>
      <c r="C534" s="82">
        <v>33</v>
      </c>
      <c r="D534" s="83">
        <v>3573799</v>
      </c>
      <c r="E534" s="83">
        <v>214428</v>
      </c>
      <c r="F534" s="84">
        <v>2.7684471461536997E-4</v>
      </c>
    </row>
    <row r="535" spans="1:6" x14ac:dyDescent="0.2">
      <c r="A535" s="70" t="s">
        <v>374</v>
      </c>
      <c r="B535" s="70" t="s">
        <v>828</v>
      </c>
      <c r="C535" s="82">
        <v>199</v>
      </c>
      <c r="D535" s="83">
        <v>2993686</v>
      </c>
      <c r="E535" s="83">
        <v>178106</v>
      </c>
      <c r="F535" s="84">
        <v>2.2994993536891212E-4</v>
      </c>
    </row>
    <row r="536" spans="1:6" x14ac:dyDescent="0.2">
      <c r="A536" s="70" t="s">
        <v>374</v>
      </c>
      <c r="B536" s="70" t="s">
        <v>8</v>
      </c>
      <c r="C536" s="82">
        <v>29</v>
      </c>
      <c r="D536" s="83">
        <v>211925</v>
      </c>
      <c r="E536" s="83">
        <v>12716</v>
      </c>
      <c r="F536" s="84">
        <v>1.641743331584049E-5</v>
      </c>
    </row>
    <row r="537" spans="1:6" x14ac:dyDescent="0.2">
      <c r="A537" s="70" t="s">
        <v>374</v>
      </c>
      <c r="B537" s="70" t="s">
        <v>829</v>
      </c>
      <c r="C537" s="82">
        <v>75</v>
      </c>
      <c r="D537" s="83">
        <v>2173726</v>
      </c>
      <c r="E537" s="83">
        <v>130424</v>
      </c>
      <c r="F537" s="84">
        <v>1.6838843368867414E-4</v>
      </c>
    </row>
    <row r="538" spans="1:6" x14ac:dyDescent="0.2">
      <c r="A538" s="70" t="s">
        <v>374</v>
      </c>
      <c r="B538" s="70" t="s">
        <v>25</v>
      </c>
      <c r="C538" s="82">
        <v>54</v>
      </c>
      <c r="D538" s="83">
        <v>20375620</v>
      </c>
      <c r="E538" s="83">
        <v>1222537</v>
      </c>
      <c r="F538" s="84">
        <v>1.5783988419037186E-3</v>
      </c>
    </row>
    <row r="539" spans="1:6" x14ac:dyDescent="0.2">
      <c r="A539" s="70" t="s">
        <v>374</v>
      </c>
      <c r="B539" s="70" t="s">
        <v>61</v>
      </c>
      <c r="C539" s="82">
        <v>688</v>
      </c>
      <c r="D539" s="83">
        <v>42301725</v>
      </c>
      <c r="E539" s="83">
        <v>2536589</v>
      </c>
      <c r="F539" s="84">
        <v>3.2749513020756934E-3</v>
      </c>
    </row>
    <row r="540" spans="1:6" x14ac:dyDescent="0.2">
      <c r="A540" s="70" t="s">
        <v>383</v>
      </c>
      <c r="B540" s="70" t="s">
        <v>5</v>
      </c>
      <c r="C540" s="82" t="s">
        <v>826</v>
      </c>
      <c r="D540" s="83" t="s">
        <v>826</v>
      </c>
      <c r="E540" s="83" t="s">
        <v>826</v>
      </c>
      <c r="F540" s="84" t="s">
        <v>826</v>
      </c>
    </row>
    <row r="541" spans="1:6" x14ac:dyDescent="0.2">
      <c r="A541" s="70" t="s">
        <v>383</v>
      </c>
      <c r="B541" s="70" t="s">
        <v>1</v>
      </c>
      <c r="C541" s="82">
        <v>25</v>
      </c>
      <c r="D541" s="83">
        <v>3652949</v>
      </c>
      <c r="E541" s="83">
        <v>219177</v>
      </c>
      <c r="F541" s="84">
        <v>2.8297607595674512E-4</v>
      </c>
    </row>
    <row r="542" spans="1:6" x14ac:dyDescent="0.2">
      <c r="A542" s="70" t="s">
        <v>383</v>
      </c>
      <c r="B542" s="70" t="s">
        <v>827</v>
      </c>
      <c r="C542" s="82">
        <v>100</v>
      </c>
      <c r="D542" s="83">
        <v>4007600</v>
      </c>
      <c r="E542" s="83">
        <v>240456</v>
      </c>
      <c r="F542" s="84">
        <v>3.1044906774093593E-4</v>
      </c>
    </row>
    <row r="543" spans="1:6" x14ac:dyDescent="0.2">
      <c r="A543" s="70" t="s">
        <v>383</v>
      </c>
      <c r="B543" s="70" t="s">
        <v>3</v>
      </c>
      <c r="C543" s="82">
        <v>68</v>
      </c>
      <c r="D543" s="83">
        <v>6749740</v>
      </c>
      <c r="E543" s="83">
        <v>404984</v>
      </c>
      <c r="F543" s="84">
        <v>5.2286865476426116E-4</v>
      </c>
    </row>
    <row r="544" spans="1:6" x14ac:dyDescent="0.2">
      <c r="A544" s="70" t="s">
        <v>383</v>
      </c>
      <c r="B544" s="70" t="s">
        <v>2</v>
      </c>
      <c r="C544" s="82" t="s">
        <v>826</v>
      </c>
      <c r="D544" s="83" t="s">
        <v>826</v>
      </c>
      <c r="E544" s="83" t="s">
        <v>826</v>
      </c>
      <c r="F544" s="84" t="s">
        <v>826</v>
      </c>
    </row>
    <row r="545" spans="1:6" x14ac:dyDescent="0.2">
      <c r="A545" s="70" t="s">
        <v>383</v>
      </c>
      <c r="B545" s="70" t="s">
        <v>6</v>
      </c>
      <c r="C545" s="82">
        <v>36</v>
      </c>
      <c r="D545" s="83">
        <v>2238407</v>
      </c>
      <c r="E545" s="83">
        <v>134304</v>
      </c>
      <c r="F545" s="84">
        <v>1.7339784240725395E-4</v>
      </c>
    </row>
    <row r="546" spans="1:6" x14ac:dyDescent="0.2">
      <c r="A546" s="70" t="s">
        <v>383</v>
      </c>
      <c r="B546" s="70" t="s">
        <v>10</v>
      </c>
      <c r="C546" s="82">
        <v>295</v>
      </c>
      <c r="D546" s="83">
        <v>6411893</v>
      </c>
      <c r="E546" s="83">
        <v>384714</v>
      </c>
      <c r="F546" s="84">
        <v>4.9669836746384544E-4</v>
      </c>
    </row>
    <row r="547" spans="1:6" x14ac:dyDescent="0.2">
      <c r="A547" s="70" t="s">
        <v>383</v>
      </c>
      <c r="B547" s="70" t="s">
        <v>4</v>
      </c>
      <c r="C547" s="82">
        <v>48</v>
      </c>
      <c r="D547" s="83">
        <v>4646196</v>
      </c>
      <c r="E547" s="83">
        <v>278772</v>
      </c>
      <c r="F547" s="84">
        <v>3.5991826992163298E-4</v>
      </c>
    </row>
    <row r="548" spans="1:6" x14ac:dyDescent="0.2">
      <c r="A548" s="70" t="s">
        <v>383</v>
      </c>
      <c r="B548" s="70" t="s">
        <v>828</v>
      </c>
      <c r="C548" s="82">
        <v>423</v>
      </c>
      <c r="D548" s="83">
        <v>7619036</v>
      </c>
      <c r="E548" s="83">
        <v>450753</v>
      </c>
      <c r="F548" s="84">
        <v>5.8196031137268389E-4</v>
      </c>
    </row>
    <row r="549" spans="1:6" x14ac:dyDescent="0.2">
      <c r="A549" s="70" t="s">
        <v>383</v>
      </c>
      <c r="B549" s="70" t="s">
        <v>8</v>
      </c>
      <c r="C549" s="82">
        <v>131</v>
      </c>
      <c r="D549" s="83">
        <v>3434950</v>
      </c>
      <c r="E549" s="83">
        <v>206097</v>
      </c>
      <c r="F549" s="84">
        <v>2.6608868780235749E-4</v>
      </c>
    </row>
    <row r="550" spans="1:6" x14ac:dyDescent="0.2">
      <c r="A550" s="70" t="s">
        <v>383</v>
      </c>
      <c r="B550" s="70" t="s">
        <v>829</v>
      </c>
      <c r="C550" s="82">
        <v>100</v>
      </c>
      <c r="D550" s="83">
        <v>3054204</v>
      </c>
      <c r="E550" s="83">
        <v>183252</v>
      </c>
      <c r="F550" s="84">
        <v>2.365938573446368E-4</v>
      </c>
    </row>
    <row r="551" spans="1:6" x14ac:dyDescent="0.2">
      <c r="A551" s="70" t="s">
        <v>383</v>
      </c>
      <c r="B551" s="70" t="s">
        <v>25</v>
      </c>
      <c r="C551" s="82">
        <v>57</v>
      </c>
      <c r="D551" s="83">
        <v>7044425</v>
      </c>
      <c r="E551" s="83">
        <v>422666</v>
      </c>
      <c r="F551" s="84">
        <v>5.4569761480599533E-4</v>
      </c>
    </row>
    <row r="552" spans="1:6" x14ac:dyDescent="0.2">
      <c r="A552" s="70" t="s">
        <v>383</v>
      </c>
      <c r="B552" s="70" t="s">
        <v>61</v>
      </c>
      <c r="C552" s="82">
        <v>1310</v>
      </c>
      <c r="D552" s="83">
        <v>54880246</v>
      </c>
      <c r="E552" s="83">
        <v>3286425</v>
      </c>
      <c r="F552" s="84">
        <v>4.2430531051439986E-3</v>
      </c>
    </row>
    <row r="553" spans="1:6" x14ac:dyDescent="0.2">
      <c r="A553" s="70" t="s">
        <v>392</v>
      </c>
      <c r="B553" s="70" t="s">
        <v>5</v>
      </c>
      <c r="C553" s="82">
        <v>12</v>
      </c>
      <c r="D553" s="83">
        <v>63727</v>
      </c>
      <c r="E553" s="83">
        <v>3824</v>
      </c>
      <c r="F553" s="84">
        <v>4.937107974187955E-6</v>
      </c>
    </row>
    <row r="554" spans="1:6" x14ac:dyDescent="0.2">
      <c r="A554" s="70" t="s">
        <v>392</v>
      </c>
      <c r="B554" s="70" t="s">
        <v>1</v>
      </c>
      <c r="C554" s="82" t="s">
        <v>826</v>
      </c>
      <c r="D554" s="83" t="s">
        <v>826</v>
      </c>
      <c r="E554" s="83" t="s">
        <v>826</v>
      </c>
      <c r="F554" s="84" t="s">
        <v>826</v>
      </c>
    </row>
    <row r="555" spans="1:6" x14ac:dyDescent="0.2">
      <c r="A555" s="70" t="s">
        <v>392</v>
      </c>
      <c r="B555" s="70" t="s">
        <v>827</v>
      </c>
      <c r="C555" s="82">
        <v>95</v>
      </c>
      <c r="D555" s="83">
        <v>4227657</v>
      </c>
      <c r="E555" s="83">
        <v>253659</v>
      </c>
      <c r="F555" s="84">
        <v>3.2749525931604143E-4</v>
      </c>
    </row>
    <row r="556" spans="1:6" x14ac:dyDescent="0.2">
      <c r="A556" s="70" t="s">
        <v>392</v>
      </c>
      <c r="B556" s="70" t="s">
        <v>3</v>
      </c>
      <c r="C556" s="82">
        <v>48</v>
      </c>
      <c r="D556" s="83">
        <v>4112752</v>
      </c>
      <c r="E556" s="83">
        <v>246765</v>
      </c>
      <c r="F556" s="84">
        <v>3.1859452124751326E-4</v>
      </c>
    </row>
    <row r="557" spans="1:6" x14ac:dyDescent="0.2">
      <c r="A557" s="70" t="s">
        <v>392</v>
      </c>
      <c r="B557" s="70" t="s">
        <v>2</v>
      </c>
      <c r="C557" s="82" t="s">
        <v>826</v>
      </c>
      <c r="D557" s="83" t="s">
        <v>826</v>
      </c>
      <c r="E557" s="83" t="s">
        <v>826</v>
      </c>
      <c r="F557" s="84" t="s">
        <v>826</v>
      </c>
    </row>
    <row r="558" spans="1:6" x14ac:dyDescent="0.2">
      <c r="A558" s="70" t="s">
        <v>392</v>
      </c>
      <c r="B558" s="70" t="s">
        <v>6</v>
      </c>
      <c r="C558" s="82" t="s">
        <v>826</v>
      </c>
      <c r="D558" s="83" t="s">
        <v>826</v>
      </c>
      <c r="E558" s="83" t="s">
        <v>826</v>
      </c>
      <c r="F558" s="84" t="s">
        <v>826</v>
      </c>
    </row>
    <row r="559" spans="1:6" x14ac:dyDescent="0.2">
      <c r="A559" s="70" t="s">
        <v>392</v>
      </c>
      <c r="B559" s="70" t="s">
        <v>10</v>
      </c>
      <c r="C559" s="82">
        <v>132</v>
      </c>
      <c r="D559" s="83">
        <v>2393940</v>
      </c>
      <c r="E559" s="83">
        <v>143636</v>
      </c>
      <c r="F559" s="84">
        <v>1.8544624502627122E-4</v>
      </c>
    </row>
    <row r="560" spans="1:6" x14ac:dyDescent="0.2">
      <c r="A560" s="70" t="s">
        <v>392</v>
      </c>
      <c r="B560" s="70" t="s">
        <v>4</v>
      </c>
      <c r="C560" s="82">
        <v>24</v>
      </c>
      <c r="D560" s="83">
        <v>1951578</v>
      </c>
      <c r="E560" s="83">
        <v>117095</v>
      </c>
      <c r="F560" s="84">
        <v>1.5117956543868688E-4</v>
      </c>
    </row>
    <row r="561" spans="1:6" x14ac:dyDescent="0.2">
      <c r="A561" s="70" t="s">
        <v>392</v>
      </c>
      <c r="B561" s="70" t="s">
        <v>828</v>
      </c>
      <c r="C561" s="82">
        <v>265</v>
      </c>
      <c r="D561" s="83">
        <v>5169944</v>
      </c>
      <c r="E561" s="83">
        <v>307482</v>
      </c>
      <c r="F561" s="84">
        <v>3.9698531226968118E-4</v>
      </c>
    </row>
    <row r="562" spans="1:6" x14ac:dyDescent="0.2">
      <c r="A562" s="70" t="s">
        <v>392</v>
      </c>
      <c r="B562" s="70" t="s">
        <v>8</v>
      </c>
      <c r="C562" s="82">
        <v>96</v>
      </c>
      <c r="D562" s="83">
        <v>2167017</v>
      </c>
      <c r="E562" s="83">
        <v>130021</v>
      </c>
      <c r="F562" s="84">
        <v>1.6786812654599688E-4</v>
      </c>
    </row>
    <row r="563" spans="1:6" x14ac:dyDescent="0.2">
      <c r="A563" s="70" t="s">
        <v>392</v>
      </c>
      <c r="B563" s="70" t="s">
        <v>829</v>
      </c>
      <c r="C563" s="82">
        <v>63</v>
      </c>
      <c r="D563" s="83">
        <v>1887822</v>
      </c>
      <c r="E563" s="83">
        <v>113269</v>
      </c>
      <c r="F563" s="84">
        <v>1.4623987529505635E-4</v>
      </c>
    </row>
    <row r="564" spans="1:6" x14ac:dyDescent="0.2">
      <c r="A564" s="70" t="s">
        <v>392</v>
      </c>
      <c r="B564" s="70" t="s">
        <v>25</v>
      </c>
      <c r="C564" s="82">
        <v>36</v>
      </c>
      <c r="D564" s="83">
        <v>1360589</v>
      </c>
      <c r="E564" s="83">
        <v>81635</v>
      </c>
      <c r="F564" s="84">
        <v>1.0539770122197535E-4</v>
      </c>
    </row>
    <row r="565" spans="1:6" x14ac:dyDescent="0.2">
      <c r="A565" s="70" t="s">
        <v>392</v>
      </c>
      <c r="B565" s="70" t="s">
        <v>61</v>
      </c>
      <c r="C565" s="82">
        <v>792</v>
      </c>
      <c r="D565" s="83">
        <v>24667582</v>
      </c>
      <c r="E565" s="83">
        <v>1477340</v>
      </c>
      <c r="F565" s="84">
        <v>1.9073711021409083E-3</v>
      </c>
    </row>
    <row r="566" spans="1:6" x14ac:dyDescent="0.2">
      <c r="A566" s="70" t="s">
        <v>400</v>
      </c>
      <c r="B566" s="70" t="s">
        <v>5</v>
      </c>
      <c r="C566" s="82">
        <v>31</v>
      </c>
      <c r="D566" s="83">
        <v>526448</v>
      </c>
      <c r="E566" s="83">
        <v>31587</v>
      </c>
      <c r="F566" s="84">
        <v>4.0781493091180688E-5</v>
      </c>
    </row>
    <row r="567" spans="1:6" x14ac:dyDescent="0.2">
      <c r="A567" s="70" t="s">
        <v>400</v>
      </c>
      <c r="B567" s="70" t="s">
        <v>1</v>
      </c>
      <c r="C567" s="82">
        <v>12</v>
      </c>
      <c r="D567" s="83">
        <v>796596</v>
      </c>
      <c r="E567" s="83">
        <v>47796</v>
      </c>
      <c r="F567" s="84">
        <v>6.170868533846431E-5</v>
      </c>
    </row>
    <row r="568" spans="1:6" x14ac:dyDescent="0.2">
      <c r="A568" s="70" t="s">
        <v>400</v>
      </c>
      <c r="B568" s="70" t="s">
        <v>827</v>
      </c>
      <c r="C568" s="82">
        <v>118</v>
      </c>
      <c r="D568" s="83">
        <v>5219740</v>
      </c>
      <c r="E568" s="83">
        <v>313184</v>
      </c>
      <c r="F568" s="84">
        <v>4.0434707735043947E-4</v>
      </c>
    </row>
    <row r="569" spans="1:6" x14ac:dyDescent="0.2">
      <c r="A569" s="70" t="s">
        <v>400</v>
      </c>
      <c r="B569" s="70" t="s">
        <v>3</v>
      </c>
      <c r="C569" s="82">
        <v>60</v>
      </c>
      <c r="D569" s="83">
        <v>7713824</v>
      </c>
      <c r="E569" s="83">
        <v>462830</v>
      </c>
      <c r="F569" s="84">
        <v>5.9755274155162425E-4</v>
      </c>
    </row>
    <row r="570" spans="1:6" x14ac:dyDescent="0.2">
      <c r="A570" s="70" t="s">
        <v>400</v>
      </c>
      <c r="B570" s="70" t="s">
        <v>2</v>
      </c>
      <c r="C570" s="82">
        <v>16</v>
      </c>
      <c r="D570" s="83">
        <v>11437593</v>
      </c>
      <c r="E570" s="83">
        <v>686256</v>
      </c>
      <c r="F570" s="84">
        <v>8.8601463648910282E-4</v>
      </c>
    </row>
    <row r="571" spans="1:6" x14ac:dyDescent="0.2">
      <c r="A571" s="70" t="s">
        <v>400</v>
      </c>
      <c r="B571" s="70" t="s">
        <v>6</v>
      </c>
      <c r="C571" s="82">
        <v>35</v>
      </c>
      <c r="D571" s="83">
        <v>1817833</v>
      </c>
      <c r="E571" s="83">
        <v>109070</v>
      </c>
      <c r="F571" s="84">
        <v>1.408186105503871E-4</v>
      </c>
    </row>
    <row r="572" spans="1:6" x14ac:dyDescent="0.2">
      <c r="A572" s="70" t="s">
        <v>400</v>
      </c>
      <c r="B572" s="70" t="s">
        <v>10</v>
      </c>
      <c r="C572" s="82">
        <v>211</v>
      </c>
      <c r="D572" s="83">
        <v>11403876</v>
      </c>
      <c r="E572" s="83">
        <v>684233</v>
      </c>
      <c r="F572" s="84">
        <v>8.8340277209794638E-4</v>
      </c>
    </row>
    <row r="573" spans="1:6" x14ac:dyDescent="0.2">
      <c r="A573" s="70" t="s">
        <v>400</v>
      </c>
      <c r="B573" s="70" t="s">
        <v>4</v>
      </c>
      <c r="C573" s="82">
        <v>27</v>
      </c>
      <c r="D573" s="83">
        <v>1695413</v>
      </c>
      <c r="E573" s="83">
        <v>101725</v>
      </c>
      <c r="F573" s="84">
        <v>1.3133559327256007E-4</v>
      </c>
    </row>
    <row r="574" spans="1:6" x14ac:dyDescent="0.2">
      <c r="A574" s="70" t="s">
        <v>400</v>
      </c>
      <c r="B574" s="70" t="s">
        <v>828</v>
      </c>
      <c r="C574" s="82">
        <v>412</v>
      </c>
      <c r="D574" s="83">
        <v>7194194</v>
      </c>
      <c r="E574" s="83">
        <v>423866</v>
      </c>
      <c r="F574" s="84">
        <v>5.4724691647153553E-4</v>
      </c>
    </row>
    <row r="575" spans="1:6" x14ac:dyDescent="0.2">
      <c r="A575" s="70" t="s">
        <v>400</v>
      </c>
      <c r="B575" s="70" t="s">
        <v>8</v>
      </c>
      <c r="C575" s="82">
        <v>104</v>
      </c>
      <c r="D575" s="83">
        <v>1784123</v>
      </c>
      <c r="E575" s="83">
        <v>107047</v>
      </c>
      <c r="F575" s="84">
        <v>1.3820674615923066E-4</v>
      </c>
    </row>
    <row r="576" spans="1:6" x14ac:dyDescent="0.2">
      <c r="A576" s="70" t="s">
        <v>400</v>
      </c>
      <c r="B576" s="70" t="s">
        <v>829</v>
      </c>
      <c r="C576" s="82">
        <v>78</v>
      </c>
      <c r="D576" s="83">
        <v>4877651</v>
      </c>
      <c r="E576" s="83">
        <v>292659</v>
      </c>
      <c r="F576" s="84">
        <v>3.7784756344609642E-4</v>
      </c>
    </row>
    <row r="577" spans="1:6" x14ac:dyDescent="0.2">
      <c r="A577" s="70" t="s">
        <v>400</v>
      </c>
      <c r="B577" s="70" t="s">
        <v>25</v>
      </c>
      <c r="C577" s="82">
        <v>36</v>
      </c>
      <c r="D577" s="83">
        <v>3174691</v>
      </c>
      <c r="E577" s="83">
        <v>190481</v>
      </c>
      <c r="F577" s="84">
        <v>2.4592710879479496E-4</v>
      </c>
    </row>
    <row r="578" spans="1:6" x14ac:dyDescent="0.2">
      <c r="A578" s="70" t="s">
        <v>400</v>
      </c>
      <c r="B578" s="70" t="s">
        <v>61</v>
      </c>
      <c r="C578" s="82">
        <v>1140</v>
      </c>
      <c r="D578" s="83">
        <v>57641984</v>
      </c>
      <c r="E578" s="83">
        <v>3450734</v>
      </c>
      <c r="F578" s="84">
        <v>4.4551899446133624E-3</v>
      </c>
    </row>
    <row r="579" spans="1:6" x14ac:dyDescent="0.2">
      <c r="A579" s="70" t="s">
        <v>407</v>
      </c>
      <c r="B579" s="70" t="s">
        <v>5</v>
      </c>
      <c r="C579" s="82" t="s">
        <v>826</v>
      </c>
      <c r="D579" s="83" t="s">
        <v>826</v>
      </c>
      <c r="E579" s="83" t="s">
        <v>826</v>
      </c>
      <c r="F579" s="84" t="s">
        <v>826</v>
      </c>
    </row>
    <row r="580" spans="1:6" x14ac:dyDescent="0.2">
      <c r="A580" s="70" t="s">
        <v>407</v>
      </c>
      <c r="B580" s="70" t="s">
        <v>1</v>
      </c>
      <c r="C580" s="82">
        <v>26</v>
      </c>
      <c r="D580" s="83">
        <v>5291196</v>
      </c>
      <c r="E580" s="83">
        <v>317472</v>
      </c>
      <c r="F580" s="84">
        <v>4.0988324863530293E-4</v>
      </c>
    </row>
    <row r="581" spans="1:6" x14ac:dyDescent="0.2">
      <c r="A581" s="70" t="s">
        <v>407</v>
      </c>
      <c r="B581" s="70" t="s">
        <v>827</v>
      </c>
      <c r="C581" s="82">
        <v>54</v>
      </c>
      <c r="D581" s="83">
        <v>1510777</v>
      </c>
      <c r="E581" s="83">
        <v>90647</v>
      </c>
      <c r="F581" s="84">
        <v>1.1703295673018189E-4</v>
      </c>
    </row>
    <row r="582" spans="1:6" x14ac:dyDescent="0.2">
      <c r="A582" s="70" t="s">
        <v>407</v>
      </c>
      <c r="B582" s="70" t="s">
        <v>3</v>
      </c>
      <c r="C582" s="82">
        <v>39</v>
      </c>
      <c r="D582" s="83">
        <v>4374428</v>
      </c>
      <c r="E582" s="83">
        <v>262466</v>
      </c>
      <c r="F582" s="84">
        <v>3.3886584245638492E-4</v>
      </c>
    </row>
    <row r="583" spans="1:6" x14ac:dyDescent="0.2">
      <c r="A583" s="70" t="s">
        <v>407</v>
      </c>
      <c r="B583" s="70" t="s">
        <v>2</v>
      </c>
      <c r="C583" s="82" t="s">
        <v>826</v>
      </c>
      <c r="D583" s="83" t="s">
        <v>826</v>
      </c>
      <c r="E583" s="83" t="s">
        <v>826</v>
      </c>
      <c r="F583" s="84" t="s">
        <v>826</v>
      </c>
    </row>
    <row r="584" spans="1:6" x14ac:dyDescent="0.2">
      <c r="A584" s="70" t="s">
        <v>407</v>
      </c>
      <c r="B584" s="70" t="s">
        <v>6</v>
      </c>
      <c r="C584" s="82">
        <v>33</v>
      </c>
      <c r="D584" s="83">
        <v>2140288</v>
      </c>
      <c r="E584" s="83">
        <v>128417</v>
      </c>
      <c r="F584" s="84">
        <v>1.6579722665305822E-4</v>
      </c>
    </row>
    <row r="585" spans="1:6" x14ac:dyDescent="0.2">
      <c r="A585" s="70" t="s">
        <v>407</v>
      </c>
      <c r="B585" s="70" t="s">
        <v>10</v>
      </c>
      <c r="C585" s="82">
        <v>162</v>
      </c>
      <c r="D585" s="83">
        <v>4451864</v>
      </c>
      <c r="E585" s="83">
        <v>267112</v>
      </c>
      <c r="F585" s="84">
        <v>3.4486422207146783E-4</v>
      </c>
    </row>
    <row r="586" spans="1:6" x14ac:dyDescent="0.2">
      <c r="A586" s="70" t="s">
        <v>407</v>
      </c>
      <c r="B586" s="70" t="s">
        <v>4</v>
      </c>
      <c r="C586" s="82">
        <v>22</v>
      </c>
      <c r="D586" s="83">
        <v>1893850</v>
      </c>
      <c r="E586" s="83">
        <v>113631</v>
      </c>
      <c r="F586" s="84">
        <v>1.4670724796416097E-4</v>
      </c>
    </row>
    <row r="587" spans="1:6" x14ac:dyDescent="0.2">
      <c r="A587" s="70" t="s">
        <v>407</v>
      </c>
      <c r="B587" s="70" t="s">
        <v>828</v>
      </c>
      <c r="C587" s="82">
        <v>198</v>
      </c>
      <c r="D587" s="83">
        <v>4285092</v>
      </c>
      <c r="E587" s="83">
        <v>255308</v>
      </c>
      <c r="F587" s="84">
        <v>3.2962425802143786E-4</v>
      </c>
    </row>
    <row r="588" spans="1:6" x14ac:dyDescent="0.2">
      <c r="A588" s="70" t="s">
        <v>407</v>
      </c>
      <c r="B588" s="70" t="s">
        <v>8</v>
      </c>
      <c r="C588" s="82">
        <v>108</v>
      </c>
      <c r="D588" s="83">
        <v>4904279</v>
      </c>
      <c r="E588" s="83">
        <v>294257</v>
      </c>
      <c r="F588" s="84">
        <v>3.7991071683070738E-4</v>
      </c>
    </row>
    <row r="589" spans="1:6" x14ac:dyDescent="0.2">
      <c r="A589" s="70" t="s">
        <v>407</v>
      </c>
      <c r="B589" s="70" t="s">
        <v>829</v>
      </c>
      <c r="C589" s="82">
        <v>30</v>
      </c>
      <c r="D589" s="83">
        <v>791418</v>
      </c>
      <c r="E589" s="83">
        <v>47485</v>
      </c>
      <c r="F589" s="84">
        <v>6.1307157990145151E-5</v>
      </c>
    </row>
    <row r="590" spans="1:6" x14ac:dyDescent="0.2">
      <c r="A590" s="70" t="s">
        <v>407</v>
      </c>
      <c r="B590" s="70" t="s">
        <v>25</v>
      </c>
      <c r="C590" s="82">
        <v>24</v>
      </c>
      <c r="D590" s="83">
        <v>1536861</v>
      </c>
      <c r="E590" s="83">
        <v>92212</v>
      </c>
      <c r="F590" s="84">
        <v>1.1905350431899051E-4</v>
      </c>
    </row>
    <row r="591" spans="1:6" x14ac:dyDescent="0.2">
      <c r="A591" s="70" t="s">
        <v>407</v>
      </c>
      <c r="B591" s="70" t="s">
        <v>61</v>
      </c>
      <c r="C591" s="82">
        <v>708</v>
      </c>
      <c r="D591" s="83">
        <v>31356101</v>
      </c>
      <c r="E591" s="83">
        <v>1879568</v>
      </c>
      <c r="F591" s="84">
        <v>2.4266815274133122E-3</v>
      </c>
    </row>
    <row r="592" spans="1:6" x14ac:dyDescent="0.2">
      <c r="A592" s="70" t="s">
        <v>414</v>
      </c>
      <c r="B592" s="70" t="s">
        <v>5</v>
      </c>
      <c r="C592" s="82" t="s">
        <v>826</v>
      </c>
      <c r="D592" s="83" t="s">
        <v>826</v>
      </c>
      <c r="E592" s="83" t="s">
        <v>826</v>
      </c>
      <c r="F592" s="84" t="s">
        <v>826</v>
      </c>
    </row>
    <row r="593" spans="1:6" x14ac:dyDescent="0.2">
      <c r="A593" s="70" t="s">
        <v>414</v>
      </c>
      <c r="B593" s="70" t="s">
        <v>1</v>
      </c>
      <c r="C593" s="82">
        <v>18</v>
      </c>
      <c r="D593" s="83">
        <v>3495088</v>
      </c>
      <c r="E593" s="83">
        <v>209705</v>
      </c>
      <c r="F593" s="84">
        <v>2.7074692147674819E-4</v>
      </c>
    </row>
    <row r="594" spans="1:6" x14ac:dyDescent="0.2">
      <c r="A594" s="70" t="s">
        <v>414</v>
      </c>
      <c r="B594" s="70" t="s">
        <v>827</v>
      </c>
      <c r="C594" s="82">
        <v>63</v>
      </c>
      <c r="D594" s="83">
        <v>2391526</v>
      </c>
      <c r="E594" s="83">
        <v>143492</v>
      </c>
      <c r="F594" s="84">
        <v>1.852603288264064E-4</v>
      </c>
    </row>
    <row r="595" spans="1:6" x14ac:dyDescent="0.2">
      <c r="A595" s="70" t="s">
        <v>414</v>
      </c>
      <c r="B595" s="70" t="s">
        <v>3</v>
      </c>
      <c r="C595" s="82">
        <v>45</v>
      </c>
      <c r="D595" s="83">
        <v>4956747</v>
      </c>
      <c r="E595" s="83">
        <v>297405</v>
      </c>
      <c r="F595" s="84">
        <v>3.8397505153330773E-4</v>
      </c>
    </row>
    <row r="596" spans="1:6" x14ac:dyDescent="0.2">
      <c r="A596" s="70" t="s">
        <v>414</v>
      </c>
      <c r="B596" s="70" t="s">
        <v>2</v>
      </c>
      <c r="C596" s="82" t="s">
        <v>826</v>
      </c>
      <c r="D596" s="83" t="s">
        <v>826</v>
      </c>
      <c r="E596" s="83" t="s">
        <v>826</v>
      </c>
      <c r="F596" s="84" t="s">
        <v>826</v>
      </c>
    </row>
    <row r="597" spans="1:6" x14ac:dyDescent="0.2">
      <c r="A597" s="70" t="s">
        <v>414</v>
      </c>
      <c r="B597" s="70" t="s">
        <v>6</v>
      </c>
      <c r="C597" s="82">
        <v>18</v>
      </c>
      <c r="D597" s="83">
        <v>1114906</v>
      </c>
      <c r="E597" s="83">
        <v>66894</v>
      </c>
      <c r="F597" s="84">
        <v>8.6365821345535845E-5</v>
      </c>
    </row>
    <row r="598" spans="1:6" x14ac:dyDescent="0.2">
      <c r="A598" s="70" t="s">
        <v>414</v>
      </c>
      <c r="B598" s="70" t="s">
        <v>10</v>
      </c>
      <c r="C598" s="82">
        <v>151</v>
      </c>
      <c r="D598" s="83">
        <v>5069687</v>
      </c>
      <c r="E598" s="83">
        <v>304181</v>
      </c>
      <c r="F598" s="84">
        <v>3.9272344160472445E-4</v>
      </c>
    </row>
    <row r="599" spans="1:6" x14ac:dyDescent="0.2">
      <c r="A599" s="70" t="s">
        <v>414</v>
      </c>
      <c r="B599" s="70" t="s">
        <v>4</v>
      </c>
      <c r="C599" s="82">
        <v>12</v>
      </c>
      <c r="D599" s="83">
        <v>282592</v>
      </c>
      <c r="E599" s="83">
        <v>16956</v>
      </c>
      <c r="F599" s="84">
        <v>2.1891632534082367E-5</v>
      </c>
    </row>
    <row r="600" spans="1:6" x14ac:dyDescent="0.2">
      <c r="A600" s="70" t="s">
        <v>414</v>
      </c>
      <c r="B600" s="70" t="s">
        <v>828</v>
      </c>
      <c r="C600" s="82">
        <v>184</v>
      </c>
      <c r="D600" s="83">
        <v>2288424</v>
      </c>
      <c r="E600" s="83">
        <v>133672</v>
      </c>
      <c r="F600" s="84">
        <v>1.7258187686340282E-4</v>
      </c>
    </row>
    <row r="601" spans="1:6" x14ac:dyDescent="0.2">
      <c r="A601" s="70" t="s">
        <v>414</v>
      </c>
      <c r="B601" s="70" t="s">
        <v>8</v>
      </c>
      <c r="C601" s="82">
        <v>63</v>
      </c>
      <c r="D601" s="83">
        <v>1562746</v>
      </c>
      <c r="E601" s="83">
        <v>93765</v>
      </c>
      <c r="F601" s="84">
        <v>1.2105855889114372E-4</v>
      </c>
    </row>
    <row r="602" spans="1:6" x14ac:dyDescent="0.2">
      <c r="A602" s="70" t="s">
        <v>414</v>
      </c>
      <c r="B602" s="70" t="s">
        <v>829</v>
      </c>
      <c r="C602" s="82">
        <v>75</v>
      </c>
      <c r="D602" s="83">
        <v>2627540</v>
      </c>
      <c r="E602" s="83">
        <v>157652</v>
      </c>
      <c r="F602" s="84">
        <v>2.0354208847978019E-4</v>
      </c>
    </row>
    <row r="603" spans="1:6" x14ac:dyDescent="0.2">
      <c r="A603" s="70" t="s">
        <v>414</v>
      </c>
      <c r="B603" s="70" t="s">
        <v>25</v>
      </c>
      <c r="C603" s="82">
        <v>45</v>
      </c>
      <c r="D603" s="83">
        <v>3910487</v>
      </c>
      <c r="E603" s="83">
        <v>234629</v>
      </c>
      <c r="F603" s="84">
        <v>3.0292591707001721E-4</v>
      </c>
    </row>
    <row r="604" spans="1:6" x14ac:dyDescent="0.2">
      <c r="A604" s="70" t="s">
        <v>414</v>
      </c>
      <c r="B604" s="70" t="s">
        <v>61</v>
      </c>
      <c r="C604" s="82">
        <v>695</v>
      </c>
      <c r="D604" s="83">
        <v>28002557</v>
      </c>
      <c r="E604" s="83">
        <v>1676520</v>
      </c>
      <c r="F604" s="84">
        <v>2.164529356926148E-3</v>
      </c>
    </row>
    <row r="605" spans="1:6" x14ac:dyDescent="0.2">
      <c r="A605" s="70" t="s">
        <v>421</v>
      </c>
      <c r="B605" s="70" t="s">
        <v>5</v>
      </c>
      <c r="C605" s="82" t="s">
        <v>826</v>
      </c>
      <c r="D605" s="83" t="s">
        <v>826</v>
      </c>
      <c r="E605" s="83" t="s">
        <v>826</v>
      </c>
      <c r="F605" s="84" t="s">
        <v>826</v>
      </c>
    </row>
    <row r="606" spans="1:6" x14ac:dyDescent="0.2">
      <c r="A606" s="70" t="s">
        <v>421</v>
      </c>
      <c r="B606" s="70" t="s">
        <v>1</v>
      </c>
      <c r="C606" s="82" t="s">
        <v>826</v>
      </c>
      <c r="D606" s="83" t="s">
        <v>826</v>
      </c>
      <c r="E606" s="83" t="s">
        <v>826</v>
      </c>
      <c r="F606" s="84" t="s">
        <v>826</v>
      </c>
    </row>
    <row r="607" spans="1:6" x14ac:dyDescent="0.2">
      <c r="A607" s="70" t="s">
        <v>421</v>
      </c>
      <c r="B607" s="70" t="s">
        <v>827</v>
      </c>
      <c r="C607" s="82">
        <v>33</v>
      </c>
      <c r="D607" s="83">
        <v>1185911</v>
      </c>
      <c r="E607" s="83">
        <v>71155</v>
      </c>
      <c r="F607" s="84">
        <v>9.1867133342924667E-5</v>
      </c>
    </row>
    <row r="608" spans="1:6" x14ac:dyDescent="0.2">
      <c r="A608" s="70" t="s">
        <v>421</v>
      </c>
      <c r="B608" s="70" t="s">
        <v>3</v>
      </c>
      <c r="C608" s="82">
        <v>30</v>
      </c>
      <c r="D608" s="83">
        <v>2861220</v>
      </c>
      <c r="E608" s="83">
        <v>171673</v>
      </c>
      <c r="F608" s="84">
        <v>2.2164438735689562E-4</v>
      </c>
    </row>
    <row r="609" spans="1:6" x14ac:dyDescent="0.2">
      <c r="A609" s="70" t="s">
        <v>421</v>
      </c>
      <c r="B609" s="70" t="s">
        <v>2</v>
      </c>
      <c r="C609" s="82" t="s">
        <v>826</v>
      </c>
      <c r="D609" s="83" t="s">
        <v>826</v>
      </c>
      <c r="E609" s="83" t="s">
        <v>826</v>
      </c>
      <c r="F609" s="84" t="s">
        <v>826</v>
      </c>
    </row>
    <row r="610" spans="1:6" x14ac:dyDescent="0.2">
      <c r="A610" s="70" t="s">
        <v>421</v>
      </c>
      <c r="B610" s="70" t="s">
        <v>6</v>
      </c>
      <c r="C610" s="82">
        <v>15</v>
      </c>
      <c r="D610" s="83">
        <v>725370</v>
      </c>
      <c r="E610" s="83">
        <v>43522</v>
      </c>
      <c r="F610" s="84">
        <v>5.6190589239698791E-5</v>
      </c>
    </row>
    <row r="611" spans="1:6" x14ac:dyDescent="0.2">
      <c r="A611" s="70" t="s">
        <v>421</v>
      </c>
      <c r="B611" s="70" t="s">
        <v>10</v>
      </c>
      <c r="C611" s="82">
        <v>81</v>
      </c>
      <c r="D611" s="83">
        <v>1419837</v>
      </c>
      <c r="E611" s="83">
        <v>85190</v>
      </c>
      <c r="F611" s="84">
        <v>1.0998750740613805E-4</v>
      </c>
    </row>
    <row r="612" spans="1:6" x14ac:dyDescent="0.2">
      <c r="A612" s="70" t="s">
        <v>421</v>
      </c>
      <c r="B612" s="70" t="s">
        <v>4</v>
      </c>
      <c r="C612" s="82">
        <v>15</v>
      </c>
      <c r="D612" s="83">
        <v>725901</v>
      </c>
      <c r="E612" s="83">
        <v>43554</v>
      </c>
      <c r="F612" s="84">
        <v>5.6231903950779861E-5</v>
      </c>
    </row>
    <row r="613" spans="1:6" x14ac:dyDescent="0.2">
      <c r="A613" s="70" t="s">
        <v>421</v>
      </c>
      <c r="B613" s="70" t="s">
        <v>828</v>
      </c>
      <c r="C613" s="82">
        <v>149</v>
      </c>
      <c r="D613" s="83">
        <v>2097702</v>
      </c>
      <c r="E613" s="83">
        <v>123476</v>
      </c>
      <c r="F613" s="84">
        <v>1.5941797704519664E-4</v>
      </c>
    </row>
    <row r="614" spans="1:6" x14ac:dyDescent="0.2">
      <c r="A614" s="70" t="s">
        <v>421</v>
      </c>
      <c r="B614" s="70" t="s">
        <v>8</v>
      </c>
      <c r="C614" s="82">
        <v>52</v>
      </c>
      <c r="D614" s="83">
        <v>1861958</v>
      </c>
      <c r="E614" s="83">
        <v>111717</v>
      </c>
      <c r="F614" s="84">
        <v>1.4423611180762442E-4</v>
      </c>
    </row>
    <row r="615" spans="1:6" x14ac:dyDescent="0.2">
      <c r="A615" s="70" t="s">
        <v>421</v>
      </c>
      <c r="B615" s="70" t="s">
        <v>829</v>
      </c>
      <c r="C615" s="82">
        <v>72</v>
      </c>
      <c r="D615" s="83">
        <v>1735151</v>
      </c>
      <c r="E615" s="83">
        <v>104061</v>
      </c>
      <c r="F615" s="84">
        <v>1.3435156718147824E-4</v>
      </c>
    </row>
    <row r="616" spans="1:6" x14ac:dyDescent="0.2">
      <c r="A616" s="70" t="s">
        <v>421</v>
      </c>
      <c r="B616" s="70" t="s">
        <v>25</v>
      </c>
      <c r="C616" s="82">
        <v>15</v>
      </c>
      <c r="D616" s="83">
        <v>1607761</v>
      </c>
      <c r="E616" s="83">
        <v>96466</v>
      </c>
      <c r="F616" s="84">
        <v>1.2454577872333036E-4</v>
      </c>
    </row>
    <row r="617" spans="1:6" x14ac:dyDescent="0.2">
      <c r="A617" s="70" t="s">
        <v>421</v>
      </c>
      <c r="B617" s="70" t="s">
        <v>61</v>
      </c>
      <c r="C617" s="82">
        <v>489</v>
      </c>
      <c r="D617" s="83">
        <v>15575530</v>
      </c>
      <c r="E617" s="83">
        <v>932098</v>
      </c>
      <c r="F617" s="84">
        <v>1.2034174865388715E-3</v>
      </c>
    </row>
    <row r="618" spans="1:6" x14ac:dyDescent="0.2">
      <c r="A618" s="70" t="s">
        <v>427</v>
      </c>
      <c r="B618" s="70" t="s">
        <v>5</v>
      </c>
      <c r="C618" s="82">
        <v>73</v>
      </c>
      <c r="D618" s="83">
        <v>5441289</v>
      </c>
      <c r="E618" s="83">
        <v>326477</v>
      </c>
      <c r="F618" s="84">
        <v>4.2150946655046052E-4</v>
      </c>
    </row>
    <row r="619" spans="1:6" x14ac:dyDescent="0.2">
      <c r="A619" s="70" t="s">
        <v>427</v>
      </c>
      <c r="B619" s="70" t="s">
        <v>1</v>
      </c>
      <c r="C619" s="82">
        <v>12</v>
      </c>
      <c r="D619" s="83">
        <v>794439</v>
      </c>
      <c r="E619" s="83">
        <v>47666</v>
      </c>
      <c r="F619" s="84">
        <v>6.1540844324697462E-5</v>
      </c>
    </row>
    <row r="620" spans="1:6" x14ac:dyDescent="0.2">
      <c r="A620" s="70" t="s">
        <v>427</v>
      </c>
      <c r="B620" s="70" t="s">
        <v>827</v>
      </c>
      <c r="C620" s="82">
        <v>81</v>
      </c>
      <c r="D620" s="83">
        <v>3503300</v>
      </c>
      <c r="E620" s="83">
        <v>210198</v>
      </c>
      <c r="F620" s="84">
        <v>2.7138342624434097E-4</v>
      </c>
    </row>
    <row r="621" spans="1:6" x14ac:dyDescent="0.2">
      <c r="A621" s="70" t="s">
        <v>427</v>
      </c>
      <c r="B621" s="70" t="s">
        <v>3</v>
      </c>
      <c r="C621" s="82">
        <v>54</v>
      </c>
      <c r="D621" s="83">
        <v>5267471</v>
      </c>
      <c r="E621" s="83">
        <v>316048</v>
      </c>
      <c r="F621" s="84">
        <v>4.0804474399219531E-4</v>
      </c>
    </row>
    <row r="622" spans="1:6" x14ac:dyDescent="0.2">
      <c r="A622" s="70" t="s">
        <v>427</v>
      </c>
      <c r="B622" s="70" t="s">
        <v>2</v>
      </c>
      <c r="C622" s="82">
        <v>45</v>
      </c>
      <c r="D622" s="83">
        <v>1691534</v>
      </c>
      <c r="E622" s="83">
        <v>101492</v>
      </c>
      <c r="F622" s="84">
        <v>1.3103477053250104E-4</v>
      </c>
    </row>
    <row r="623" spans="1:6" x14ac:dyDescent="0.2">
      <c r="A623" s="70" t="s">
        <v>427</v>
      </c>
      <c r="B623" s="70" t="s">
        <v>6</v>
      </c>
      <c r="C623" s="82">
        <v>25</v>
      </c>
      <c r="D623" s="83">
        <v>1858050</v>
      </c>
      <c r="E623" s="83">
        <v>111483</v>
      </c>
      <c r="F623" s="84">
        <v>1.439339979828441E-4</v>
      </c>
    </row>
    <row r="624" spans="1:6" x14ac:dyDescent="0.2">
      <c r="A624" s="70" t="s">
        <v>427</v>
      </c>
      <c r="B624" s="70" t="s">
        <v>10</v>
      </c>
      <c r="C624" s="82">
        <v>231</v>
      </c>
      <c r="D624" s="83">
        <v>5237957</v>
      </c>
      <c r="E624" s="83">
        <v>314277</v>
      </c>
      <c r="F624" s="84">
        <v>4.057582329508023E-4</v>
      </c>
    </row>
    <row r="625" spans="1:6" x14ac:dyDescent="0.2">
      <c r="A625" s="70" t="s">
        <v>427</v>
      </c>
      <c r="B625" s="70" t="s">
        <v>4</v>
      </c>
      <c r="C625" s="82">
        <v>12</v>
      </c>
      <c r="D625" s="83">
        <v>628596</v>
      </c>
      <c r="E625" s="83">
        <v>37716</v>
      </c>
      <c r="F625" s="84">
        <v>4.8694551347927015E-5</v>
      </c>
    </row>
    <row r="626" spans="1:6" x14ac:dyDescent="0.2">
      <c r="A626" s="70" t="s">
        <v>427</v>
      </c>
      <c r="B626" s="70" t="s">
        <v>828</v>
      </c>
      <c r="C626" s="82">
        <v>415</v>
      </c>
      <c r="D626" s="83">
        <v>7735670</v>
      </c>
      <c r="E626" s="83">
        <v>455683</v>
      </c>
      <c r="F626" s="84">
        <v>5.8832535904861137E-4</v>
      </c>
    </row>
    <row r="627" spans="1:6" x14ac:dyDescent="0.2">
      <c r="A627" s="70" t="s">
        <v>427</v>
      </c>
      <c r="B627" s="70" t="s">
        <v>8</v>
      </c>
      <c r="C627" s="82">
        <v>185</v>
      </c>
      <c r="D627" s="83">
        <v>5804735</v>
      </c>
      <c r="E627" s="83">
        <v>348223</v>
      </c>
      <c r="F627" s="84">
        <v>4.4958539489949067E-4</v>
      </c>
    </row>
    <row r="628" spans="1:6" x14ac:dyDescent="0.2">
      <c r="A628" s="70" t="s">
        <v>427</v>
      </c>
      <c r="B628" s="70" t="s">
        <v>829</v>
      </c>
      <c r="C628" s="82">
        <v>54</v>
      </c>
      <c r="D628" s="83">
        <v>1824653</v>
      </c>
      <c r="E628" s="83">
        <v>109479</v>
      </c>
      <c r="F628" s="84">
        <v>1.4134666420139203E-4</v>
      </c>
    </row>
    <row r="629" spans="1:6" x14ac:dyDescent="0.2">
      <c r="A629" s="70" t="s">
        <v>427</v>
      </c>
      <c r="B629" s="70" t="s">
        <v>25</v>
      </c>
      <c r="C629" s="82">
        <v>51</v>
      </c>
      <c r="D629" s="83">
        <v>1170954</v>
      </c>
      <c r="E629" s="83">
        <v>70257</v>
      </c>
      <c r="F629" s="84">
        <v>9.0707739263212126E-5</v>
      </c>
    </row>
    <row r="630" spans="1:6" x14ac:dyDescent="0.2">
      <c r="A630" s="70" t="s">
        <v>427</v>
      </c>
      <c r="B630" s="70" t="s">
        <v>61</v>
      </c>
      <c r="C630" s="82">
        <v>1238</v>
      </c>
      <c r="D630" s="83">
        <v>40958648</v>
      </c>
      <c r="E630" s="83">
        <v>2449001</v>
      </c>
      <c r="F630" s="84">
        <v>3.1618677735079175E-3</v>
      </c>
    </row>
    <row r="631" spans="1:6" x14ac:dyDescent="0.2">
      <c r="A631" s="70" t="s">
        <v>434</v>
      </c>
      <c r="B631" s="70" t="s">
        <v>5</v>
      </c>
      <c r="C631" s="82" t="s">
        <v>826</v>
      </c>
      <c r="D631" s="83" t="s">
        <v>826</v>
      </c>
      <c r="E631" s="83" t="s">
        <v>826</v>
      </c>
      <c r="F631" s="84" t="s">
        <v>826</v>
      </c>
    </row>
    <row r="632" spans="1:6" x14ac:dyDescent="0.2">
      <c r="A632" s="70" t="s">
        <v>434</v>
      </c>
      <c r="B632" s="70" t="s">
        <v>1</v>
      </c>
      <c r="C632" s="82">
        <v>23</v>
      </c>
      <c r="D632" s="83">
        <v>1761099</v>
      </c>
      <c r="E632" s="83">
        <v>105666</v>
      </c>
      <c r="F632" s="84">
        <v>1.3642375815913819E-4</v>
      </c>
    </row>
    <row r="633" spans="1:6" x14ac:dyDescent="0.2">
      <c r="A633" s="70" t="s">
        <v>434</v>
      </c>
      <c r="B633" s="70" t="s">
        <v>827</v>
      </c>
      <c r="C633" s="82">
        <v>141</v>
      </c>
      <c r="D633" s="83">
        <v>5041799</v>
      </c>
      <c r="E633" s="83">
        <v>302508</v>
      </c>
      <c r="F633" s="84">
        <v>3.9056345686601726E-4</v>
      </c>
    </row>
    <row r="634" spans="1:6" x14ac:dyDescent="0.2">
      <c r="A634" s="70" t="s">
        <v>434</v>
      </c>
      <c r="B634" s="70" t="s">
        <v>3</v>
      </c>
      <c r="C634" s="82">
        <v>66</v>
      </c>
      <c r="D634" s="83">
        <v>6352798</v>
      </c>
      <c r="E634" s="83">
        <v>381168</v>
      </c>
      <c r="F634" s="84">
        <v>4.9212018104217428E-4</v>
      </c>
    </row>
    <row r="635" spans="1:6" x14ac:dyDescent="0.2">
      <c r="A635" s="70" t="s">
        <v>434</v>
      </c>
      <c r="B635" s="70" t="s">
        <v>2</v>
      </c>
      <c r="C635" s="82">
        <v>21</v>
      </c>
      <c r="D635" s="83">
        <v>7014461</v>
      </c>
      <c r="E635" s="83">
        <v>420868</v>
      </c>
      <c r="F635" s="84">
        <v>5.4337624447712771E-4</v>
      </c>
    </row>
    <row r="636" spans="1:6" x14ac:dyDescent="0.2">
      <c r="A636" s="70" t="s">
        <v>434</v>
      </c>
      <c r="B636" s="70" t="s">
        <v>6</v>
      </c>
      <c r="C636" s="82" t="s">
        <v>826</v>
      </c>
      <c r="D636" s="83" t="s">
        <v>826</v>
      </c>
      <c r="E636" s="83" t="s">
        <v>826</v>
      </c>
      <c r="F636" s="84" t="s">
        <v>826</v>
      </c>
    </row>
    <row r="637" spans="1:6" x14ac:dyDescent="0.2">
      <c r="A637" s="70" t="s">
        <v>434</v>
      </c>
      <c r="B637" s="70" t="s">
        <v>10</v>
      </c>
      <c r="C637" s="82">
        <v>268</v>
      </c>
      <c r="D637" s="83">
        <v>5929002</v>
      </c>
      <c r="E637" s="83">
        <v>355740</v>
      </c>
      <c r="F637" s="84">
        <v>4.5929047874937847E-4</v>
      </c>
    </row>
    <row r="638" spans="1:6" x14ac:dyDescent="0.2">
      <c r="A638" s="70" t="s">
        <v>434</v>
      </c>
      <c r="B638" s="70" t="s">
        <v>4</v>
      </c>
      <c r="C638" s="82">
        <v>42</v>
      </c>
      <c r="D638" s="83">
        <v>4155747</v>
      </c>
      <c r="E638" s="83">
        <v>249345</v>
      </c>
      <c r="F638" s="84">
        <v>3.2192551982842459E-4</v>
      </c>
    </row>
    <row r="639" spans="1:6" x14ac:dyDescent="0.2">
      <c r="A639" s="70" t="s">
        <v>434</v>
      </c>
      <c r="B639" s="70" t="s">
        <v>828</v>
      </c>
      <c r="C639" s="82">
        <v>443</v>
      </c>
      <c r="D639" s="83">
        <v>5716426</v>
      </c>
      <c r="E639" s="83">
        <v>340324</v>
      </c>
      <c r="F639" s="84">
        <v>4.393871166860726E-4</v>
      </c>
    </row>
    <row r="640" spans="1:6" x14ac:dyDescent="0.2">
      <c r="A640" s="70" t="s">
        <v>434</v>
      </c>
      <c r="B640" s="70" t="s">
        <v>8</v>
      </c>
      <c r="C640" s="82">
        <v>133</v>
      </c>
      <c r="D640" s="83">
        <v>2352406</v>
      </c>
      <c r="E640" s="83">
        <v>141144</v>
      </c>
      <c r="F640" s="84">
        <v>1.8222886190083284E-4</v>
      </c>
    </row>
    <row r="641" spans="1:6" x14ac:dyDescent="0.2">
      <c r="A641" s="70" t="s">
        <v>434</v>
      </c>
      <c r="B641" s="70" t="s">
        <v>829</v>
      </c>
      <c r="C641" s="82">
        <v>60</v>
      </c>
      <c r="D641" s="83">
        <v>2311545</v>
      </c>
      <c r="E641" s="83">
        <v>138693</v>
      </c>
      <c r="F641" s="84">
        <v>1.7906441324896707E-4</v>
      </c>
    </row>
    <row r="642" spans="1:6" x14ac:dyDescent="0.2">
      <c r="A642" s="70" t="s">
        <v>434</v>
      </c>
      <c r="B642" s="70" t="s">
        <v>25</v>
      </c>
      <c r="C642" s="82">
        <v>39</v>
      </c>
      <c r="D642" s="83">
        <v>4440415</v>
      </c>
      <c r="E642" s="83">
        <v>266425</v>
      </c>
      <c r="F642" s="84">
        <v>3.4397724686794609E-4</v>
      </c>
    </row>
    <row r="643" spans="1:6" x14ac:dyDescent="0.2">
      <c r="A643" s="70" t="s">
        <v>434</v>
      </c>
      <c r="B643" s="70" t="s">
        <v>61</v>
      </c>
      <c r="C643" s="82">
        <v>1269</v>
      </c>
      <c r="D643" s="83">
        <v>46604687</v>
      </c>
      <c r="E643" s="83">
        <v>2793619</v>
      </c>
      <c r="F643" s="84">
        <v>3.6067988079871811E-3</v>
      </c>
    </row>
    <row r="644" spans="1:6" x14ac:dyDescent="0.2">
      <c r="A644" s="70" t="s">
        <v>444</v>
      </c>
      <c r="B644" s="70" t="s">
        <v>5</v>
      </c>
      <c r="C644" s="82">
        <v>19</v>
      </c>
      <c r="D644" s="83">
        <v>440580</v>
      </c>
      <c r="E644" s="83">
        <v>26435</v>
      </c>
      <c r="F644" s="84">
        <v>3.4129824607128292E-5</v>
      </c>
    </row>
    <row r="645" spans="1:6" x14ac:dyDescent="0.2">
      <c r="A645" s="70" t="s">
        <v>444</v>
      </c>
      <c r="B645" s="70" t="s">
        <v>1</v>
      </c>
      <c r="C645" s="82">
        <v>38</v>
      </c>
      <c r="D645" s="83">
        <v>3162197</v>
      </c>
      <c r="E645" s="83">
        <v>189732</v>
      </c>
      <c r="F645" s="84">
        <v>2.4496008633855362E-4</v>
      </c>
    </row>
    <row r="646" spans="1:6" x14ac:dyDescent="0.2">
      <c r="A646" s="70" t="s">
        <v>444</v>
      </c>
      <c r="B646" s="70" t="s">
        <v>827</v>
      </c>
      <c r="C646" s="82">
        <v>192</v>
      </c>
      <c r="D646" s="83">
        <v>7357805</v>
      </c>
      <c r="E646" s="83">
        <v>441430</v>
      </c>
      <c r="F646" s="84">
        <v>5.699235285161582E-4</v>
      </c>
    </row>
    <row r="647" spans="1:6" x14ac:dyDescent="0.2">
      <c r="A647" s="70" t="s">
        <v>444</v>
      </c>
      <c r="B647" s="70" t="s">
        <v>3</v>
      </c>
      <c r="C647" s="82">
        <v>131</v>
      </c>
      <c r="D647" s="83">
        <v>14162775</v>
      </c>
      <c r="E647" s="83">
        <v>849766</v>
      </c>
      <c r="F647" s="84">
        <v>1.0971198992661617E-3</v>
      </c>
    </row>
    <row r="648" spans="1:6" x14ac:dyDescent="0.2">
      <c r="A648" s="70" t="s">
        <v>444</v>
      </c>
      <c r="B648" s="70" t="s">
        <v>2</v>
      </c>
      <c r="C648" s="82">
        <v>15</v>
      </c>
      <c r="D648" s="83">
        <v>9219629</v>
      </c>
      <c r="E648" s="83">
        <v>553178</v>
      </c>
      <c r="F648" s="84">
        <v>7.1419966395014248E-4</v>
      </c>
    </row>
    <row r="649" spans="1:6" x14ac:dyDescent="0.2">
      <c r="A649" s="70" t="s">
        <v>444</v>
      </c>
      <c r="B649" s="70" t="s">
        <v>6</v>
      </c>
      <c r="C649" s="82">
        <v>33</v>
      </c>
      <c r="D649" s="83">
        <v>2130062</v>
      </c>
      <c r="E649" s="83">
        <v>127804</v>
      </c>
      <c r="F649" s="84">
        <v>1.6500579171891146E-4</v>
      </c>
    </row>
    <row r="650" spans="1:6" x14ac:dyDescent="0.2">
      <c r="A650" s="70" t="s">
        <v>444</v>
      </c>
      <c r="B650" s="70" t="s">
        <v>10</v>
      </c>
      <c r="C650" s="82">
        <v>417</v>
      </c>
      <c r="D650" s="83">
        <v>8690079</v>
      </c>
      <c r="E650" s="83">
        <v>521405</v>
      </c>
      <c r="F650" s="84">
        <v>6.7317802910080301E-4</v>
      </c>
    </row>
    <row r="651" spans="1:6" x14ac:dyDescent="0.2">
      <c r="A651" s="70" t="s">
        <v>444</v>
      </c>
      <c r="B651" s="70" t="s">
        <v>4</v>
      </c>
      <c r="C651" s="82">
        <v>45</v>
      </c>
      <c r="D651" s="83">
        <v>4880548</v>
      </c>
      <c r="E651" s="83">
        <v>292833</v>
      </c>
      <c r="F651" s="84">
        <v>3.7807221218759976E-4</v>
      </c>
    </row>
    <row r="652" spans="1:6" x14ac:dyDescent="0.2">
      <c r="A652" s="70" t="s">
        <v>444</v>
      </c>
      <c r="B652" s="70" t="s">
        <v>828</v>
      </c>
      <c r="C652" s="82">
        <v>728</v>
      </c>
      <c r="D652" s="83">
        <v>16177328</v>
      </c>
      <c r="E652" s="83">
        <v>961395</v>
      </c>
      <c r="F652" s="84">
        <v>1.2412423956183131E-3</v>
      </c>
    </row>
    <row r="653" spans="1:6" x14ac:dyDescent="0.2">
      <c r="A653" s="70" t="s">
        <v>444</v>
      </c>
      <c r="B653" s="70" t="s">
        <v>8</v>
      </c>
      <c r="C653" s="82">
        <v>230</v>
      </c>
      <c r="D653" s="83">
        <v>7199414</v>
      </c>
      <c r="E653" s="83">
        <v>431965</v>
      </c>
      <c r="F653" s="84">
        <v>5.5770341162921031E-4</v>
      </c>
    </row>
    <row r="654" spans="1:6" x14ac:dyDescent="0.2">
      <c r="A654" s="70" t="s">
        <v>444</v>
      </c>
      <c r="B654" s="70" t="s">
        <v>829</v>
      </c>
      <c r="C654" s="82">
        <v>111</v>
      </c>
      <c r="D654" s="83">
        <v>14836824</v>
      </c>
      <c r="E654" s="83">
        <v>890209</v>
      </c>
      <c r="F654" s="84">
        <v>1.1493352386490285E-3</v>
      </c>
    </row>
    <row r="655" spans="1:6" x14ac:dyDescent="0.2">
      <c r="A655" s="70" t="s">
        <v>444</v>
      </c>
      <c r="B655" s="70" t="s">
        <v>25</v>
      </c>
      <c r="C655" s="82">
        <v>57</v>
      </c>
      <c r="D655" s="83">
        <v>7833389</v>
      </c>
      <c r="E655" s="83">
        <v>470003</v>
      </c>
      <c r="F655" s="84">
        <v>6.0681369225739051E-4</v>
      </c>
    </row>
    <row r="656" spans="1:6" x14ac:dyDescent="0.2">
      <c r="A656" s="70" t="s">
        <v>444</v>
      </c>
      <c r="B656" s="70" t="s">
        <v>61</v>
      </c>
      <c r="C656" s="82">
        <v>2016</v>
      </c>
      <c r="D656" s="83">
        <v>96090631</v>
      </c>
      <c r="E656" s="83">
        <v>5756155</v>
      </c>
      <c r="F656" s="84">
        <v>7.4316837738394011E-3</v>
      </c>
    </row>
    <row r="657" spans="1:6" x14ac:dyDescent="0.2">
      <c r="A657" s="70" t="s">
        <v>344</v>
      </c>
      <c r="B657" s="70" t="s">
        <v>5</v>
      </c>
      <c r="C657" s="82">
        <v>15</v>
      </c>
      <c r="D657" s="83">
        <v>358403</v>
      </c>
      <c r="E657" s="83">
        <v>21504</v>
      </c>
      <c r="F657" s="84">
        <v>2.7763485846479548E-5</v>
      </c>
    </row>
    <row r="658" spans="1:6" x14ac:dyDescent="0.2">
      <c r="A658" s="70" t="s">
        <v>344</v>
      </c>
      <c r="B658" s="70" t="s">
        <v>1</v>
      </c>
      <c r="C658" s="82">
        <v>18</v>
      </c>
      <c r="D658" s="83">
        <v>2746322</v>
      </c>
      <c r="E658" s="83">
        <v>164779</v>
      </c>
      <c r="F658" s="84">
        <v>2.1274364928836742E-4</v>
      </c>
    </row>
    <row r="659" spans="1:6" x14ac:dyDescent="0.2">
      <c r="A659" s="70" t="s">
        <v>344</v>
      </c>
      <c r="B659" s="70" t="s">
        <v>827</v>
      </c>
      <c r="C659" s="82">
        <v>117</v>
      </c>
      <c r="D659" s="83">
        <v>3698947</v>
      </c>
      <c r="E659" s="83">
        <v>221937</v>
      </c>
      <c r="F659" s="84">
        <v>2.8653946978748749E-4</v>
      </c>
    </row>
    <row r="660" spans="1:6" x14ac:dyDescent="0.2">
      <c r="A660" s="70" t="s">
        <v>344</v>
      </c>
      <c r="B660" s="70" t="s">
        <v>3</v>
      </c>
      <c r="C660" s="82">
        <v>60</v>
      </c>
      <c r="D660" s="83">
        <v>5636191</v>
      </c>
      <c r="E660" s="83">
        <v>338171</v>
      </c>
      <c r="F660" s="84">
        <v>4.3660741128114932E-4</v>
      </c>
    </row>
    <row r="661" spans="1:6" x14ac:dyDescent="0.2">
      <c r="A661" s="70" t="s">
        <v>344</v>
      </c>
      <c r="B661" s="70" t="s">
        <v>2</v>
      </c>
      <c r="C661" s="82">
        <v>15</v>
      </c>
      <c r="D661" s="83">
        <v>7787878</v>
      </c>
      <c r="E661" s="83">
        <v>467273</v>
      </c>
      <c r="F661" s="84">
        <v>6.0328903096828665E-4</v>
      </c>
    </row>
    <row r="662" spans="1:6" x14ac:dyDescent="0.2">
      <c r="A662" s="70" t="s">
        <v>344</v>
      </c>
      <c r="B662" s="70" t="s">
        <v>6</v>
      </c>
      <c r="C662" s="82">
        <v>15</v>
      </c>
      <c r="D662" s="83">
        <v>263649</v>
      </c>
      <c r="E662" s="83">
        <v>15819</v>
      </c>
      <c r="F662" s="84">
        <v>2.0423669205983072E-5</v>
      </c>
    </row>
    <row r="663" spans="1:6" x14ac:dyDescent="0.2">
      <c r="A663" s="70" t="s">
        <v>344</v>
      </c>
      <c r="B663" s="70" t="s">
        <v>10</v>
      </c>
      <c r="C663" s="82">
        <v>178</v>
      </c>
      <c r="D663" s="83">
        <v>3265145</v>
      </c>
      <c r="E663" s="83">
        <v>195909</v>
      </c>
      <c r="F663" s="84">
        <v>2.5293511666192158E-4</v>
      </c>
    </row>
    <row r="664" spans="1:6" x14ac:dyDescent="0.2">
      <c r="A664" s="70" t="s">
        <v>344</v>
      </c>
      <c r="B664" s="70" t="s">
        <v>4</v>
      </c>
      <c r="C664" s="82">
        <v>21</v>
      </c>
      <c r="D664" s="83">
        <v>1576030</v>
      </c>
      <c r="E664" s="83">
        <v>94562</v>
      </c>
      <c r="F664" s="84">
        <v>1.2208755341400665E-4</v>
      </c>
    </row>
    <row r="665" spans="1:6" x14ac:dyDescent="0.2">
      <c r="A665" s="70" t="s">
        <v>344</v>
      </c>
      <c r="B665" s="70" t="s">
        <v>828</v>
      </c>
      <c r="C665" s="82">
        <v>281</v>
      </c>
      <c r="D665" s="83">
        <v>5769188</v>
      </c>
      <c r="E665" s="83">
        <v>339420</v>
      </c>
      <c r="F665" s="84">
        <v>4.3821997609803237E-4</v>
      </c>
    </row>
    <row r="666" spans="1:6" x14ac:dyDescent="0.2">
      <c r="A666" s="70" t="s">
        <v>344</v>
      </c>
      <c r="B666" s="70" t="s">
        <v>8</v>
      </c>
      <c r="C666" s="82">
        <v>136</v>
      </c>
      <c r="D666" s="83">
        <v>2550319</v>
      </c>
      <c r="E666" s="83">
        <v>153019</v>
      </c>
      <c r="F666" s="84">
        <v>1.9756049296607394E-4</v>
      </c>
    </row>
    <row r="667" spans="1:6" x14ac:dyDescent="0.2">
      <c r="A667" s="70" t="s">
        <v>344</v>
      </c>
      <c r="B667" s="70" t="s">
        <v>829</v>
      </c>
      <c r="C667" s="82">
        <v>45</v>
      </c>
      <c r="D667" s="83">
        <v>9016747</v>
      </c>
      <c r="E667" s="83">
        <v>541005</v>
      </c>
      <c r="F667" s="84">
        <v>6.9848328963795887E-4</v>
      </c>
    </row>
    <row r="668" spans="1:6" x14ac:dyDescent="0.2">
      <c r="A668" s="70" t="s">
        <v>344</v>
      </c>
      <c r="B668" s="70" t="s">
        <v>25</v>
      </c>
      <c r="C668" s="82">
        <v>60</v>
      </c>
      <c r="D668" s="83">
        <v>3453674</v>
      </c>
      <c r="E668" s="83">
        <v>207220</v>
      </c>
      <c r="F668" s="84">
        <v>2.6753857594435883E-4</v>
      </c>
    </row>
    <row r="669" spans="1:6" x14ac:dyDescent="0.2">
      <c r="A669" s="70" t="s">
        <v>344</v>
      </c>
      <c r="B669" s="70" t="s">
        <v>61</v>
      </c>
      <c r="C669" s="82">
        <v>961</v>
      </c>
      <c r="D669" s="83">
        <v>46122493</v>
      </c>
      <c r="E669" s="83">
        <v>2760618</v>
      </c>
      <c r="F669" s="84">
        <v>3.5641917211001058E-3</v>
      </c>
    </row>
    <row r="670" spans="1:6" x14ac:dyDescent="0.2">
      <c r="A670" s="70" t="s">
        <v>461</v>
      </c>
      <c r="B670" s="70" t="s">
        <v>5</v>
      </c>
      <c r="C670" s="82">
        <v>272</v>
      </c>
      <c r="D670" s="83">
        <v>22150845</v>
      </c>
      <c r="E670" s="83">
        <v>1329051</v>
      </c>
      <c r="F670" s="84">
        <v>1.7159174399065053E-3</v>
      </c>
    </row>
    <row r="671" spans="1:6" x14ac:dyDescent="0.2">
      <c r="A671" s="70" t="s">
        <v>461</v>
      </c>
      <c r="B671" s="70" t="s">
        <v>1</v>
      </c>
      <c r="C671" s="82">
        <v>99</v>
      </c>
      <c r="D671" s="83">
        <v>58952706</v>
      </c>
      <c r="E671" s="83">
        <v>3537162</v>
      </c>
      <c r="F671" s="84">
        <v>4.5667758149044498E-3</v>
      </c>
    </row>
    <row r="672" spans="1:6" x14ac:dyDescent="0.2">
      <c r="A672" s="70" t="s">
        <v>461</v>
      </c>
      <c r="B672" s="70" t="s">
        <v>827</v>
      </c>
      <c r="C672" s="82">
        <v>1197</v>
      </c>
      <c r="D672" s="83">
        <v>86511991</v>
      </c>
      <c r="E672" s="83">
        <v>5190719</v>
      </c>
      <c r="F672" s="84">
        <v>6.7016579933757659E-3</v>
      </c>
    </row>
    <row r="673" spans="1:6" x14ac:dyDescent="0.2">
      <c r="A673" s="70" t="s">
        <v>461</v>
      </c>
      <c r="B673" s="70" t="s">
        <v>3</v>
      </c>
      <c r="C673" s="82">
        <v>300</v>
      </c>
      <c r="D673" s="83">
        <v>48024148</v>
      </c>
      <c r="E673" s="83">
        <v>2881449</v>
      </c>
      <c r="F673" s="84">
        <v>3.7201947790575078E-3</v>
      </c>
    </row>
    <row r="674" spans="1:6" x14ac:dyDescent="0.2">
      <c r="A674" s="70" t="s">
        <v>461</v>
      </c>
      <c r="B674" s="70" t="s">
        <v>2</v>
      </c>
      <c r="C674" s="82">
        <v>55</v>
      </c>
      <c r="D674" s="83">
        <v>66394470</v>
      </c>
      <c r="E674" s="83">
        <v>3983668</v>
      </c>
      <c r="F674" s="84">
        <v>5.1432528894658431E-3</v>
      </c>
    </row>
    <row r="675" spans="1:6" x14ac:dyDescent="0.2">
      <c r="A675" s="70" t="s">
        <v>461</v>
      </c>
      <c r="B675" s="70" t="s">
        <v>6</v>
      </c>
      <c r="C675" s="82">
        <v>142</v>
      </c>
      <c r="D675" s="83">
        <v>22978330</v>
      </c>
      <c r="E675" s="83">
        <v>1378700</v>
      </c>
      <c r="F675" s="84">
        <v>1.7800185052335078E-3</v>
      </c>
    </row>
    <row r="676" spans="1:6" x14ac:dyDescent="0.2">
      <c r="A676" s="70" t="s">
        <v>461</v>
      </c>
      <c r="B676" s="70" t="s">
        <v>10</v>
      </c>
      <c r="C676" s="82">
        <v>925</v>
      </c>
      <c r="D676" s="83">
        <v>47079520</v>
      </c>
      <c r="E676" s="83">
        <v>2824771</v>
      </c>
      <c r="F676" s="84">
        <v>3.6470186792246038E-3</v>
      </c>
    </row>
    <row r="677" spans="1:6" x14ac:dyDescent="0.2">
      <c r="A677" s="70" t="s">
        <v>461</v>
      </c>
      <c r="B677" s="70" t="s">
        <v>4</v>
      </c>
      <c r="C677" s="82">
        <v>169</v>
      </c>
      <c r="D677" s="83">
        <v>27245969</v>
      </c>
      <c r="E677" s="83">
        <v>1634758</v>
      </c>
      <c r="F677" s="84">
        <v>2.1106110767959083E-3</v>
      </c>
    </row>
    <row r="678" spans="1:6" x14ac:dyDescent="0.2">
      <c r="A678" s="70" t="s">
        <v>461</v>
      </c>
      <c r="B678" s="70" t="s">
        <v>828</v>
      </c>
      <c r="C678" s="82">
        <v>2138</v>
      </c>
      <c r="D678" s="83">
        <v>83486904</v>
      </c>
      <c r="E678" s="83">
        <v>4835124</v>
      </c>
      <c r="F678" s="84">
        <v>6.2425547219109737E-3</v>
      </c>
    </row>
    <row r="679" spans="1:6" x14ac:dyDescent="0.2">
      <c r="A679" s="70" t="s">
        <v>461</v>
      </c>
      <c r="B679" s="70" t="s">
        <v>8</v>
      </c>
      <c r="C679" s="82">
        <v>1007</v>
      </c>
      <c r="D679" s="83">
        <v>67188874</v>
      </c>
      <c r="E679" s="83">
        <v>4031333</v>
      </c>
      <c r="F679" s="84">
        <v>5.2047924427058188E-3</v>
      </c>
    </row>
    <row r="680" spans="1:6" x14ac:dyDescent="0.2">
      <c r="A680" s="70" t="s">
        <v>461</v>
      </c>
      <c r="B680" s="70" t="s">
        <v>829</v>
      </c>
      <c r="C680" s="82">
        <v>157</v>
      </c>
      <c r="D680" s="83">
        <v>22847581</v>
      </c>
      <c r="E680" s="83">
        <v>1359613</v>
      </c>
      <c r="F680" s="84">
        <v>1.7553755711583704E-3</v>
      </c>
    </row>
    <row r="681" spans="1:6" x14ac:dyDescent="0.2">
      <c r="A681" s="70" t="s">
        <v>461</v>
      </c>
      <c r="B681" s="70" t="s">
        <v>25</v>
      </c>
      <c r="C681" s="82">
        <v>201</v>
      </c>
      <c r="D681" s="83">
        <v>30600083</v>
      </c>
      <c r="E681" s="83">
        <v>1836005</v>
      </c>
      <c r="F681" s="84">
        <v>2.370438003700041E-3</v>
      </c>
    </row>
    <row r="682" spans="1:6" x14ac:dyDescent="0.2">
      <c r="A682" s="70" t="s">
        <v>461</v>
      </c>
      <c r="B682" s="70" t="s">
        <v>61</v>
      </c>
      <c r="C682" s="82">
        <v>6662</v>
      </c>
      <c r="D682" s="83">
        <v>583461419</v>
      </c>
      <c r="E682" s="83">
        <v>34822354</v>
      </c>
      <c r="F682" s="84">
        <v>4.4958609208524014E-2</v>
      </c>
    </row>
    <row r="683" spans="1:6" x14ac:dyDescent="0.2">
      <c r="A683" s="70" t="s">
        <v>471</v>
      </c>
      <c r="B683" s="70" t="s">
        <v>5</v>
      </c>
      <c r="C683" s="82" t="s">
        <v>826</v>
      </c>
      <c r="D683" s="83" t="s">
        <v>826</v>
      </c>
      <c r="E683" s="83" t="s">
        <v>826</v>
      </c>
      <c r="F683" s="84" t="s">
        <v>826</v>
      </c>
    </row>
    <row r="684" spans="1:6" x14ac:dyDescent="0.2">
      <c r="A684" s="70" t="s">
        <v>471</v>
      </c>
      <c r="B684" s="70" t="s">
        <v>1</v>
      </c>
      <c r="C684" s="82">
        <v>21</v>
      </c>
      <c r="D684" s="83">
        <v>2325382</v>
      </c>
      <c r="E684" s="83">
        <v>139523</v>
      </c>
      <c r="F684" s="84">
        <v>1.8013601356763233E-4</v>
      </c>
    </row>
    <row r="685" spans="1:6" x14ac:dyDescent="0.2">
      <c r="A685" s="70" t="s">
        <v>471</v>
      </c>
      <c r="B685" s="70" t="s">
        <v>827</v>
      </c>
      <c r="C685" s="82">
        <v>118</v>
      </c>
      <c r="D685" s="83">
        <v>4330347</v>
      </c>
      <c r="E685" s="83">
        <v>259821</v>
      </c>
      <c r="F685" s="84">
        <v>3.3545092336859013E-4</v>
      </c>
    </row>
    <row r="686" spans="1:6" x14ac:dyDescent="0.2">
      <c r="A686" s="70" t="s">
        <v>471</v>
      </c>
      <c r="B686" s="70" t="s">
        <v>3</v>
      </c>
      <c r="C686" s="82">
        <v>45</v>
      </c>
      <c r="D686" s="83">
        <v>5700174</v>
      </c>
      <c r="E686" s="83">
        <v>342010</v>
      </c>
      <c r="F686" s="84">
        <v>4.4156388552615654E-4</v>
      </c>
    </row>
    <row r="687" spans="1:6" x14ac:dyDescent="0.2">
      <c r="A687" s="70" t="s">
        <v>471</v>
      </c>
      <c r="B687" s="70" t="s">
        <v>2</v>
      </c>
      <c r="C687" s="82" t="s">
        <v>826</v>
      </c>
      <c r="D687" s="83" t="s">
        <v>826</v>
      </c>
      <c r="E687" s="83" t="s">
        <v>826</v>
      </c>
      <c r="F687" s="84" t="s">
        <v>826</v>
      </c>
    </row>
    <row r="688" spans="1:6" x14ac:dyDescent="0.2">
      <c r="A688" s="70" t="s">
        <v>471</v>
      </c>
      <c r="B688" s="70" t="s">
        <v>6</v>
      </c>
      <c r="C688" s="82">
        <v>33</v>
      </c>
      <c r="D688" s="83">
        <v>3572882</v>
      </c>
      <c r="E688" s="83">
        <v>214373</v>
      </c>
      <c r="F688" s="84">
        <v>2.7677370495569941E-4</v>
      </c>
    </row>
    <row r="689" spans="1:6" x14ac:dyDescent="0.2">
      <c r="A689" s="70" t="s">
        <v>471</v>
      </c>
      <c r="B689" s="70" t="s">
        <v>10</v>
      </c>
      <c r="C689" s="82">
        <v>248</v>
      </c>
      <c r="D689" s="83">
        <v>7934304</v>
      </c>
      <c r="E689" s="83">
        <v>476058</v>
      </c>
      <c r="F689" s="84">
        <v>6.1463121024476195E-4</v>
      </c>
    </row>
    <row r="690" spans="1:6" x14ac:dyDescent="0.2">
      <c r="A690" s="70" t="s">
        <v>471</v>
      </c>
      <c r="B690" s="70" t="s">
        <v>4</v>
      </c>
      <c r="C690" s="82">
        <v>52</v>
      </c>
      <c r="D690" s="83">
        <v>4975834</v>
      </c>
      <c r="E690" s="83">
        <v>298550</v>
      </c>
      <c r="F690" s="84">
        <v>3.8545334353917731E-4</v>
      </c>
    </row>
    <row r="691" spans="1:6" x14ac:dyDescent="0.2">
      <c r="A691" s="70" t="s">
        <v>471</v>
      </c>
      <c r="B691" s="70" t="s">
        <v>828</v>
      </c>
      <c r="C691" s="82">
        <v>392</v>
      </c>
      <c r="D691" s="83">
        <v>7589418</v>
      </c>
      <c r="E691" s="83">
        <v>451262</v>
      </c>
      <c r="F691" s="84">
        <v>5.8261747349581722E-4</v>
      </c>
    </row>
    <row r="692" spans="1:6" x14ac:dyDescent="0.2">
      <c r="A692" s="70" t="s">
        <v>471</v>
      </c>
      <c r="B692" s="70" t="s">
        <v>8</v>
      </c>
      <c r="C692" s="82">
        <v>138</v>
      </c>
      <c r="D692" s="83">
        <v>2279385</v>
      </c>
      <c r="E692" s="83">
        <v>136763</v>
      </c>
      <c r="F692" s="84">
        <v>1.7657261973688998E-4</v>
      </c>
    </row>
    <row r="693" spans="1:6" x14ac:dyDescent="0.2">
      <c r="A693" s="70" t="s">
        <v>471</v>
      </c>
      <c r="B693" s="70" t="s">
        <v>829</v>
      </c>
      <c r="C693" s="82">
        <v>69</v>
      </c>
      <c r="D693" s="83">
        <v>4877961</v>
      </c>
      <c r="E693" s="83">
        <v>292678</v>
      </c>
      <c r="F693" s="84">
        <v>3.7787209405580082E-4</v>
      </c>
    </row>
    <row r="694" spans="1:6" x14ac:dyDescent="0.2">
      <c r="A694" s="70" t="s">
        <v>471</v>
      </c>
      <c r="B694" s="70" t="s">
        <v>25</v>
      </c>
      <c r="C694" s="82">
        <v>57</v>
      </c>
      <c r="D694" s="83">
        <v>3546202</v>
      </c>
      <c r="E694" s="83">
        <v>212772</v>
      </c>
      <c r="F694" s="84">
        <v>2.747066783169246E-4</v>
      </c>
    </row>
    <row r="695" spans="1:6" x14ac:dyDescent="0.2">
      <c r="A695" s="70" t="s">
        <v>471</v>
      </c>
      <c r="B695" s="70" t="s">
        <v>61</v>
      </c>
      <c r="C695" s="82">
        <v>1197</v>
      </c>
      <c r="D695" s="83">
        <v>53135164</v>
      </c>
      <c r="E695" s="83">
        <v>3184006</v>
      </c>
      <c r="F695" s="84">
        <v>4.110821499074868E-3</v>
      </c>
    </row>
    <row r="696" spans="1:6" x14ac:dyDescent="0.2">
      <c r="A696" s="70" t="s">
        <v>479</v>
      </c>
      <c r="B696" s="70" t="s">
        <v>5</v>
      </c>
      <c r="C696" s="82" t="s">
        <v>826</v>
      </c>
      <c r="D696" s="83" t="s">
        <v>826</v>
      </c>
      <c r="E696" s="83" t="s">
        <v>826</v>
      </c>
      <c r="F696" s="84" t="s">
        <v>826</v>
      </c>
    </row>
    <row r="697" spans="1:6" x14ac:dyDescent="0.2">
      <c r="A697" s="70" t="s">
        <v>479</v>
      </c>
      <c r="B697" s="70" t="s">
        <v>1</v>
      </c>
      <c r="C697" s="82">
        <v>15</v>
      </c>
      <c r="D697" s="83">
        <v>1169818</v>
      </c>
      <c r="E697" s="83">
        <v>70189</v>
      </c>
      <c r="F697" s="84">
        <v>9.0619945502164851E-5</v>
      </c>
    </row>
    <row r="698" spans="1:6" x14ac:dyDescent="0.2">
      <c r="A698" s="70" t="s">
        <v>479</v>
      </c>
      <c r="B698" s="70" t="s">
        <v>827</v>
      </c>
      <c r="C698" s="82">
        <v>47</v>
      </c>
      <c r="D698" s="83">
        <v>954852</v>
      </c>
      <c r="E698" s="83">
        <v>57291</v>
      </c>
      <c r="F698" s="84">
        <v>7.3967534767050769E-5</v>
      </c>
    </row>
    <row r="699" spans="1:6" x14ac:dyDescent="0.2">
      <c r="A699" s="70" t="s">
        <v>479</v>
      </c>
      <c r="B699" s="70" t="s">
        <v>3</v>
      </c>
      <c r="C699" s="82">
        <v>39</v>
      </c>
      <c r="D699" s="83">
        <v>2896912</v>
      </c>
      <c r="E699" s="83">
        <v>173815</v>
      </c>
      <c r="F699" s="84">
        <v>2.2440989082988478E-4</v>
      </c>
    </row>
    <row r="700" spans="1:6" x14ac:dyDescent="0.2">
      <c r="A700" s="70" t="s">
        <v>479</v>
      </c>
      <c r="B700" s="70" t="s">
        <v>2</v>
      </c>
      <c r="C700" s="82" t="s">
        <v>826</v>
      </c>
      <c r="D700" s="83" t="s">
        <v>826</v>
      </c>
      <c r="E700" s="83" t="s">
        <v>826</v>
      </c>
      <c r="F700" s="84" t="s">
        <v>826</v>
      </c>
    </row>
    <row r="701" spans="1:6" x14ac:dyDescent="0.2">
      <c r="A701" s="70" t="s">
        <v>479</v>
      </c>
      <c r="B701" s="70" t="s">
        <v>6</v>
      </c>
      <c r="C701" s="82">
        <v>15</v>
      </c>
      <c r="D701" s="83">
        <v>964152</v>
      </c>
      <c r="E701" s="83">
        <v>57849</v>
      </c>
      <c r="F701" s="84">
        <v>7.4687960041526933E-5</v>
      </c>
    </row>
    <row r="702" spans="1:6" x14ac:dyDescent="0.2">
      <c r="A702" s="70" t="s">
        <v>479</v>
      </c>
      <c r="B702" s="70" t="s">
        <v>10</v>
      </c>
      <c r="C702" s="82">
        <v>137</v>
      </c>
      <c r="D702" s="83">
        <v>2146156</v>
      </c>
      <c r="E702" s="83">
        <v>128769</v>
      </c>
      <c r="F702" s="84">
        <v>1.6625168847495E-4</v>
      </c>
    </row>
    <row r="703" spans="1:6" x14ac:dyDescent="0.2">
      <c r="A703" s="70" t="s">
        <v>479</v>
      </c>
      <c r="B703" s="70" t="s">
        <v>4</v>
      </c>
      <c r="C703" s="82">
        <v>13</v>
      </c>
      <c r="D703" s="83">
        <v>289973</v>
      </c>
      <c r="E703" s="83">
        <v>17398</v>
      </c>
      <c r="F703" s="84">
        <v>2.2462291980889654E-5</v>
      </c>
    </row>
    <row r="704" spans="1:6" x14ac:dyDescent="0.2">
      <c r="A704" s="70" t="s">
        <v>479</v>
      </c>
      <c r="B704" s="70" t="s">
        <v>828</v>
      </c>
      <c r="C704" s="82">
        <v>212</v>
      </c>
      <c r="D704" s="83">
        <v>3429668</v>
      </c>
      <c r="E704" s="83">
        <v>205462</v>
      </c>
      <c r="F704" s="84">
        <v>2.6526884900434251E-4</v>
      </c>
    </row>
    <row r="705" spans="1:6" x14ac:dyDescent="0.2">
      <c r="A705" s="70" t="s">
        <v>479</v>
      </c>
      <c r="B705" s="70" t="s">
        <v>8</v>
      </c>
      <c r="C705" s="82">
        <v>71</v>
      </c>
      <c r="D705" s="83">
        <v>1978231</v>
      </c>
      <c r="E705" s="83">
        <v>118694</v>
      </c>
      <c r="F705" s="84">
        <v>1.5324400990801912E-4</v>
      </c>
    </row>
    <row r="706" spans="1:6" x14ac:dyDescent="0.2">
      <c r="A706" s="70" t="s">
        <v>479</v>
      </c>
      <c r="B706" s="70" t="s">
        <v>829</v>
      </c>
      <c r="C706" s="82">
        <v>42</v>
      </c>
      <c r="D706" s="83">
        <v>938354</v>
      </c>
      <c r="E706" s="83">
        <v>56301</v>
      </c>
      <c r="F706" s="84">
        <v>7.2689360892980141E-5</v>
      </c>
    </row>
    <row r="707" spans="1:6" x14ac:dyDescent="0.2">
      <c r="A707" s="70" t="s">
        <v>479</v>
      </c>
      <c r="B707" s="70" t="s">
        <v>25</v>
      </c>
      <c r="C707" s="82">
        <v>33</v>
      </c>
      <c r="D707" s="83">
        <v>3148774</v>
      </c>
      <c r="E707" s="83">
        <v>188926</v>
      </c>
      <c r="F707" s="84">
        <v>2.4391947205319918E-4</v>
      </c>
    </row>
    <row r="708" spans="1:6" x14ac:dyDescent="0.2">
      <c r="A708" s="70" t="s">
        <v>479</v>
      </c>
      <c r="B708" s="70" t="s">
        <v>61</v>
      </c>
      <c r="C708" s="82">
        <v>642</v>
      </c>
      <c r="D708" s="83">
        <v>17958306</v>
      </c>
      <c r="E708" s="83">
        <v>1077180</v>
      </c>
      <c r="F708" s="84">
        <v>1.3907306400721185E-3</v>
      </c>
    </row>
    <row r="709" spans="1:6" x14ac:dyDescent="0.2">
      <c r="A709" s="70" t="s">
        <v>489</v>
      </c>
      <c r="B709" s="70" t="s">
        <v>5</v>
      </c>
      <c r="C709" s="82" t="s">
        <v>826</v>
      </c>
      <c r="D709" s="83" t="s">
        <v>826</v>
      </c>
      <c r="E709" s="83" t="s">
        <v>826</v>
      </c>
      <c r="F709" s="84" t="s">
        <v>826</v>
      </c>
    </row>
    <row r="710" spans="1:6" x14ac:dyDescent="0.2">
      <c r="A710" s="70" t="s">
        <v>489</v>
      </c>
      <c r="B710" s="70" t="s">
        <v>1</v>
      </c>
      <c r="C710" s="82">
        <v>39</v>
      </c>
      <c r="D710" s="83">
        <v>952819</v>
      </c>
      <c r="E710" s="83">
        <v>57169</v>
      </c>
      <c r="F710" s="84">
        <v>7.3810022431054193E-5</v>
      </c>
    </row>
    <row r="711" spans="1:6" x14ac:dyDescent="0.2">
      <c r="A711" s="70" t="s">
        <v>489</v>
      </c>
      <c r="B711" s="70" t="s">
        <v>827</v>
      </c>
      <c r="C711" s="82">
        <v>109</v>
      </c>
      <c r="D711" s="83">
        <v>4115679</v>
      </c>
      <c r="E711" s="83">
        <v>246941</v>
      </c>
      <c r="F711" s="84">
        <v>3.1882175215845916E-4</v>
      </c>
    </row>
    <row r="712" spans="1:6" x14ac:dyDescent="0.2">
      <c r="A712" s="70" t="s">
        <v>489</v>
      </c>
      <c r="B712" s="70" t="s">
        <v>3</v>
      </c>
      <c r="C712" s="82">
        <v>57</v>
      </c>
      <c r="D712" s="83">
        <v>6589770</v>
      </c>
      <c r="E712" s="83">
        <v>395386</v>
      </c>
      <c r="F712" s="84">
        <v>5.1047682360938257E-4</v>
      </c>
    </row>
    <row r="713" spans="1:6" x14ac:dyDescent="0.2">
      <c r="A713" s="70" t="s">
        <v>489</v>
      </c>
      <c r="B713" s="70" t="s">
        <v>2</v>
      </c>
      <c r="C713" s="82" t="s">
        <v>826</v>
      </c>
      <c r="D713" s="83" t="s">
        <v>826</v>
      </c>
      <c r="E713" s="83" t="s">
        <v>826</v>
      </c>
      <c r="F713" s="84" t="s">
        <v>826</v>
      </c>
    </row>
    <row r="714" spans="1:6" x14ac:dyDescent="0.2">
      <c r="A714" s="70" t="s">
        <v>489</v>
      </c>
      <c r="B714" s="70" t="s">
        <v>6</v>
      </c>
      <c r="C714" s="82">
        <v>28</v>
      </c>
      <c r="D714" s="83">
        <v>1499309</v>
      </c>
      <c r="E714" s="83">
        <v>89959</v>
      </c>
      <c r="F714" s="84">
        <v>1.1614469044193887E-4</v>
      </c>
    </row>
    <row r="715" spans="1:6" x14ac:dyDescent="0.2">
      <c r="A715" s="70" t="s">
        <v>489</v>
      </c>
      <c r="B715" s="70" t="s">
        <v>10</v>
      </c>
      <c r="C715" s="82">
        <v>261</v>
      </c>
      <c r="D715" s="83">
        <v>6025662</v>
      </c>
      <c r="E715" s="83">
        <v>361540</v>
      </c>
      <c r="F715" s="84">
        <v>4.6677877013282253E-4</v>
      </c>
    </row>
    <row r="716" spans="1:6" x14ac:dyDescent="0.2">
      <c r="A716" s="70" t="s">
        <v>489</v>
      </c>
      <c r="B716" s="70" t="s">
        <v>4</v>
      </c>
      <c r="C716" s="82">
        <v>54</v>
      </c>
      <c r="D716" s="83">
        <v>5923772</v>
      </c>
      <c r="E716" s="83">
        <v>355426</v>
      </c>
      <c r="F716" s="84">
        <v>4.5888507814689544E-4</v>
      </c>
    </row>
    <row r="717" spans="1:6" x14ac:dyDescent="0.2">
      <c r="A717" s="70" t="s">
        <v>489</v>
      </c>
      <c r="B717" s="70" t="s">
        <v>828</v>
      </c>
      <c r="C717" s="82">
        <v>372</v>
      </c>
      <c r="D717" s="83">
        <v>5964366</v>
      </c>
      <c r="E717" s="83">
        <v>354074</v>
      </c>
      <c r="F717" s="84">
        <v>4.5713953160372021E-4</v>
      </c>
    </row>
    <row r="718" spans="1:6" x14ac:dyDescent="0.2">
      <c r="A718" s="70" t="s">
        <v>489</v>
      </c>
      <c r="B718" s="70" t="s">
        <v>8</v>
      </c>
      <c r="C718" s="82">
        <v>127</v>
      </c>
      <c r="D718" s="83">
        <v>3664489</v>
      </c>
      <c r="E718" s="83">
        <v>219802</v>
      </c>
      <c r="F718" s="84">
        <v>2.8378300390754732E-4</v>
      </c>
    </row>
    <row r="719" spans="1:6" x14ac:dyDescent="0.2">
      <c r="A719" s="70" t="s">
        <v>489</v>
      </c>
      <c r="B719" s="70" t="s">
        <v>829</v>
      </c>
      <c r="C719" s="82">
        <v>96</v>
      </c>
      <c r="D719" s="83">
        <v>3495078</v>
      </c>
      <c r="E719" s="83">
        <v>209705</v>
      </c>
      <c r="F719" s="84">
        <v>2.7074692147674819E-4</v>
      </c>
    </row>
    <row r="720" spans="1:6" x14ac:dyDescent="0.2">
      <c r="A720" s="70" t="s">
        <v>489</v>
      </c>
      <c r="B720" s="70" t="s">
        <v>25</v>
      </c>
      <c r="C720" s="82">
        <v>93</v>
      </c>
      <c r="D720" s="83">
        <v>11133086</v>
      </c>
      <c r="E720" s="83">
        <v>667985</v>
      </c>
      <c r="F720" s="84">
        <v>8.6242522754653272E-4</v>
      </c>
    </row>
    <row r="721" spans="1:6" x14ac:dyDescent="0.2">
      <c r="A721" s="70" t="s">
        <v>489</v>
      </c>
      <c r="B721" s="70" t="s">
        <v>61</v>
      </c>
      <c r="C721" s="82">
        <v>1253</v>
      </c>
      <c r="D721" s="83">
        <v>49829145</v>
      </c>
      <c r="E721" s="83">
        <v>2985893</v>
      </c>
      <c r="F721" s="84">
        <v>3.8550408316872374E-3</v>
      </c>
    </row>
    <row r="722" spans="1:6" x14ac:dyDescent="0.2">
      <c r="A722" s="70" t="s">
        <v>502</v>
      </c>
      <c r="B722" s="70" t="s">
        <v>5</v>
      </c>
      <c r="C722" s="82">
        <v>24</v>
      </c>
      <c r="D722" s="83">
        <v>212280</v>
      </c>
      <c r="E722" s="83">
        <v>12737</v>
      </c>
      <c r="F722" s="84">
        <v>1.6444546094987444E-5</v>
      </c>
    </row>
    <row r="723" spans="1:6" x14ac:dyDescent="0.2">
      <c r="A723" s="70" t="s">
        <v>502</v>
      </c>
      <c r="B723" s="70" t="s">
        <v>1</v>
      </c>
      <c r="C723" s="82">
        <v>36</v>
      </c>
      <c r="D723" s="83">
        <v>5891936</v>
      </c>
      <c r="E723" s="83">
        <v>353516</v>
      </c>
      <c r="F723" s="84">
        <v>4.5641910632924403E-4</v>
      </c>
    </row>
    <row r="724" spans="1:6" x14ac:dyDescent="0.2">
      <c r="A724" s="70" t="s">
        <v>502</v>
      </c>
      <c r="B724" s="70" t="s">
        <v>827</v>
      </c>
      <c r="C724" s="82">
        <v>255</v>
      </c>
      <c r="D724" s="83">
        <v>11502470</v>
      </c>
      <c r="E724" s="83">
        <v>689427</v>
      </c>
      <c r="F724" s="84">
        <v>8.9010866614029269E-4</v>
      </c>
    </row>
    <row r="725" spans="1:6" x14ac:dyDescent="0.2">
      <c r="A725" s="70" t="s">
        <v>502</v>
      </c>
      <c r="B725" s="70" t="s">
        <v>3</v>
      </c>
      <c r="C725" s="82">
        <v>93</v>
      </c>
      <c r="D725" s="83">
        <v>10346846</v>
      </c>
      <c r="E725" s="83">
        <v>620811</v>
      </c>
      <c r="F725" s="84">
        <v>8.0151959690470675E-4</v>
      </c>
    </row>
    <row r="726" spans="1:6" x14ac:dyDescent="0.2">
      <c r="A726" s="70" t="s">
        <v>502</v>
      </c>
      <c r="B726" s="70" t="s">
        <v>2</v>
      </c>
      <c r="C726" s="82">
        <v>15</v>
      </c>
      <c r="D726" s="83">
        <v>12458179</v>
      </c>
      <c r="E726" s="83">
        <v>747491</v>
      </c>
      <c r="F726" s="84">
        <v>9.6507420939689556E-4</v>
      </c>
    </row>
    <row r="727" spans="1:6" x14ac:dyDescent="0.2">
      <c r="A727" s="70" t="s">
        <v>502</v>
      </c>
      <c r="B727" s="70" t="s">
        <v>6</v>
      </c>
      <c r="C727" s="82">
        <v>42</v>
      </c>
      <c r="D727" s="83">
        <v>2855786</v>
      </c>
      <c r="E727" s="83">
        <v>171347</v>
      </c>
      <c r="F727" s="84">
        <v>2.2122349373775721E-4</v>
      </c>
    </row>
    <row r="728" spans="1:6" x14ac:dyDescent="0.2">
      <c r="A728" s="70" t="s">
        <v>502</v>
      </c>
      <c r="B728" s="70" t="s">
        <v>10</v>
      </c>
      <c r="C728" s="82">
        <v>348</v>
      </c>
      <c r="D728" s="83">
        <v>24114615</v>
      </c>
      <c r="E728" s="83">
        <v>1446877</v>
      </c>
      <c r="F728" s="84">
        <v>1.8680407882764503E-3</v>
      </c>
    </row>
    <row r="729" spans="1:6" x14ac:dyDescent="0.2">
      <c r="A729" s="70" t="s">
        <v>502</v>
      </c>
      <c r="B729" s="70" t="s">
        <v>4</v>
      </c>
      <c r="C729" s="82">
        <v>54</v>
      </c>
      <c r="D729" s="83">
        <v>5905888</v>
      </c>
      <c r="E729" s="83">
        <v>354353</v>
      </c>
      <c r="F729" s="84">
        <v>4.574997442409583E-4</v>
      </c>
    </row>
    <row r="730" spans="1:6" x14ac:dyDescent="0.2">
      <c r="A730" s="70" t="s">
        <v>502</v>
      </c>
      <c r="B730" s="70" t="s">
        <v>828</v>
      </c>
      <c r="C730" s="82">
        <v>648</v>
      </c>
      <c r="D730" s="83">
        <v>12094954</v>
      </c>
      <c r="E730" s="83">
        <v>713867</v>
      </c>
      <c r="F730" s="84">
        <v>9.2166277672846048E-4</v>
      </c>
    </row>
    <row r="731" spans="1:6" x14ac:dyDescent="0.2">
      <c r="A731" s="70" t="s">
        <v>502</v>
      </c>
      <c r="B731" s="70" t="s">
        <v>8</v>
      </c>
      <c r="C731" s="82">
        <v>209</v>
      </c>
      <c r="D731" s="83">
        <v>10614098</v>
      </c>
      <c r="E731" s="83">
        <v>636825</v>
      </c>
      <c r="F731" s="84">
        <v>8.221950276313401E-4</v>
      </c>
    </row>
    <row r="732" spans="1:6" x14ac:dyDescent="0.2">
      <c r="A732" s="70" t="s">
        <v>502</v>
      </c>
      <c r="B732" s="70" t="s">
        <v>829</v>
      </c>
      <c r="C732" s="82">
        <v>78</v>
      </c>
      <c r="D732" s="83">
        <v>3327315</v>
      </c>
      <c r="E732" s="83">
        <v>199639</v>
      </c>
      <c r="F732" s="84">
        <v>2.5775086267230886E-4</v>
      </c>
    </row>
    <row r="733" spans="1:6" x14ac:dyDescent="0.2">
      <c r="A733" s="70" t="s">
        <v>502</v>
      </c>
      <c r="B733" s="70" t="s">
        <v>25</v>
      </c>
      <c r="C733" s="82">
        <v>75</v>
      </c>
      <c r="D733" s="83">
        <v>4179703</v>
      </c>
      <c r="E733" s="83">
        <v>250782</v>
      </c>
      <c r="F733" s="84">
        <v>3.2378080857290895E-4</v>
      </c>
    </row>
    <row r="734" spans="1:6" x14ac:dyDescent="0.2">
      <c r="A734" s="70" t="s">
        <v>502</v>
      </c>
      <c r="B734" s="70" t="s">
        <v>61</v>
      </c>
      <c r="C734" s="82">
        <v>1877</v>
      </c>
      <c r="D734" s="83">
        <v>103504070</v>
      </c>
      <c r="E734" s="83">
        <v>6197672</v>
      </c>
      <c r="F734" s="84">
        <v>8.0017196267263106E-3</v>
      </c>
    </row>
    <row r="735" spans="1:6" x14ac:dyDescent="0.2">
      <c r="A735" s="70" t="s">
        <v>508</v>
      </c>
      <c r="B735" s="70" t="s">
        <v>5</v>
      </c>
      <c r="C735" s="82">
        <v>250</v>
      </c>
      <c r="D735" s="83">
        <v>16570703</v>
      </c>
      <c r="E735" s="83">
        <v>994242</v>
      </c>
      <c r="F735" s="84">
        <v>1.283650655458311E-3</v>
      </c>
    </row>
    <row r="736" spans="1:6" x14ac:dyDescent="0.2">
      <c r="A736" s="70" t="s">
        <v>508</v>
      </c>
      <c r="B736" s="70" t="s">
        <v>1</v>
      </c>
      <c r="C736" s="82">
        <v>172</v>
      </c>
      <c r="D736" s="83">
        <v>105471857</v>
      </c>
      <c r="E736" s="83">
        <v>6328311</v>
      </c>
      <c r="F736" s="84">
        <v>8.1703856436300612E-3</v>
      </c>
    </row>
    <row r="737" spans="1:6" x14ac:dyDescent="0.2">
      <c r="A737" s="70" t="s">
        <v>508</v>
      </c>
      <c r="B737" s="70" t="s">
        <v>827</v>
      </c>
      <c r="C737" s="82">
        <v>1590</v>
      </c>
      <c r="D737" s="83">
        <v>109794577</v>
      </c>
      <c r="E737" s="83">
        <v>6587675</v>
      </c>
      <c r="F737" s="84">
        <v>8.5052465412810245E-3</v>
      </c>
    </row>
    <row r="738" spans="1:6" x14ac:dyDescent="0.2">
      <c r="A738" s="70" t="s">
        <v>508</v>
      </c>
      <c r="B738" s="70" t="s">
        <v>3</v>
      </c>
      <c r="C738" s="82">
        <v>514</v>
      </c>
      <c r="D738" s="83">
        <v>89685788</v>
      </c>
      <c r="E738" s="83">
        <v>5381147</v>
      </c>
      <c r="F738" s="84">
        <v>6.9475166746803324E-3</v>
      </c>
    </row>
    <row r="739" spans="1:6" x14ac:dyDescent="0.2">
      <c r="A739" s="70" t="s">
        <v>508</v>
      </c>
      <c r="B739" s="70" t="s">
        <v>2</v>
      </c>
      <c r="C739" s="82">
        <v>89</v>
      </c>
      <c r="D739" s="83">
        <v>86365546</v>
      </c>
      <c r="E739" s="83">
        <v>5181933</v>
      </c>
      <c r="F739" s="84">
        <v>6.6903145230145693E-3</v>
      </c>
    </row>
    <row r="740" spans="1:6" x14ac:dyDescent="0.2">
      <c r="A740" s="70" t="s">
        <v>508</v>
      </c>
      <c r="B740" s="70" t="s">
        <v>6</v>
      </c>
      <c r="C740" s="82">
        <v>230</v>
      </c>
      <c r="D740" s="83">
        <v>26420707</v>
      </c>
      <c r="E740" s="83">
        <v>1585242</v>
      </c>
      <c r="F740" s="84">
        <v>2.0466817257368364E-3</v>
      </c>
    </row>
    <row r="741" spans="1:6" x14ac:dyDescent="0.2">
      <c r="A741" s="70" t="s">
        <v>508</v>
      </c>
      <c r="B741" s="70" t="s">
        <v>10</v>
      </c>
      <c r="C741" s="82">
        <v>1907</v>
      </c>
      <c r="D741" s="83">
        <v>105128290</v>
      </c>
      <c r="E741" s="83">
        <v>6307629</v>
      </c>
      <c r="F741" s="84">
        <v>8.1436834294244757E-3</v>
      </c>
    </row>
    <row r="742" spans="1:6" x14ac:dyDescent="0.2">
      <c r="A742" s="70" t="s">
        <v>508</v>
      </c>
      <c r="B742" s="70" t="s">
        <v>4</v>
      </c>
      <c r="C742" s="82">
        <v>277</v>
      </c>
      <c r="D742" s="83">
        <v>52490344</v>
      </c>
      <c r="E742" s="83">
        <v>3149421</v>
      </c>
      <c r="F742" s="84">
        <v>4.0661693339892795E-3</v>
      </c>
    </row>
    <row r="743" spans="1:6" x14ac:dyDescent="0.2">
      <c r="A743" s="70" t="s">
        <v>508</v>
      </c>
      <c r="B743" s="70" t="s">
        <v>828</v>
      </c>
      <c r="C743" s="82">
        <v>4163</v>
      </c>
      <c r="D743" s="83">
        <v>156367024</v>
      </c>
      <c r="E743" s="83">
        <v>9227481</v>
      </c>
      <c r="F743" s="84">
        <v>1.1913459735033433E-2</v>
      </c>
    </row>
    <row r="744" spans="1:6" x14ac:dyDescent="0.2">
      <c r="A744" s="70" t="s">
        <v>508</v>
      </c>
      <c r="B744" s="70" t="s">
        <v>8</v>
      </c>
      <c r="C744" s="82">
        <v>1553</v>
      </c>
      <c r="D744" s="83">
        <v>73841269</v>
      </c>
      <c r="E744" s="83">
        <v>4430462</v>
      </c>
      <c r="F744" s="84">
        <v>5.7201017964269652E-3</v>
      </c>
    </row>
    <row r="745" spans="1:6" x14ac:dyDescent="0.2">
      <c r="A745" s="70" t="s">
        <v>508</v>
      </c>
      <c r="B745" s="70" t="s">
        <v>829</v>
      </c>
      <c r="C745" s="82">
        <v>367</v>
      </c>
      <c r="D745" s="83">
        <v>227210331</v>
      </c>
      <c r="E745" s="83">
        <v>13606132</v>
      </c>
      <c r="F745" s="84">
        <v>1.7566669140965982E-2</v>
      </c>
    </row>
    <row r="746" spans="1:6" x14ac:dyDescent="0.2">
      <c r="A746" s="70" t="s">
        <v>508</v>
      </c>
      <c r="B746" s="70" t="s">
        <v>25</v>
      </c>
      <c r="C746" s="82">
        <v>544</v>
      </c>
      <c r="D746" s="83">
        <v>131402050</v>
      </c>
      <c r="E746" s="83">
        <v>7884123</v>
      </c>
      <c r="F746" s="84">
        <v>1.0179070746019526E-2</v>
      </c>
    </row>
    <row r="747" spans="1:6" x14ac:dyDescent="0.2">
      <c r="A747" s="70" t="s">
        <v>508</v>
      </c>
      <c r="B747" s="70" t="s">
        <v>61</v>
      </c>
      <c r="C747" s="82">
        <v>11656</v>
      </c>
      <c r="D747" s="83">
        <v>1180748485</v>
      </c>
      <c r="E747" s="83">
        <v>70663799</v>
      </c>
      <c r="F747" s="84">
        <v>9.1232951236745519E-2</v>
      </c>
    </row>
    <row r="748" spans="1:6" x14ac:dyDescent="0.2">
      <c r="A748" s="70" t="s">
        <v>524</v>
      </c>
      <c r="B748" s="70" t="s">
        <v>5</v>
      </c>
      <c r="C748" s="82" t="s">
        <v>826</v>
      </c>
      <c r="D748" s="83" t="s">
        <v>826</v>
      </c>
      <c r="E748" s="83" t="s">
        <v>826</v>
      </c>
      <c r="F748" s="84" t="s">
        <v>826</v>
      </c>
    </row>
    <row r="749" spans="1:6" x14ac:dyDescent="0.2">
      <c r="A749" s="70" t="s">
        <v>524</v>
      </c>
      <c r="B749" s="70" t="s">
        <v>1</v>
      </c>
      <c r="C749" s="82" t="s">
        <v>826</v>
      </c>
      <c r="D749" s="83" t="s">
        <v>826</v>
      </c>
      <c r="E749" s="83" t="s">
        <v>826</v>
      </c>
      <c r="F749" s="84" t="s">
        <v>826</v>
      </c>
    </row>
    <row r="750" spans="1:6" x14ac:dyDescent="0.2">
      <c r="A750" s="70" t="s">
        <v>524</v>
      </c>
      <c r="B750" s="70" t="s">
        <v>827</v>
      </c>
      <c r="C750" s="82">
        <v>72</v>
      </c>
      <c r="D750" s="83">
        <v>1092294</v>
      </c>
      <c r="E750" s="83">
        <v>65538</v>
      </c>
      <c r="F750" s="84">
        <v>8.4615110463475473E-5</v>
      </c>
    </row>
    <row r="751" spans="1:6" x14ac:dyDescent="0.2">
      <c r="A751" s="70" t="s">
        <v>524</v>
      </c>
      <c r="B751" s="70" t="s">
        <v>3</v>
      </c>
      <c r="C751" s="82">
        <v>30</v>
      </c>
      <c r="D751" s="83">
        <v>2530110</v>
      </c>
      <c r="E751" s="83">
        <v>151807</v>
      </c>
      <c r="F751" s="84">
        <v>1.9599569828387839E-4</v>
      </c>
    </row>
    <row r="752" spans="1:6" x14ac:dyDescent="0.2">
      <c r="A752" s="70" t="s">
        <v>524</v>
      </c>
      <c r="B752" s="70" t="s">
        <v>2</v>
      </c>
      <c r="C752" s="82" t="s">
        <v>826</v>
      </c>
      <c r="D752" s="83" t="s">
        <v>826</v>
      </c>
      <c r="E752" s="83" t="s">
        <v>826</v>
      </c>
      <c r="F752" s="84" t="s">
        <v>826</v>
      </c>
    </row>
    <row r="753" spans="1:6" x14ac:dyDescent="0.2">
      <c r="A753" s="70" t="s">
        <v>524</v>
      </c>
      <c r="B753" s="70" t="s">
        <v>6</v>
      </c>
      <c r="C753" s="82">
        <v>12</v>
      </c>
      <c r="D753" s="83">
        <v>796469</v>
      </c>
      <c r="E753" s="83">
        <v>47788</v>
      </c>
      <c r="F753" s="84">
        <v>6.1698356660694039E-5</v>
      </c>
    </row>
    <row r="754" spans="1:6" x14ac:dyDescent="0.2">
      <c r="A754" s="70" t="s">
        <v>524</v>
      </c>
      <c r="B754" s="70" t="s">
        <v>10</v>
      </c>
      <c r="C754" s="82">
        <v>93</v>
      </c>
      <c r="D754" s="83">
        <v>1200916</v>
      </c>
      <c r="E754" s="83">
        <v>72055</v>
      </c>
      <c r="F754" s="84">
        <v>9.3029109592079789E-5</v>
      </c>
    </row>
    <row r="755" spans="1:6" x14ac:dyDescent="0.2">
      <c r="A755" s="70" t="s">
        <v>524</v>
      </c>
      <c r="B755" s="70" t="s">
        <v>4</v>
      </c>
      <c r="C755" s="82">
        <v>15</v>
      </c>
      <c r="D755" s="83">
        <v>758138</v>
      </c>
      <c r="E755" s="83">
        <v>45488</v>
      </c>
      <c r="F755" s="84">
        <v>5.8728861801742075E-5</v>
      </c>
    </row>
    <row r="756" spans="1:6" x14ac:dyDescent="0.2">
      <c r="A756" s="70" t="s">
        <v>524</v>
      </c>
      <c r="B756" s="70" t="s">
        <v>828</v>
      </c>
      <c r="C756" s="82">
        <v>139</v>
      </c>
      <c r="D756" s="83">
        <v>1469351</v>
      </c>
      <c r="E756" s="83">
        <v>88133</v>
      </c>
      <c r="F756" s="84">
        <v>1.1378716974087527E-4</v>
      </c>
    </row>
    <row r="757" spans="1:6" x14ac:dyDescent="0.2">
      <c r="A757" s="70" t="s">
        <v>524</v>
      </c>
      <c r="B757" s="70" t="s">
        <v>8</v>
      </c>
      <c r="C757" s="82">
        <v>58</v>
      </c>
      <c r="D757" s="83">
        <v>968984</v>
      </c>
      <c r="E757" s="83">
        <v>58139</v>
      </c>
      <c r="F757" s="84">
        <v>7.5062374610699144E-5</v>
      </c>
    </row>
    <row r="758" spans="1:6" x14ac:dyDescent="0.2">
      <c r="A758" s="70" t="s">
        <v>524</v>
      </c>
      <c r="B758" s="70" t="s">
        <v>829</v>
      </c>
      <c r="C758" s="82">
        <v>36</v>
      </c>
      <c r="D758" s="83">
        <v>1026017</v>
      </c>
      <c r="E758" s="83">
        <v>61561</v>
      </c>
      <c r="F758" s="84">
        <v>7.9480466526931146E-5</v>
      </c>
    </row>
    <row r="759" spans="1:6" x14ac:dyDescent="0.2">
      <c r="A759" s="70" t="s">
        <v>524</v>
      </c>
      <c r="B759" s="70" t="s">
        <v>25</v>
      </c>
      <c r="C759" s="82">
        <v>15</v>
      </c>
      <c r="D759" s="83">
        <v>1178542</v>
      </c>
      <c r="E759" s="83">
        <v>70713</v>
      </c>
      <c r="F759" s="84">
        <v>9.1296473896117377E-5</v>
      </c>
    </row>
    <row r="760" spans="1:6" x14ac:dyDescent="0.2">
      <c r="A760" s="70" t="s">
        <v>524</v>
      </c>
      <c r="B760" s="70" t="s">
        <v>61</v>
      </c>
      <c r="C760" s="82">
        <v>484</v>
      </c>
      <c r="D760" s="83">
        <v>11243347</v>
      </c>
      <c r="E760" s="83">
        <v>674573</v>
      </c>
      <c r="F760" s="84">
        <v>8.7093089369034819E-4</v>
      </c>
    </row>
    <row r="761" spans="1:6" x14ac:dyDescent="0.2">
      <c r="A761" s="70" t="s">
        <v>529</v>
      </c>
      <c r="B761" s="70" t="s">
        <v>5</v>
      </c>
      <c r="C761" s="82" t="s">
        <v>826</v>
      </c>
      <c r="D761" s="83" t="s">
        <v>826</v>
      </c>
      <c r="E761" s="83" t="s">
        <v>826</v>
      </c>
      <c r="F761" s="84" t="s">
        <v>826</v>
      </c>
    </row>
    <row r="762" spans="1:6" x14ac:dyDescent="0.2">
      <c r="A762" s="70" t="s">
        <v>529</v>
      </c>
      <c r="B762" s="70" t="s">
        <v>1</v>
      </c>
      <c r="C762" s="82">
        <v>17</v>
      </c>
      <c r="D762" s="83">
        <v>3526433</v>
      </c>
      <c r="E762" s="83">
        <v>211586</v>
      </c>
      <c r="F762" s="84">
        <v>2.7317545183748237E-4</v>
      </c>
    </row>
    <row r="763" spans="1:6" x14ac:dyDescent="0.2">
      <c r="A763" s="70" t="s">
        <v>529</v>
      </c>
      <c r="B763" s="70" t="s">
        <v>827</v>
      </c>
      <c r="C763" s="82">
        <v>36</v>
      </c>
      <c r="D763" s="83">
        <v>1147385</v>
      </c>
      <c r="E763" s="83">
        <v>68843</v>
      </c>
      <c r="F763" s="84">
        <v>8.8882145467317317E-5</v>
      </c>
    </row>
    <row r="764" spans="1:6" x14ac:dyDescent="0.2">
      <c r="A764" s="70" t="s">
        <v>529</v>
      </c>
      <c r="B764" s="70" t="s">
        <v>3</v>
      </c>
      <c r="C764" s="82">
        <v>36</v>
      </c>
      <c r="D764" s="83">
        <v>3249584</v>
      </c>
      <c r="E764" s="83">
        <v>194975</v>
      </c>
      <c r="F764" s="84">
        <v>2.5172924353224284E-4</v>
      </c>
    </row>
    <row r="765" spans="1:6" x14ac:dyDescent="0.2">
      <c r="A765" s="70" t="s">
        <v>529</v>
      </c>
      <c r="B765" s="70" t="s">
        <v>2</v>
      </c>
      <c r="C765" s="82">
        <v>11</v>
      </c>
      <c r="D765" s="83">
        <v>304673</v>
      </c>
      <c r="E765" s="83">
        <v>18280</v>
      </c>
      <c r="F765" s="84">
        <v>2.360102870506167E-5</v>
      </c>
    </row>
    <row r="766" spans="1:6" x14ac:dyDescent="0.2">
      <c r="A766" s="70" t="s">
        <v>529</v>
      </c>
      <c r="B766" s="70" t="s">
        <v>6</v>
      </c>
      <c r="C766" s="82" t="s">
        <v>826</v>
      </c>
      <c r="D766" s="83" t="s">
        <v>826</v>
      </c>
      <c r="E766" s="83" t="s">
        <v>826</v>
      </c>
      <c r="F766" s="84" t="s">
        <v>826</v>
      </c>
    </row>
    <row r="767" spans="1:6" x14ac:dyDescent="0.2">
      <c r="A767" s="70" t="s">
        <v>529</v>
      </c>
      <c r="B767" s="70" t="s">
        <v>10</v>
      </c>
      <c r="C767" s="82">
        <v>73</v>
      </c>
      <c r="D767" s="83">
        <v>2740073</v>
      </c>
      <c r="E767" s="83">
        <v>164404</v>
      </c>
      <c r="F767" s="84">
        <v>2.1225949251788614E-4</v>
      </c>
    </row>
    <row r="768" spans="1:6" x14ac:dyDescent="0.2">
      <c r="A768" s="70" t="s">
        <v>529</v>
      </c>
      <c r="B768" s="70" t="s">
        <v>4</v>
      </c>
      <c r="C768" s="82">
        <v>21</v>
      </c>
      <c r="D768" s="83">
        <v>1838132</v>
      </c>
      <c r="E768" s="83">
        <v>110288</v>
      </c>
      <c r="F768" s="84">
        <v>1.4239115174091035E-4</v>
      </c>
    </row>
    <row r="769" spans="1:6" x14ac:dyDescent="0.2">
      <c r="A769" s="70" t="s">
        <v>529</v>
      </c>
      <c r="B769" s="70" t="s">
        <v>828</v>
      </c>
      <c r="C769" s="82">
        <v>175</v>
      </c>
      <c r="D769" s="83">
        <v>2516829</v>
      </c>
      <c r="E769" s="83">
        <v>148537</v>
      </c>
      <c r="F769" s="84">
        <v>1.9177385124528147E-4</v>
      </c>
    </row>
    <row r="770" spans="1:6" x14ac:dyDescent="0.2">
      <c r="A770" s="70" t="s">
        <v>529</v>
      </c>
      <c r="B770" s="70" t="s">
        <v>8</v>
      </c>
      <c r="C770" s="82">
        <v>69</v>
      </c>
      <c r="D770" s="83">
        <v>1635581</v>
      </c>
      <c r="E770" s="83">
        <v>98135</v>
      </c>
      <c r="F770" s="84">
        <v>1.2670059912315245E-4</v>
      </c>
    </row>
    <row r="771" spans="1:6" x14ac:dyDescent="0.2">
      <c r="A771" s="70" t="s">
        <v>529</v>
      </c>
      <c r="B771" s="70" t="s">
        <v>829</v>
      </c>
      <c r="C771" s="82">
        <v>15</v>
      </c>
      <c r="D771" s="83">
        <v>384479</v>
      </c>
      <c r="E771" s="83">
        <v>23069</v>
      </c>
      <c r="F771" s="84">
        <v>2.9784033435288163E-5</v>
      </c>
    </row>
    <row r="772" spans="1:6" x14ac:dyDescent="0.2">
      <c r="A772" s="70" t="s">
        <v>529</v>
      </c>
      <c r="B772" s="70" t="s">
        <v>25</v>
      </c>
      <c r="C772" s="82" t="s">
        <v>826</v>
      </c>
      <c r="D772" s="83" t="s">
        <v>826</v>
      </c>
      <c r="E772" s="83" t="s">
        <v>826</v>
      </c>
      <c r="F772" s="84" t="s">
        <v>826</v>
      </c>
    </row>
    <row r="773" spans="1:6" x14ac:dyDescent="0.2">
      <c r="A773" s="70" t="s">
        <v>529</v>
      </c>
      <c r="B773" s="70" t="s">
        <v>61</v>
      </c>
      <c r="C773" s="82">
        <v>475</v>
      </c>
      <c r="D773" s="83">
        <v>19860185</v>
      </c>
      <c r="E773" s="83">
        <v>1189138</v>
      </c>
      <c r="F773" s="84">
        <v>1.5352779032975724E-3</v>
      </c>
    </row>
    <row r="774" spans="1:6" x14ac:dyDescent="0.2">
      <c r="A774" s="70" t="s">
        <v>532</v>
      </c>
      <c r="B774" s="70" t="s">
        <v>5</v>
      </c>
      <c r="C774" s="82" t="s">
        <v>826</v>
      </c>
      <c r="D774" s="83" t="s">
        <v>826</v>
      </c>
      <c r="E774" s="83" t="s">
        <v>826</v>
      </c>
      <c r="F774" s="84" t="s">
        <v>826</v>
      </c>
    </row>
    <row r="775" spans="1:6" x14ac:dyDescent="0.2">
      <c r="A775" s="70" t="s">
        <v>532</v>
      </c>
      <c r="B775" s="70" t="s">
        <v>1</v>
      </c>
      <c r="C775" s="82">
        <v>21</v>
      </c>
      <c r="D775" s="83">
        <v>2551156</v>
      </c>
      <c r="E775" s="83">
        <v>153069</v>
      </c>
      <c r="F775" s="84">
        <v>1.9762504720213811E-4</v>
      </c>
    </row>
    <row r="776" spans="1:6" x14ac:dyDescent="0.2">
      <c r="A776" s="70" t="s">
        <v>532</v>
      </c>
      <c r="B776" s="70" t="s">
        <v>827</v>
      </c>
      <c r="C776" s="82">
        <v>68</v>
      </c>
      <c r="D776" s="83">
        <v>2105756</v>
      </c>
      <c r="E776" s="83">
        <v>126345</v>
      </c>
      <c r="F776" s="84">
        <v>1.631220991105589E-4</v>
      </c>
    </row>
    <row r="777" spans="1:6" x14ac:dyDescent="0.2">
      <c r="A777" s="70" t="s">
        <v>532</v>
      </c>
      <c r="B777" s="70" t="s">
        <v>3</v>
      </c>
      <c r="C777" s="82">
        <v>39</v>
      </c>
      <c r="D777" s="83">
        <v>2862109</v>
      </c>
      <c r="E777" s="83">
        <v>171727</v>
      </c>
      <c r="F777" s="84">
        <v>2.2171410593184492E-4</v>
      </c>
    </row>
    <row r="778" spans="1:6" x14ac:dyDescent="0.2">
      <c r="A778" s="70" t="s">
        <v>532</v>
      </c>
      <c r="B778" s="70" t="s">
        <v>2</v>
      </c>
      <c r="C778" s="82" t="s">
        <v>826</v>
      </c>
      <c r="D778" s="83" t="s">
        <v>826</v>
      </c>
      <c r="E778" s="83" t="s">
        <v>826</v>
      </c>
      <c r="F778" s="84" t="s">
        <v>826</v>
      </c>
    </row>
    <row r="779" spans="1:6" x14ac:dyDescent="0.2">
      <c r="A779" s="70" t="s">
        <v>532</v>
      </c>
      <c r="B779" s="70" t="s">
        <v>6</v>
      </c>
      <c r="C779" s="82">
        <v>12</v>
      </c>
      <c r="D779" s="83">
        <v>754810</v>
      </c>
      <c r="E779" s="83">
        <v>45289</v>
      </c>
      <c r="F779" s="84">
        <v>5.8471935942206668E-5</v>
      </c>
    </row>
    <row r="780" spans="1:6" x14ac:dyDescent="0.2">
      <c r="A780" s="70" t="s">
        <v>532</v>
      </c>
      <c r="B780" s="70" t="s">
        <v>10</v>
      </c>
      <c r="C780" s="82">
        <v>211</v>
      </c>
      <c r="D780" s="83">
        <v>7865553</v>
      </c>
      <c r="E780" s="83">
        <v>471933</v>
      </c>
      <c r="F780" s="84">
        <v>6.093054857694676E-4</v>
      </c>
    </row>
    <row r="781" spans="1:6" x14ac:dyDescent="0.2">
      <c r="A781" s="70" t="s">
        <v>532</v>
      </c>
      <c r="B781" s="70" t="s">
        <v>4</v>
      </c>
      <c r="C781" s="82">
        <v>15</v>
      </c>
      <c r="D781" s="83">
        <v>632386</v>
      </c>
      <c r="E781" s="83">
        <v>37943</v>
      </c>
      <c r="F781" s="84">
        <v>4.8987627579658363E-5</v>
      </c>
    </row>
    <row r="782" spans="1:6" x14ac:dyDescent="0.2">
      <c r="A782" s="70" t="s">
        <v>532</v>
      </c>
      <c r="B782" s="70" t="s">
        <v>828</v>
      </c>
      <c r="C782" s="82">
        <v>273</v>
      </c>
      <c r="D782" s="83">
        <v>9068147</v>
      </c>
      <c r="E782" s="83">
        <v>535583</v>
      </c>
      <c r="F782" s="84">
        <v>6.9148302827915994E-4</v>
      </c>
    </row>
    <row r="783" spans="1:6" x14ac:dyDescent="0.2">
      <c r="A783" s="70" t="s">
        <v>532</v>
      </c>
      <c r="B783" s="70" t="s">
        <v>8</v>
      </c>
      <c r="C783" s="82">
        <v>91</v>
      </c>
      <c r="D783" s="83">
        <v>3524567</v>
      </c>
      <c r="E783" s="83">
        <v>211474</v>
      </c>
      <c r="F783" s="84">
        <v>2.7303085034869863E-4</v>
      </c>
    </row>
    <row r="784" spans="1:6" x14ac:dyDescent="0.2">
      <c r="A784" s="70" t="s">
        <v>532</v>
      </c>
      <c r="B784" s="70" t="s">
        <v>829</v>
      </c>
      <c r="C784" s="82">
        <v>60</v>
      </c>
      <c r="D784" s="83">
        <v>2930504</v>
      </c>
      <c r="E784" s="83">
        <v>175830</v>
      </c>
      <c r="F784" s="84">
        <v>2.2701142654327097E-4</v>
      </c>
    </row>
    <row r="785" spans="1:6" x14ac:dyDescent="0.2">
      <c r="A785" s="70" t="s">
        <v>532</v>
      </c>
      <c r="B785" s="70" t="s">
        <v>25</v>
      </c>
      <c r="C785" s="82">
        <v>27</v>
      </c>
      <c r="D785" s="83">
        <v>1545685</v>
      </c>
      <c r="E785" s="83">
        <v>92741</v>
      </c>
      <c r="F785" s="84">
        <v>1.1973648813654946E-4</v>
      </c>
    </row>
    <row r="786" spans="1:6" x14ac:dyDescent="0.2">
      <c r="A786" s="70" t="s">
        <v>532</v>
      </c>
      <c r="B786" s="70" t="s">
        <v>61</v>
      </c>
      <c r="C786" s="82">
        <v>844</v>
      </c>
      <c r="D786" s="83">
        <v>34672606</v>
      </c>
      <c r="E786" s="83">
        <v>2071851</v>
      </c>
      <c r="F786" s="84">
        <v>2.6749351708758601E-3</v>
      </c>
    </row>
    <row r="787" spans="1:6" x14ac:dyDescent="0.2">
      <c r="A787" s="70" t="s">
        <v>541</v>
      </c>
      <c r="B787" s="70" t="s">
        <v>5</v>
      </c>
      <c r="C787" s="82" t="s">
        <v>826</v>
      </c>
      <c r="D787" s="83" t="s">
        <v>826</v>
      </c>
      <c r="E787" s="83" t="s">
        <v>826</v>
      </c>
      <c r="F787" s="84" t="s">
        <v>826</v>
      </c>
    </row>
    <row r="788" spans="1:6" x14ac:dyDescent="0.2">
      <c r="A788" s="70" t="s">
        <v>541</v>
      </c>
      <c r="B788" s="70" t="s">
        <v>1</v>
      </c>
      <c r="C788" s="82">
        <v>18</v>
      </c>
      <c r="D788" s="83">
        <v>3025022</v>
      </c>
      <c r="E788" s="83">
        <v>181501</v>
      </c>
      <c r="F788" s="84">
        <v>2.3433316799766947E-4</v>
      </c>
    </row>
    <row r="789" spans="1:6" x14ac:dyDescent="0.2">
      <c r="A789" s="70" t="s">
        <v>541</v>
      </c>
      <c r="B789" s="70" t="s">
        <v>827</v>
      </c>
      <c r="C789" s="82">
        <v>76</v>
      </c>
      <c r="D789" s="83">
        <v>3203071</v>
      </c>
      <c r="E789" s="83">
        <v>192184</v>
      </c>
      <c r="F789" s="84">
        <v>2.4812582607514067E-4</v>
      </c>
    </row>
    <row r="790" spans="1:6" x14ac:dyDescent="0.2">
      <c r="A790" s="70" t="s">
        <v>541</v>
      </c>
      <c r="B790" s="70" t="s">
        <v>3</v>
      </c>
      <c r="C790" s="82">
        <v>36</v>
      </c>
      <c r="D790" s="83">
        <v>5781150</v>
      </c>
      <c r="E790" s="83">
        <v>346869</v>
      </c>
      <c r="F790" s="84">
        <v>4.4783726618687287E-4</v>
      </c>
    </row>
    <row r="791" spans="1:6" x14ac:dyDescent="0.2">
      <c r="A791" s="70" t="s">
        <v>541</v>
      </c>
      <c r="B791" s="70" t="s">
        <v>2</v>
      </c>
      <c r="C791" s="82" t="s">
        <v>826</v>
      </c>
      <c r="D791" s="83" t="s">
        <v>826</v>
      </c>
      <c r="E791" s="83" t="s">
        <v>826</v>
      </c>
      <c r="F791" s="84" t="s">
        <v>826</v>
      </c>
    </row>
    <row r="792" spans="1:6" x14ac:dyDescent="0.2">
      <c r="A792" s="70" t="s">
        <v>541</v>
      </c>
      <c r="B792" s="70" t="s">
        <v>6</v>
      </c>
      <c r="C792" s="82">
        <v>15</v>
      </c>
      <c r="D792" s="83">
        <v>1099506</v>
      </c>
      <c r="E792" s="83">
        <v>65970</v>
      </c>
      <c r="F792" s="84">
        <v>8.5172859063069924E-5</v>
      </c>
    </row>
    <row r="793" spans="1:6" x14ac:dyDescent="0.2">
      <c r="A793" s="70" t="s">
        <v>541</v>
      </c>
      <c r="B793" s="70" t="s">
        <v>10</v>
      </c>
      <c r="C793" s="82">
        <v>223</v>
      </c>
      <c r="D793" s="83">
        <v>8601299</v>
      </c>
      <c r="E793" s="83">
        <v>516078</v>
      </c>
      <c r="F793" s="84">
        <v>6.66300420790526E-4</v>
      </c>
    </row>
    <row r="794" spans="1:6" x14ac:dyDescent="0.2">
      <c r="A794" s="70" t="s">
        <v>541</v>
      </c>
      <c r="B794" s="70" t="s">
        <v>4</v>
      </c>
      <c r="C794" s="82">
        <v>27</v>
      </c>
      <c r="D794" s="83">
        <v>2087944</v>
      </c>
      <c r="E794" s="83">
        <v>125277</v>
      </c>
      <c r="F794" s="84">
        <v>1.6174322062822814E-4</v>
      </c>
    </row>
    <row r="795" spans="1:6" x14ac:dyDescent="0.2">
      <c r="A795" s="70" t="s">
        <v>541</v>
      </c>
      <c r="B795" s="70" t="s">
        <v>828</v>
      </c>
      <c r="C795" s="82">
        <v>211</v>
      </c>
      <c r="D795" s="83">
        <v>6106553</v>
      </c>
      <c r="E795" s="83">
        <v>362550</v>
      </c>
      <c r="F795" s="84">
        <v>4.6808276570131879E-4</v>
      </c>
    </row>
    <row r="796" spans="1:6" x14ac:dyDescent="0.2">
      <c r="A796" s="70" t="s">
        <v>541</v>
      </c>
      <c r="B796" s="70" t="s">
        <v>8</v>
      </c>
      <c r="C796" s="82">
        <v>170</v>
      </c>
      <c r="D796" s="83">
        <v>2464076</v>
      </c>
      <c r="E796" s="83">
        <v>147843</v>
      </c>
      <c r="F796" s="84">
        <v>1.9087783844871074E-4</v>
      </c>
    </row>
    <row r="797" spans="1:6" x14ac:dyDescent="0.2">
      <c r="A797" s="70" t="s">
        <v>541</v>
      </c>
      <c r="B797" s="70" t="s">
        <v>829</v>
      </c>
      <c r="C797" s="82">
        <v>72</v>
      </c>
      <c r="D797" s="83">
        <v>2870118</v>
      </c>
      <c r="E797" s="83">
        <v>172207</v>
      </c>
      <c r="F797" s="84">
        <v>2.2233382659806098E-4</v>
      </c>
    </row>
    <row r="798" spans="1:6" x14ac:dyDescent="0.2">
      <c r="A798" s="70" t="s">
        <v>541</v>
      </c>
      <c r="B798" s="70" t="s">
        <v>25</v>
      </c>
      <c r="C798" s="82">
        <v>30</v>
      </c>
      <c r="D798" s="83">
        <v>7154344</v>
      </c>
      <c r="E798" s="83">
        <v>429261</v>
      </c>
      <c r="F798" s="84">
        <v>5.5421231854285973E-4</v>
      </c>
    </row>
    <row r="799" spans="1:6" x14ac:dyDescent="0.2">
      <c r="A799" s="70" t="s">
        <v>541</v>
      </c>
      <c r="B799" s="70" t="s">
        <v>61</v>
      </c>
      <c r="C799" s="82">
        <v>907</v>
      </c>
      <c r="D799" s="83">
        <v>42600491</v>
      </c>
      <c r="E799" s="83">
        <v>2552185</v>
      </c>
      <c r="F799" s="84">
        <v>3.2950870593888302E-3</v>
      </c>
    </row>
    <row r="800" spans="1:6" x14ac:dyDescent="0.2">
      <c r="A800" s="70" t="s">
        <v>545</v>
      </c>
      <c r="B800" s="70" t="s">
        <v>5</v>
      </c>
      <c r="C800" s="82">
        <v>25</v>
      </c>
      <c r="D800" s="83">
        <v>1003569</v>
      </c>
      <c r="E800" s="83">
        <v>60214</v>
      </c>
      <c r="F800" s="84">
        <v>7.7741375407362328E-5</v>
      </c>
    </row>
    <row r="801" spans="1:6" x14ac:dyDescent="0.2">
      <c r="A801" s="70" t="s">
        <v>545</v>
      </c>
      <c r="B801" s="70" t="s">
        <v>1</v>
      </c>
      <c r="C801" s="82">
        <v>18</v>
      </c>
      <c r="D801" s="83">
        <v>2613135</v>
      </c>
      <c r="E801" s="83">
        <v>156788</v>
      </c>
      <c r="F801" s="84">
        <v>2.0242659128059129E-4</v>
      </c>
    </row>
    <row r="802" spans="1:6" x14ac:dyDescent="0.2">
      <c r="A802" s="70" t="s">
        <v>545</v>
      </c>
      <c r="B802" s="70" t="s">
        <v>827</v>
      </c>
      <c r="C802" s="82">
        <v>108</v>
      </c>
      <c r="D802" s="83">
        <v>7498287</v>
      </c>
      <c r="E802" s="83">
        <v>449897</v>
      </c>
      <c r="F802" s="84">
        <v>5.8085514285126524E-4</v>
      </c>
    </row>
    <row r="803" spans="1:6" x14ac:dyDescent="0.2">
      <c r="A803" s="70" t="s">
        <v>545</v>
      </c>
      <c r="B803" s="70" t="s">
        <v>3</v>
      </c>
      <c r="C803" s="82">
        <v>62</v>
      </c>
      <c r="D803" s="83">
        <v>6496866</v>
      </c>
      <c r="E803" s="83">
        <v>389812</v>
      </c>
      <c r="F803" s="84">
        <v>5.032803173729485E-4</v>
      </c>
    </row>
    <row r="804" spans="1:6" x14ac:dyDescent="0.2">
      <c r="A804" s="70" t="s">
        <v>545</v>
      </c>
      <c r="B804" s="70" t="s">
        <v>2</v>
      </c>
      <c r="C804" s="82">
        <v>14</v>
      </c>
      <c r="D804" s="83">
        <v>11261710</v>
      </c>
      <c r="E804" s="83">
        <v>675703</v>
      </c>
      <c r="F804" s="84">
        <v>8.7238981942539852E-4</v>
      </c>
    </row>
    <row r="805" spans="1:6" x14ac:dyDescent="0.2">
      <c r="A805" s="70" t="s">
        <v>545</v>
      </c>
      <c r="B805" s="70" t="s">
        <v>6</v>
      </c>
      <c r="C805" s="82">
        <v>39</v>
      </c>
      <c r="D805" s="83">
        <v>1590089</v>
      </c>
      <c r="E805" s="83">
        <v>95405</v>
      </c>
      <c r="F805" s="84">
        <v>1.2317593783404859E-4</v>
      </c>
    </row>
    <row r="806" spans="1:6" x14ac:dyDescent="0.2">
      <c r="A806" s="70" t="s">
        <v>545</v>
      </c>
      <c r="B806" s="70" t="s">
        <v>10</v>
      </c>
      <c r="C806" s="82">
        <v>238</v>
      </c>
      <c r="D806" s="83">
        <v>9640808</v>
      </c>
      <c r="E806" s="83">
        <v>578448</v>
      </c>
      <c r="F806" s="84">
        <v>7.4682537485697554E-4</v>
      </c>
    </row>
    <row r="807" spans="1:6" x14ac:dyDescent="0.2">
      <c r="A807" s="70" t="s">
        <v>545</v>
      </c>
      <c r="B807" s="70" t="s">
        <v>4</v>
      </c>
      <c r="C807" s="82">
        <v>39</v>
      </c>
      <c r="D807" s="83">
        <v>2611897</v>
      </c>
      <c r="E807" s="83">
        <v>156714</v>
      </c>
      <c r="F807" s="84">
        <v>2.0233105101121631E-4</v>
      </c>
    </row>
    <row r="808" spans="1:6" x14ac:dyDescent="0.2">
      <c r="A808" s="70" t="s">
        <v>545</v>
      </c>
      <c r="B808" s="70" t="s">
        <v>828</v>
      </c>
      <c r="C808" s="82">
        <v>438</v>
      </c>
      <c r="D808" s="83">
        <v>9487287</v>
      </c>
      <c r="E808" s="83">
        <v>557816</v>
      </c>
      <c r="F808" s="84">
        <v>7.2018771488745507E-4</v>
      </c>
    </row>
    <row r="809" spans="1:6" x14ac:dyDescent="0.2">
      <c r="A809" s="70" t="s">
        <v>545</v>
      </c>
      <c r="B809" s="70" t="s">
        <v>8</v>
      </c>
      <c r="C809" s="82">
        <v>159</v>
      </c>
      <c r="D809" s="83">
        <v>5594065</v>
      </c>
      <c r="E809" s="83">
        <v>335644</v>
      </c>
      <c r="F809" s="84">
        <v>4.3334484019046603E-4</v>
      </c>
    </row>
    <row r="810" spans="1:6" x14ac:dyDescent="0.2">
      <c r="A810" s="70" t="s">
        <v>545</v>
      </c>
      <c r="B810" s="70" t="s">
        <v>829</v>
      </c>
      <c r="C810" s="82">
        <v>51</v>
      </c>
      <c r="D810" s="83">
        <v>4398391</v>
      </c>
      <c r="E810" s="83">
        <v>263903</v>
      </c>
      <c r="F810" s="84">
        <v>3.4072113120086923E-4</v>
      </c>
    </row>
    <row r="811" spans="1:6" x14ac:dyDescent="0.2">
      <c r="A811" s="70" t="s">
        <v>545</v>
      </c>
      <c r="B811" s="70" t="s">
        <v>25</v>
      </c>
      <c r="C811" s="82">
        <v>49</v>
      </c>
      <c r="D811" s="83">
        <v>4506135</v>
      </c>
      <c r="E811" s="83">
        <v>270368</v>
      </c>
      <c r="F811" s="84">
        <v>3.4906799392396678E-4</v>
      </c>
    </row>
    <row r="812" spans="1:6" x14ac:dyDescent="0.2">
      <c r="A812" s="70" t="s">
        <v>545</v>
      </c>
      <c r="B812" s="70" t="s">
        <v>61</v>
      </c>
      <c r="C812" s="82">
        <v>1240</v>
      </c>
      <c r="D812" s="83">
        <v>66702238</v>
      </c>
      <c r="E812" s="83">
        <v>3990713</v>
      </c>
      <c r="F812" s="84">
        <v>5.1523485813272851E-3</v>
      </c>
    </row>
    <row r="813" spans="1:6" x14ac:dyDescent="0.2">
      <c r="A813" s="70" t="s">
        <v>510</v>
      </c>
      <c r="B813" s="70" t="s">
        <v>5</v>
      </c>
      <c r="C813" s="82">
        <v>47</v>
      </c>
      <c r="D813" s="83">
        <v>1759472</v>
      </c>
      <c r="E813" s="83">
        <v>105568</v>
      </c>
      <c r="F813" s="84">
        <v>1.3629723185645243E-4</v>
      </c>
    </row>
    <row r="814" spans="1:6" x14ac:dyDescent="0.2">
      <c r="A814" s="70" t="s">
        <v>510</v>
      </c>
      <c r="B814" s="70" t="s">
        <v>1</v>
      </c>
      <c r="C814" s="82">
        <v>42</v>
      </c>
      <c r="D814" s="83">
        <v>14559435</v>
      </c>
      <c r="E814" s="83">
        <v>873566</v>
      </c>
      <c r="F814" s="84">
        <v>1.127847715632708E-3</v>
      </c>
    </row>
    <row r="815" spans="1:6" x14ac:dyDescent="0.2">
      <c r="A815" s="70" t="s">
        <v>510</v>
      </c>
      <c r="B815" s="70" t="s">
        <v>827</v>
      </c>
      <c r="C815" s="82">
        <v>225</v>
      </c>
      <c r="D815" s="83">
        <v>13509068</v>
      </c>
      <c r="E815" s="83">
        <v>810544</v>
      </c>
      <c r="F815" s="84">
        <v>1.0464809743279816E-3</v>
      </c>
    </row>
    <row r="816" spans="1:6" x14ac:dyDescent="0.2">
      <c r="A816" s="70" t="s">
        <v>510</v>
      </c>
      <c r="B816" s="70" t="s">
        <v>3</v>
      </c>
      <c r="C816" s="82">
        <v>75</v>
      </c>
      <c r="D816" s="83">
        <v>9855547</v>
      </c>
      <c r="E816" s="83">
        <v>591333</v>
      </c>
      <c r="F816" s="84">
        <v>7.6346100149071294E-4</v>
      </c>
    </row>
    <row r="817" spans="1:6" x14ac:dyDescent="0.2">
      <c r="A817" s="70" t="s">
        <v>510</v>
      </c>
      <c r="B817" s="70" t="s">
        <v>2</v>
      </c>
      <c r="C817" s="82">
        <v>12</v>
      </c>
      <c r="D817" s="83">
        <v>14647029</v>
      </c>
      <c r="E817" s="83">
        <v>878822</v>
      </c>
      <c r="F817" s="84">
        <v>1.1346336569277738E-3</v>
      </c>
    </row>
    <row r="818" spans="1:6" x14ac:dyDescent="0.2">
      <c r="A818" s="70" t="s">
        <v>510</v>
      </c>
      <c r="B818" s="70" t="s">
        <v>6</v>
      </c>
      <c r="C818" s="82">
        <v>42</v>
      </c>
      <c r="D818" s="83">
        <v>3112181</v>
      </c>
      <c r="E818" s="83">
        <v>186731</v>
      </c>
      <c r="F818" s="84">
        <v>2.4108554108998197E-4</v>
      </c>
    </row>
    <row r="819" spans="1:6" x14ac:dyDescent="0.2">
      <c r="A819" s="70" t="s">
        <v>510</v>
      </c>
      <c r="B819" s="70" t="s">
        <v>10</v>
      </c>
      <c r="C819" s="82">
        <v>334</v>
      </c>
      <c r="D819" s="83">
        <v>13028066</v>
      </c>
      <c r="E819" s="83">
        <v>781684</v>
      </c>
      <c r="F819" s="84">
        <v>1.0092202692717409E-3</v>
      </c>
    </row>
    <row r="820" spans="1:6" x14ac:dyDescent="0.2">
      <c r="A820" s="70" t="s">
        <v>510</v>
      </c>
      <c r="B820" s="70" t="s">
        <v>4</v>
      </c>
      <c r="C820" s="82">
        <v>54</v>
      </c>
      <c r="D820" s="83">
        <v>7911595</v>
      </c>
      <c r="E820" s="83">
        <v>474696</v>
      </c>
      <c r="F820" s="84">
        <v>6.1287275285437388E-4</v>
      </c>
    </row>
    <row r="821" spans="1:6" x14ac:dyDescent="0.2">
      <c r="A821" s="70" t="s">
        <v>510</v>
      </c>
      <c r="B821" s="70" t="s">
        <v>828</v>
      </c>
      <c r="C821" s="82">
        <v>730</v>
      </c>
      <c r="D821" s="83">
        <v>13292702</v>
      </c>
      <c r="E821" s="83">
        <v>785174</v>
      </c>
      <c r="F821" s="84">
        <v>1.0137261549490204E-3</v>
      </c>
    </row>
    <row r="822" spans="1:6" x14ac:dyDescent="0.2">
      <c r="A822" s="70" t="s">
        <v>510</v>
      </c>
      <c r="B822" s="70" t="s">
        <v>8</v>
      </c>
      <c r="C822" s="82">
        <v>232</v>
      </c>
      <c r="D822" s="83">
        <v>5416812</v>
      </c>
      <c r="E822" s="83">
        <v>325009</v>
      </c>
      <c r="F822" s="84">
        <v>4.1961415417961641E-4</v>
      </c>
    </row>
    <row r="823" spans="1:6" x14ac:dyDescent="0.2">
      <c r="A823" s="70" t="s">
        <v>510</v>
      </c>
      <c r="B823" s="70" t="s">
        <v>829</v>
      </c>
      <c r="C823" s="82">
        <v>104</v>
      </c>
      <c r="D823" s="83">
        <v>9071549</v>
      </c>
      <c r="E823" s="83">
        <v>544293</v>
      </c>
      <c r="F823" s="84">
        <v>7.027283762015389E-4</v>
      </c>
    </row>
    <row r="824" spans="1:6" x14ac:dyDescent="0.2">
      <c r="A824" s="70" t="s">
        <v>510</v>
      </c>
      <c r="B824" s="70" t="s">
        <v>25</v>
      </c>
      <c r="C824" s="82">
        <v>78</v>
      </c>
      <c r="D824" s="83">
        <v>14396804</v>
      </c>
      <c r="E824" s="83">
        <v>863808</v>
      </c>
      <c r="F824" s="84">
        <v>1.1152493109224239E-3</v>
      </c>
    </row>
    <row r="825" spans="1:6" x14ac:dyDescent="0.2">
      <c r="A825" s="70" t="s">
        <v>510</v>
      </c>
      <c r="B825" s="70" t="s">
        <v>61</v>
      </c>
      <c r="C825" s="82">
        <v>1975</v>
      </c>
      <c r="D825" s="83">
        <v>120560260</v>
      </c>
      <c r="E825" s="83">
        <v>7221228</v>
      </c>
      <c r="F825" s="84">
        <v>9.3232171397043245E-3</v>
      </c>
    </row>
    <row r="826" spans="1:6" x14ac:dyDescent="0.2">
      <c r="A826" s="70" t="s">
        <v>555</v>
      </c>
      <c r="B826" s="70" t="s">
        <v>5</v>
      </c>
      <c r="C826" s="82">
        <v>28</v>
      </c>
      <c r="D826" s="83">
        <v>780871</v>
      </c>
      <c r="E826" s="83">
        <v>46852</v>
      </c>
      <c r="F826" s="84">
        <v>6.0489901361572718E-5</v>
      </c>
    </row>
    <row r="827" spans="1:6" x14ac:dyDescent="0.2">
      <c r="A827" s="70" t="s">
        <v>555</v>
      </c>
      <c r="B827" s="70" t="s">
        <v>1</v>
      </c>
      <c r="C827" s="82">
        <v>33</v>
      </c>
      <c r="D827" s="83">
        <v>16192129</v>
      </c>
      <c r="E827" s="83">
        <v>971528</v>
      </c>
      <c r="F827" s="84">
        <v>1.2543249570990784E-3</v>
      </c>
    </row>
    <row r="828" spans="1:6" x14ac:dyDescent="0.2">
      <c r="A828" s="70" t="s">
        <v>555</v>
      </c>
      <c r="B828" s="70" t="s">
        <v>827</v>
      </c>
      <c r="C828" s="82">
        <v>257</v>
      </c>
      <c r="D828" s="83">
        <v>12586585</v>
      </c>
      <c r="E828" s="83">
        <v>755195</v>
      </c>
      <c r="F828" s="84">
        <v>9.7502072608966338E-4</v>
      </c>
    </row>
    <row r="829" spans="1:6" x14ac:dyDescent="0.2">
      <c r="A829" s="70" t="s">
        <v>555</v>
      </c>
      <c r="B829" s="70" t="s">
        <v>3</v>
      </c>
      <c r="C829" s="82">
        <v>111</v>
      </c>
      <c r="D829" s="83">
        <v>12506064</v>
      </c>
      <c r="E829" s="83">
        <v>750364</v>
      </c>
      <c r="F829" s="84">
        <v>9.6878349580114295E-4</v>
      </c>
    </row>
    <row r="830" spans="1:6" x14ac:dyDescent="0.2">
      <c r="A830" s="70" t="s">
        <v>555</v>
      </c>
      <c r="B830" s="70" t="s">
        <v>2</v>
      </c>
      <c r="C830" s="82">
        <v>15</v>
      </c>
      <c r="D830" s="83">
        <v>13851117</v>
      </c>
      <c r="E830" s="83">
        <v>831067</v>
      </c>
      <c r="F830" s="84">
        <v>1.0729779060628822E-3</v>
      </c>
    </row>
    <row r="831" spans="1:6" x14ac:dyDescent="0.2">
      <c r="A831" s="70" t="s">
        <v>555</v>
      </c>
      <c r="B831" s="70" t="s">
        <v>6</v>
      </c>
      <c r="C831" s="82">
        <v>42</v>
      </c>
      <c r="D831" s="83">
        <v>2387659</v>
      </c>
      <c r="E831" s="83">
        <v>143260</v>
      </c>
      <c r="F831" s="84">
        <v>1.8496079717106862E-4</v>
      </c>
    </row>
    <row r="832" spans="1:6" x14ac:dyDescent="0.2">
      <c r="A832" s="70" t="s">
        <v>555</v>
      </c>
      <c r="B832" s="70" t="s">
        <v>10</v>
      </c>
      <c r="C832" s="82">
        <v>376</v>
      </c>
      <c r="D832" s="83">
        <v>16039704</v>
      </c>
      <c r="E832" s="83">
        <v>962382</v>
      </c>
      <c r="F832" s="84">
        <v>1.2425166962382198E-3</v>
      </c>
    </row>
    <row r="833" spans="1:6" x14ac:dyDescent="0.2">
      <c r="A833" s="70" t="s">
        <v>555</v>
      </c>
      <c r="B833" s="70" t="s">
        <v>4</v>
      </c>
      <c r="C833" s="82">
        <v>48</v>
      </c>
      <c r="D833" s="83">
        <v>4438802</v>
      </c>
      <c r="E833" s="83">
        <v>266328</v>
      </c>
      <c r="F833" s="84">
        <v>3.4385201164998161E-4</v>
      </c>
    </row>
    <row r="834" spans="1:6" x14ac:dyDescent="0.2">
      <c r="A834" s="70" t="s">
        <v>555</v>
      </c>
      <c r="B834" s="70" t="s">
        <v>828</v>
      </c>
      <c r="C834" s="82">
        <v>613</v>
      </c>
      <c r="D834" s="83">
        <v>17091054</v>
      </c>
      <c r="E834" s="83">
        <v>1010345</v>
      </c>
      <c r="F834" s="84">
        <v>1.3044409927251384E-3</v>
      </c>
    </row>
    <row r="835" spans="1:6" x14ac:dyDescent="0.2">
      <c r="A835" s="70" t="s">
        <v>555</v>
      </c>
      <c r="B835" s="70" t="s">
        <v>8</v>
      </c>
      <c r="C835" s="82">
        <v>200</v>
      </c>
      <c r="D835" s="83">
        <v>6427258</v>
      </c>
      <c r="E835" s="83">
        <v>385170</v>
      </c>
      <c r="F835" s="84">
        <v>4.9728710209675066E-4</v>
      </c>
    </row>
    <row r="836" spans="1:6" x14ac:dyDescent="0.2">
      <c r="A836" s="70" t="s">
        <v>555</v>
      </c>
      <c r="B836" s="70" t="s">
        <v>829</v>
      </c>
      <c r="C836" s="82">
        <v>109</v>
      </c>
      <c r="D836" s="83">
        <v>4014150</v>
      </c>
      <c r="E836" s="83">
        <v>240849</v>
      </c>
      <c r="F836" s="84">
        <v>3.1095646403640032E-4</v>
      </c>
    </row>
    <row r="837" spans="1:6" x14ac:dyDescent="0.2">
      <c r="A837" s="70" t="s">
        <v>555</v>
      </c>
      <c r="B837" s="70" t="s">
        <v>25</v>
      </c>
      <c r="C837" s="82">
        <v>66</v>
      </c>
      <c r="D837" s="83">
        <v>7896875</v>
      </c>
      <c r="E837" s="83">
        <v>473813</v>
      </c>
      <c r="F837" s="84">
        <v>6.117327250454805E-4</v>
      </c>
    </row>
    <row r="838" spans="1:6" x14ac:dyDescent="0.2">
      <c r="A838" s="70" t="s">
        <v>555</v>
      </c>
      <c r="B838" s="70" t="s">
        <v>61</v>
      </c>
      <c r="C838" s="82">
        <v>1898</v>
      </c>
      <c r="D838" s="83">
        <v>114212268</v>
      </c>
      <c r="E838" s="83">
        <v>6837153</v>
      </c>
      <c r="F838" s="84">
        <v>8.82734377537738E-3</v>
      </c>
    </row>
    <row r="839" spans="1:6" x14ac:dyDescent="0.2">
      <c r="A839" s="70" t="s">
        <v>563</v>
      </c>
      <c r="B839" s="70" t="s">
        <v>5</v>
      </c>
      <c r="C839" s="82" t="s">
        <v>826</v>
      </c>
      <c r="D839" s="83" t="s">
        <v>826</v>
      </c>
      <c r="E839" s="83" t="s">
        <v>826</v>
      </c>
      <c r="F839" s="84" t="s">
        <v>826</v>
      </c>
    </row>
    <row r="840" spans="1:6" x14ac:dyDescent="0.2">
      <c r="A840" s="70" t="s">
        <v>563</v>
      </c>
      <c r="B840" s="70" t="s">
        <v>1</v>
      </c>
      <c r="C840" s="82">
        <v>12</v>
      </c>
      <c r="D840" s="83">
        <v>624304</v>
      </c>
      <c r="E840" s="83">
        <v>37458</v>
      </c>
      <c r="F840" s="84">
        <v>4.8361451489835888E-5</v>
      </c>
    </row>
    <row r="841" spans="1:6" x14ac:dyDescent="0.2">
      <c r="A841" s="70" t="s">
        <v>563</v>
      </c>
      <c r="B841" s="70" t="s">
        <v>827</v>
      </c>
      <c r="C841" s="82">
        <v>76</v>
      </c>
      <c r="D841" s="83">
        <v>3720971</v>
      </c>
      <c r="E841" s="83">
        <v>223258</v>
      </c>
      <c r="F841" s="84">
        <v>2.8824499270430293E-4</v>
      </c>
    </row>
    <row r="842" spans="1:6" x14ac:dyDescent="0.2">
      <c r="A842" s="70" t="s">
        <v>563</v>
      </c>
      <c r="B842" s="70" t="s">
        <v>3</v>
      </c>
      <c r="C842" s="82">
        <v>48</v>
      </c>
      <c r="D842" s="83">
        <v>5229036</v>
      </c>
      <c r="E842" s="83">
        <v>313742</v>
      </c>
      <c r="F842" s="84">
        <v>4.0506750262491565E-4</v>
      </c>
    </row>
    <row r="843" spans="1:6" x14ac:dyDescent="0.2">
      <c r="A843" s="70" t="s">
        <v>563</v>
      </c>
      <c r="B843" s="70" t="s">
        <v>2</v>
      </c>
      <c r="C843" s="82" t="s">
        <v>826</v>
      </c>
      <c r="D843" s="83" t="s">
        <v>826</v>
      </c>
      <c r="E843" s="83" t="s">
        <v>826</v>
      </c>
      <c r="F843" s="84" t="s">
        <v>826</v>
      </c>
    </row>
    <row r="844" spans="1:6" x14ac:dyDescent="0.2">
      <c r="A844" s="70" t="s">
        <v>563</v>
      </c>
      <c r="B844" s="70" t="s">
        <v>6</v>
      </c>
      <c r="C844" s="82">
        <v>17</v>
      </c>
      <c r="D844" s="83">
        <v>3819857</v>
      </c>
      <c r="E844" s="83">
        <v>229191</v>
      </c>
      <c r="F844" s="84">
        <v>2.9590499835567774E-4</v>
      </c>
    </row>
    <row r="845" spans="1:6" x14ac:dyDescent="0.2">
      <c r="A845" s="70" t="s">
        <v>563</v>
      </c>
      <c r="B845" s="70" t="s">
        <v>10</v>
      </c>
      <c r="C845" s="82">
        <v>159</v>
      </c>
      <c r="D845" s="83">
        <v>4305830</v>
      </c>
      <c r="E845" s="83">
        <v>258350</v>
      </c>
      <c r="F845" s="84">
        <v>3.3355173774358217E-4</v>
      </c>
    </row>
    <row r="846" spans="1:6" x14ac:dyDescent="0.2">
      <c r="A846" s="70" t="s">
        <v>563</v>
      </c>
      <c r="B846" s="70" t="s">
        <v>4</v>
      </c>
      <c r="C846" s="82">
        <v>15</v>
      </c>
      <c r="D846" s="83">
        <v>2041181</v>
      </c>
      <c r="E846" s="83">
        <v>122471</v>
      </c>
      <c r="F846" s="84">
        <v>1.5812043690030677E-4</v>
      </c>
    </row>
    <row r="847" spans="1:6" x14ac:dyDescent="0.2">
      <c r="A847" s="70" t="s">
        <v>563</v>
      </c>
      <c r="B847" s="70" t="s">
        <v>828</v>
      </c>
      <c r="C847" s="82">
        <v>209</v>
      </c>
      <c r="D847" s="83">
        <v>4224314</v>
      </c>
      <c r="E847" s="83">
        <v>252296</v>
      </c>
      <c r="F847" s="84">
        <v>3.2573551084093212E-4</v>
      </c>
    </row>
    <row r="848" spans="1:6" x14ac:dyDescent="0.2">
      <c r="A848" s="70" t="s">
        <v>563</v>
      </c>
      <c r="B848" s="70" t="s">
        <v>8</v>
      </c>
      <c r="C848" s="82">
        <v>69</v>
      </c>
      <c r="D848" s="83">
        <v>1111188</v>
      </c>
      <c r="E848" s="83">
        <v>66671</v>
      </c>
      <c r="F848" s="84">
        <v>8.6077909452689639E-5</v>
      </c>
    </row>
    <row r="849" spans="1:6" x14ac:dyDescent="0.2">
      <c r="A849" s="70" t="s">
        <v>563</v>
      </c>
      <c r="B849" s="70" t="s">
        <v>829</v>
      </c>
      <c r="C849" s="82">
        <v>63</v>
      </c>
      <c r="D849" s="83">
        <v>2224454</v>
      </c>
      <c r="E849" s="83">
        <v>133467</v>
      </c>
      <c r="F849" s="84">
        <v>1.7231720449553971E-4</v>
      </c>
    </row>
    <row r="850" spans="1:6" x14ac:dyDescent="0.2">
      <c r="A850" s="70" t="s">
        <v>563</v>
      </c>
      <c r="B850" s="70" t="s">
        <v>25</v>
      </c>
      <c r="C850" s="82">
        <v>36</v>
      </c>
      <c r="D850" s="83">
        <v>3277298</v>
      </c>
      <c r="E850" s="83">
        <v>196638</v>
      </c>
      <c r="F850" s="84">
        <v>2.5387631742373724E-4</v>
      </c>
    </row>
    <row r="851" spans="1:6" x14ac:dyDescent="0.2">
      <c r="A851" s="70" t="s">
        <v>563</v>
      </c>
      <c r="B851" s="70" t="s">
        <v>61</v>
      </c>
      <c r="C851" s="82">
        <v>714</v>
      </c>
      <c r="D851" s="83">
        <v>30601319</v>
      </c>
      <c r="E851" s="83">
        <v>1834916</v>
      </c>
      <c r="F851" s="84">
        <v>2.3690320124385633E-3</v>
      </c>
    </row>
    <row r="852" spans="1:6" x14ac:dyDescent="0.2">
      <c r="A852" s="70" t="s">
        <v>570</v>
      </c>
      <c r="B852" s="70" t="s">
        <v>5</v>
      </c>
      <c r="C852" s="82" t="s">
        <v>826</v>
      </c>
      <c r="D852" s="83" t="s">
        <v>826</v>
      </c>
      <c r="E852" s="83" t="s">
        <v>826</v>
      </c>
      <c r="F852" s="84" t="s">
        <v>826</v>
      </c>
    </row>
    <row r="853" spans="1:6" x14ac:dyDescent="0.2">
      <c r="A853" s="70" t="s">
        <v>570</v>
      </c>
      <c r="B853" s="70" t="s">
        <v>1</v>
      </c>
      <c r="C853" s="82">
        <v>24</v>
      </c>
      <c r="D853" s="83">
        <v>2533343</v>
      </c>
      <c r="E853" s="83">
        <v>152001</v>
      </c>
      <c r="F853" s="84">
        <v>1.9624616871980738E-4</v>
      </c>
    </row>
    <row r="854" spans="1:6" x14ac:dyDescent="0.2">
      <c r="A854" s="70" t="s">
        <v>570</v>
      </c>
      <c r="B854" s="70" t="s">
        <v>827</v>
      </c>
      <c r="C854" s="82">
        <v>60</v>
      </c>
      <c r="D854" s="83">
        <v>1649472</v>
      </c>
      <c r="E854" s="83">
        <v>98872</v>
      </c>
      <c r="F854" s="84">
        <v>1.2765212856273835E-4</v>
      </c>
    </row>
    <row r="855" spans="1:6" x14ac:dyDescent="0.2">
      <c r="A855" s="70" t="s">
        <v>570</v>
      </c>
      <c r="B855" s="70" t="s">
        <v>3</v>
      </c>
      <c r="C855" s="82">
        <v>30</v>
      </c>
      <c r="D855" s="83">
        <v>3332487</v>
      </c>
      <c r="E855" s="83">
        <v>199949</v>
      </c>
      <c r="F855" s="84">
        <v>2.5815109893590675E-4</v>
      </c>
    </row>
    <row r="856" spans="1:6" x14ac:dyDescent="0.2">
      <c r="A856" s="70" t="s">
        <v>570</v>
      </c>
      <c r="B856" s="70" t="s">
        <v>2</v>
      </c>
      <c r="C856" s="82" t="s">
        <v>826</v>
      </c>
      <c r="D856" s="83" t="s">
        <v>826</v>
      </c>
      <c r="E856" s="83" t="s">
        <v>826</v>
      </c>
      <c r="F856" s="84" t="s">
        <v>826</v>
      </c>
    </row>
    <row r="857" spans="1:6" x14ac:dyDescent="0.2">
      <c r="A857" s="70" t="s">
        <v>570</v>
      </c>
      <c r="B857" s="70" t="s">
        <v>6</v>
      </c>
      <c r="C857" s="82">
        <v>21</v>
      </c>
      <c r="D857" s="83">
        <v>1163665</v>
      </c>
      <c r="E857" s="83">
        <v>69820</v>
      </c>
      <c r="F857" s="84">
        <v>9.0143535240011255E-5</v>
      </c>
    </row>
    <row r="858" spans="1:6" x14ac:dyDescent="0.2">
      <c r="A858" s="70" t="s">
        <v>570</v>
      </c>
      <c r="B858" s="70" t="s">
        <v>10</v>
      </c>
      <c r="C858" s="82">
        <v>207</v>
      </c>
      <c r="D858" s="83">
        <v>4670622</v>
      </c>
      <c r="E858" s="83">
        <v>280237</v>
      </c>
      <c r="F858" s="84">
        <v>3.618097090383133E-4</v>
      </c>
    </row>
    <row r="859" spans="1:6" x14ac:dyDescent="0.2">
      <c r="A859" s="70" t="s">
        <v>570</v>
      </c>
      <c r="B859" s="70" t="s">
        <v>4</v>
      </c>
      <c r="C859" s="82">
        <v>27</v>
      </c>
      <c r="D859" s="83">
        <v>893108</v>
      </c>
      <c r="E859" s="83">
        <v>53586</v>
      </c>
      <c r="F859" s="84">
        <v>6.9184065874695544E-5</v>
      </c>
    </row>
    <row r="860" spans="1:6" x14ac:dyDescent="0.2">
      <c r="A860" s="70" t="s">
        <v>570</v>
      </c>
      <c r="B860" s="70" t="s">
        <v>828</v>
      </c>
      <c r="C860" s="82">
        <v>237</v>
      </c>
      <c r="D860" s="83">
        <v>4256677</v>
      </c>
      <c r="E860" s="83">
        <v>252267</v>
      </c>
      <c r="F860" s="84">
        <v>3.2569806938401489E-4</v>
      </c>
    </row>
    <row r="861" spans="1:6" x14ac:dyDescent="0.2">
      <c r="A861" s="70" t="s">
        <v>570</v>
      </c>
      <c r="B861" s="70" t="s">
        <v>8</v>
      </c>
      <c r="C861" s="82">
        <v>97</v>
      </c>
      <c r="D861" s="83">
        <v>2584462</v>
      </c>
      <c r="E861" s="83">
        <v>154949</v>
      </c>
      <c r="F861" s="84">
        <v>2.00052286478151E-4</v>
      </c>
    </row>
    <row r="862" spans="1:6" x14ac:dyDescent="0.2">
      <c r="A862" s="70" t="s">
        <v>570</v>
      </c>
      <c r="B862" s="70" t="s">
        <v>829</v>
      </c>
      <c r="C862" s="82">
        <v>43</v>
      </c>
      <c r="D862" s="83">
        <v>1219718</v>
      </c>
      <c r="E862" s="83">
        <v>73183</v>
      </c>
      <c r="F862" s="84">
        <v>9.4485453157687536E-5</v>
      </c>
    </row>
    <row r="863" spans="1:6" x14ac:dyDescent="0.2">
      <c r="A863" s="70" t="s">
        <v>570</v>
      </c>
      <c r="B863" s="70" t="s">
        <v>25</v>
      </c>
      <c r="C863" s="82">
        <v>36</v>
      </c>
      <c r="D863" s="83">
        <v>567058</v>
      </c>
      <c r="E863" s="83">
        <v>34023</v>
      </c>
      <c r="F863" s="84">
        <v>4.3926575472227196E-5</v>
      </c>
    </row>
    <row r="864" spans="1:6" x14ac:dyDescent="0.2">
      <c r="A864" s="70" t="s">
        <v>570</v>
      </c>
      <c r="B864" s="70" t="s">
        <v>61</v>
      </c>
      <c r="C864" s="82">
        <v>803</v>
      </c>
      <c r="D864" s="83">
        <v>23644653</v>
      </c>
      <c r="E864" s="83">
        <v>1415331</v>
      </c>
      <c r="F864" s="84">
        <v>1.8273122296588423E-3</v>
      </c>
    </row>
    <row r="865" spans="1:6" x14ac:dyDescent="0.2">
      <c r="A865" s="70" t="s">
        <v>216</v>
      </c>
      <c r="B865" s="70" t="s">
        <v>5</v>
      </c>
      <c r="C865" s="82" t="s">
        <v>826</v>
      </c>
      <c r="D865" s="83" t="s">
        <v>826</v>
      </c>
      <c r="E865" s="83" t="s">
        <v>826</v>
      </c>
      <c r="F865" s="84" t="s">
        <v>826</v>
      </c>
    </row>
    <row r="866" spans="1:6" x14ac:dyDescent="0.2">
      <c r="A866" s="70" t="s">
        <v>216</v>
      </c>
      <c r="B866" s="70" t="s">
        <v>1</v>
      </c>
      <c r="C866" s="82" t="s">
        <v>826</v>
      </c>
      <c r="D866" s="83" t="s">
        <v>826</v>
      </c>
      <c r="E866" s="83" t="s">
        <v>826</v>
      </c>
      <c r="F866" s="84" t="s">
        <v>826</v>
      </c>
    </row>
    <row r="867" spans="1:6" x14ac:dyDescent="0.2">
      <c r="A867" s="70" t="s">
        <v>216</v>
      </c>
      <c r="B867" s="70" t="s">
        <v>827</v>
      </c>
      <c r="C867" s="82">
        <v>67</v>
      </c>
      <c r="D867" s="83">
        <v>2609887</v>
      </c>
      <c r="E867" s="83">
        <v>156593</v>
      </c>
      <c r="F867" s="84">
        <v>2.0217482975994102E-4</v>
      </c>
    </row>
    <row r="868" spans="1:6" x14ac:dyDescent="0.2">
      <c r="A868" s="70" t="s">
        <v>216</v>
      </c>
      <c r="B868" s="70" t="s">
        <v>3</v>
      </c>
      <c r="C868" s="82">
        <v>42</v>
      </c>
      <c r="D868" s="83">
        <v>2836509</v>
      </c>
      <c r="E868" s="83">
        <v>170191</v>
      </c>
      <c r="F868" s="84">
        <v>2.1973099979995353E-4</v>
      </c>
    </row>
    <row r="869" spans="1:6" x14ac:dyDescent="0.2">
      <c r="A869" s="70" t="s">
        <v>216</v>
      </c>
      <c r="B869" s="70" t="s">
        <v>2</v>
      </c>
      <c r="C869" s="82" t="s">
        <v>826</v>
      </c>
      <c r="D869" s="83" t="s">
        <v>826</v>
      </c>
      <c r="E869" s="83" t="s">
        <v>826</v>
      </c>
      <c r="F869" s="84" t="s">
        <v>826</v>
      </c>
    </row>
    <row r="870" spans="1:6" x14ac:dyDescent="0.2">
      <c r="A870" s="70" t="s">
        <v>216</v>
      </c>
      <c r="B870" s="70" t="s">
        <v>6</v>
      </c>
      <c r="C870" s="82">
        <v>15</v>
      </c>
      <c r="D870" s="83">
        <v>1383225</v>
      </c>
      <c r="E870" s="83">
        <v>82993</v>
      </c>
      <c r="F870" s="84">
        <v>1.0715099427347829E-4</v>
      </c>
    </row>
    <row r="871" spans="1:6" x14ac:dyDescent="0.2">
      <c r="A871" s="70" t="s">
        <v>216</v>
      </c>
      <c r="B871" s="70" t="s">
        <v>10</v>
      </c>
      <c r="C871" s="82">
        <v>61</v>
      </c>
      <c r="D871" s="83">
        <v>1612499</v>
      </c>
      <c r="E871" s="83">
        <v>96750</v>
      </c>
      <c r="F871" s="84">
        <v>1.2491244678417487E-4</v>
      </c>
    </row>
    <row r="872" spans="1:6" x14ac:dyDescent="0.2">
      <c r="A872" s="70" t="s">
        <v>216</v>
      </c>
      <c r="B872" s="70" t="s">
        <v>4</v>
      </c>
      <c r="C872" s="82">
        <v>16</v>
      </c>
      <c r="D872" s="83">
        <v>966806</v>
      </c>
      <c r="E872" s="83">
        <v>58008</v>
      </c>
      <c r="F872" s="84">
        <v>7.4893242512211013E-5</v>
      </c>
    </row>
    <row r="873" spans="1:6" x14ac:dyDescent="0.2">
      <c r="A873" s="70" t="s">
        <v>216</v>
      </c>
      <c r="B873" s="70" t="s">
        <v>828</v>
      </c>
      <c r="C873" s="82">
        <v>166</v>
      </c>
      <c r="D873" s="83">
        <v>1808790</v>
      </c>
      <c r="E873" s="83">
        <v>106199</v>
      </c>
      <c r="F873" s="84">
        <v>1.3711190631558227E-4</v>
      </c>
    </row>
    <row r="874" spans="1:6" x14ac:dyDescent="0.2">
      <c r="A874" s="70" t="s">
        <v>216</v>
      </c>
      <c r="B874" s="70" t="s">
        <v>8</v>
      </c>
      <c r="C874" s="82">
        <v>63</v>
      </c>
      <c r="D874" s="83">
        <v>1481526</v>
      </c>
      <c r="E874" s="83">
        <v>88892</v>
      </c>
      <c r="F874" s="84">
        <v>1.1476710304432942E-4</v>
      </c>
    </row>
    <row r="875" spans="1:6" x14ac:dyDescent="0.2">
      <c r="A875" s="70" t="s">
        <v>216</v>
      </c>
      <c r="B875" s="70" t="s">
        <v>829</v>
      </c>
      <c r="C875" s="82">
        <v>60</v>
      </c>
      <c r="D875" s="83">
        <v>1184262</v>
      </c>
      <c r="E875" s="83">
        <v>71056</v>
      </c>
      <c r="F875" s="84">
        <v>9.1739315955517605E-5</v>
      </c>
    </row>
    <row r="876" spans="1:6" x14ac:dyDescent="0.2">
      <c r="A876" s="70" t="s">
        <v>216</v>
      </c>
      <c r="B876" s="70" t="s">
        <v>25</v>
      </c>
      <c r="C876" s="82">
        <v>30</v>
      </c>
      <c r="D876" s="83">
        <v>3549022</v>
      </c>
      <c r="E876" s="83">
        <v>212941</v>
      </c>
      <c r="F876" s="84">
        <v>2.7492487163482146E-4</v>
      </c>
    </row>
    <row r="877" spans="1:6" x14ac:dyDescent="0.2">
      <c r="A877" s="70" t="s">
        <v>216</v>
      </c>
      <c r="B877" s="70" t="s">
        <v>61</v>
      </c>
      <c r="C877" s="82">
        <v>536</v>
      </c>
      <c r="D877" s="83">
        <v>17879374</v>
      </c>
      <c r="E877" s="83">
        <v>1070434</v>
      </c>
      <c r="F877" s="84">
        <v>1.3820209825423403E-3</v>
      </c>
    </row>
    <row r="878" spans="1:6" x14ac:dyDescent="0.2">
      <c r="A878" s="70" t="s">
        <v>447</v>
      </c>
      <c r="B878" s="70" t="s">
        <v>5</v>
      </c>
      <c r="C878" s="82" t="s">
        <v>826</v>
      </c>
      <c r="D878" s="83" t="s">
        <v>826</v>
      </c>
      <c r="E878" s="83" t="s">
        <v>826</v>
      </c>
      <c r="F878" s="84" t="s">
        <v>826</v>
      </c>
    </row>
    <row r="879" spans="1:6" x14ac:dyDescent="0.2">
      <c r="A879" s="70" t="s">
        <v>447</v>
      </c>
      <c r="B879" s="70" t="s">
        <v>1</v>
      </c>
      <c r="C879" s="82" t="s">
        <v>826</v>
      </c>
      <c r="D879" s="83" t="s">
        <v>826</v>
      </c>
      <c r="E879" s="83" t="s">
        <v>826</v>
      </c>
      <c r="F879" s="84" t="s">
        <v>826</v>
      </c>
    </row>
    <row r="880" spans="1:6" x14ac:dyDescent="0.2">
      <c r="A880" s="70" t="s">
        <v>447</v>
      </c>
      <c r="B880" s="70" t="s">
        <v>827</v>
      </c>
      <c r="C880" s="82">
        <v>51</v>
      </c>
      <c r="D880" s="83">
        <v>2037117</v>
      </c>
      <c r="E880" s="83">
        <v>122227</v>
      </c>
      <c r="F880" s="84">
        <v>1.5780541222831359E-4</v>
      </c>
    </row>
    <row r="881" spans="1:6" x14ac:dyDescent="0.2">
      <c r="A881" s="70" t="s">
        <v>447</v>
      </c>
      <c r="B881" s="70" t="s">
        <v>3</v>
      </c>
      <c r="C881" s="82">
        <v>21</v>
      </c>
      <c r="D881" s="83">
        <v>2968649</v>
      </c>
      <c r="E881" s="83">
        <v>178119</v>
      </c>
      <c r="F881" s="84">
        <v>2.2996671947028881E-4</v>
      </c>
    </row>
    <row r="882" spans="1:6" x14ac:dyDescent="0.2">
      <c r="A882" s="70" t="s">
        <v>447</v>
      </c>
      <c r="B882" s="70" t="s">
        <v>2</v>
      </c>
      <c r="C882" s="82" t="s">
        <v>826</v>
      </c>
      <c r="D882" s="83" t="s">
        <v>826</v>
      </c>
      <c r="E882" s="83" t="s">
        <v>826</v>
      </c>
      <c r="F882" s="84" t="s">
        <v>826</v>
      </c>
    </row>
    <row r="883" spans="1:6" x14ac:dyDescent="0.2">
      <c r="A883" s="70" t="s">
        <v>447</v>
      </c>
      <c r="B883" s="70" t="s">
        <v>6</v>
      </c>
      <c r="C883" s="82">
        <v>12</v>
      </c>
      <c r="D883" s="83">
        <v>1657261</v>
      </c>
      <c r="E883" s="83">
        <v>99436</v>
      </c>
      <c r="F883" s="84">
        <v>1.2838030034554223E-4</v>
      </c>
    </row>
    <row r="884" spans="1:6" x14ac:dyDescent="0.2">
      <c r="A884" s="70" t="s">
        <v>447</v>
      </c>
      <c r="B884" s="70" t="s">
        <v>10</v>
      </c>
      <c r="C884" s="82">
        <v>82</v>
      </c>
      <c r="D884" s="83">
        <v>2417986</v>
      </c>
      <c r="E884" s="83">
        <v>145079</v>
      </c>
      <c r="F884" s="84">
        <v>1.8730928027908326E-4</v>
      </c>
    </row>
    <row r="885" spans="1:6" x14ac:dyDescent="0.2">
      <c r="A885" s="70" t="s">
        <v>447</v>
      </c>
      <c r="B885" s="70" t="s">
        <v>4</v>
      </c>
      <c r="C885" s="82">
        <v>15</v>
      </c>
      <c r="D885" s="83">
        <v>981014</v>
      </c>
      <c r="E885" s="83">
        <v>58861</v>
      </c>
      <c r="F885" s="84">
        <v>7.5994537779465807E-5</v>
      </c>
    </row>
    <row r="886" spans="1:6" x14ac:dyDescent="0.2">
      <c r="A886" s="70" t="s">
        <v>447</v>
      </c>
      <c r="B886" s="70" t="s">
        <v>828</v>
      </c>
      <c r="C886" s="82">
        <v>144</v>
      </c>
      <c r="D886" s="83">
        <v>2376123</v>
      </c>
      <c r="E886" s="83">
        <v>141026</v>
      </c>
      <c r="F886" s="84">
        <v>1.8207651390372137E-4</v>
      </c>
    </row>
    <row r="887" spans="1:6" x14ac:dyDescent="0.2">
      <c r="A887" s="70" t="s">
        <v>447</v>
      </c>
      <c r="B887" s="70" t="s">
        <v>8</v>
      </c>
      <c r="C887" s="82">
        <v>45</v>
      </c>
      <c r="D887" s="83">
        <v>1022784</v>
      </c>
      <c r="E887" s="83">
        <v>61367</v>
      </c>
      <c r="F887" s="84">
        <v>7.9229996091002158E-5</v>
      </c>
    </row>
    <row r="888" spans="1:6" x14ac:dyDescent="0.2">
      <c r="A888" s="70" t="s">
        <v>447</v>
      </c>
      <c r="B888" s="70" t="s">
        <v>829</v>
      </c>
      <c r="C888" s="82">
        <v>18</v>
      </c>
      <c r="D888" s="83">
        <v>1274383</v>
      </c>
      <c r="E888" s="83">
        <v>76463</v>
      </c>
      <c r="F888" s="84">
        <v>9.8720211043497284E-5</v>
      </c>
    </row>
    <row r="889" spans="1:6" x14ac:dyDescent="0.2">
      <c r="A889" s="70" t="s">
        <v>447</v>
      </c>
      <c r="B889" s="70" t="s">
        <v>25</v>
      </c>
      <c r="C889" s="82">
        <v>21</v>
      </c>
      <c r="D889" s="83">
        <v>1189756</v>
      </c>
      <c r="E889" s="83">
        <v>71385</v>
      </c>
      <c r="F889" s="84">
        <v>9.2164082828819874E-5</v>
      </c>
    </row>
    <row r="890" spans="1:6" x14ac:dyDescent="0.2">
      <c r="A890" s="70" t="s">
        <v>447</v>
      </c>
      <c r="B890" s="70" t="s">
        <v>61</v>
      </c>
      <c r="C890" s="82">
        <v>428</v>
      </c>
      <c r="D890" s="83">
        <v>16809038</v>
      </c>
      <c r="E890" s="83">
        <v>1007000</v>
      </c>
      <c r="F890" s="84">
        <v>1.3001223143324454E-3</v>
      </c>
    </row>
    <row r="891" spans="1:6" x14ac:dyDescent="0.2">
      <c r="A891" s="70" t="s">
        <v>584</v>
      </c>
      <c r="B891" s="70" t="s">
        <v>5</v>
      </c>
      <c r="C891" s="82" t="s">
        <v>826</v>
      </c>
      <c r="D891" s="83" t="s">
        <v>826</v>
      </c>
      <c r="E891" s="83" t="s">
        <v>826</v>
      </c>
      <c r="F891" s="84" t="s">
        <v>826</v>
      </c>
    </row>
    <row r="892" spans="1:6" x14ac:dyDescent="0.2">
      <c r="A892" s="70" t="s">
        <v>584</v>
      </c>
      <c r="B892" s="70" t="s">
        <v>1</v>
      </c>
      <c r="C892" s="82">
        <v>21</v>
      </c>
      <c r="D892" s="83">
        <v>2962358</v>
      </c>
      <c r="E892" s="83">
        <v>177741</v>
      </c>
      <c r="F892" s="84">
        <v>2.2947868944564364E-4</v>
      </c>
    </row>
    <row r="893" spans="1:6" x14ac:dyDescent="0.2">
      <c r="A893" s="70" t="s">
        <v>584</v>
      </c>
      <c r="B893" s="70" t="s">
        <v>827</v>
      </c>
      <c r="C893" s="82">
        <v>77</v>
      </c>
      <c r="D893" s="83">
        <v>2955852</v>
      </c>
      <c r="E893" s="83">
        <v>177351</v>
      </c>
      <c r="F893" s="84">
        <v>2.289751664043431E-4</v>
      </c>
    </row>
    <row r="894" spans="1:6" x14ac:dyDescent="0.2">
      <c r="A894" s="70" t="s">
        <v>584</v>
      </c>
      <c r="B894" s="70" t="s">
        <v>3</v>
      </c>
      <c r="C894" s="82">
        <v>33</v>
      </c>
      <c r="D894" s="83">
        <v>4820828</v>
      </c>
      <c r="E894" s="83">
        <v>289250</v>
      </c>
      <c r="F894" s="84">
        <v>3.734462556312411E-4</v>
      </c>
    </row>
    <row r="895" spans="1:6" x14ac:dyDescent="0.2">
      <c r="A895" s="70" t="s">
        <v>584</v>
      </c>
      <c r="B895" s="70" t="s">
        <v>2</v>
      </c>
      <c r="C895" s="82">
        <v>11</v>
      </c>
      <c r="D895" s="83">
        <v>1421769</v>
      </c>
      <c r="E895" s="83">
        <v>85306</v>
      </c>
      <c r="F895" s="84">
        <v>1.1013727323380692E-4</v>
      </c>
    </row>
    <row r="896" spans="1:6" x14ac:dyDescent="0.2">
      <c r="A896" s="70" t="s">
        <v>584</v>
      </c>
      <c r="B896" s="70" t="s">
        <v>6</v>
      </c>
      <c r="C896" s="82">
        <v>15</v>
      </c>
      <c r="D896" s="83">
        <v>1384616</v>
      </c>
      <c r="E896" s="83">
        <v>83077</v>
      </c>
      <c r="F896" s="84">
        <v>1.0725944539006609E-4</v>
      </c>
    </row>
    <row r="897" spans="1:6" x14ac:dyDescent="0.2">
      <c r="A897" s="70" t="s">
        <v>584</v>
      </c>
      <c r="B897" s="70" t="s">
        <v>10</v>
      </c>
      <c r="C897" s="82">
        <v>106</v>
      </c>
      <c r="D897" s="83">
        <v>4907295</v>
      </c>
      <c r="E897" s="83">
        <v>294438</v>
      </c>
      <c r="F897" s="84">
        <v>3.8014440316525971E-4</v>
      </c>
    </row>
    <row r="898" spans="1:6" x14ac:dyDescent="0.2">
      <c r="A898" s="70" t="s">
        <v>584</v>
      </c>
      <c r="B898" s="70" t="s">
        <v>4</v>
      </c>
      <c r="C898" s="82">
        <v>27</v>
      </c>
      <c r="D898" s="83">
        <v>1304859</v>
      </c>
      <c r="E898" s="83">
        <v>78292</v>
      </c>
      <c r="F898" s="84">
        <v>1.0108160499872473E-4</v>
      </c>
    </row>
    <row r="899" spans="1:6" x14ac:dyDescent="0.2">
      <c r="A899" s="70" t="s">
        <v>584</v>
      </c>
      <c r="B899" s="70" t="s">
        <v>828</v>
      </c>
      <c r="C899" s="82">
        <v>203</v>
      </c>
      <c r="D899" s="83">
        <v>3965288</v>
      </c>
      <c r="E899" s="83">
        <v>233053</v>
      </c>
      <c r="F899" s="84">
        <v>3.0089116754927444E-4</v>
      </c>
    </row>
    <row r="900" spans="1:6" x14ac:dyDescent="0.2">
      <c r="A900" s="70" t="s">
        <v>584</v>
      </c>
      <c r="B900" s="70" t="s">
        <v>8</v>
      </c>
      <c r="C900" s="82">
        <v>89</v>
      </c>
      <c r="D900" s="83">
        <v>1347205</v>
      </c>
      <c r="E900" s="83">
        <v>80832</v>
      </c>
      <c r="F900" s="84">
        <v>1.0436096019078472E-4</v>
      </c>
    </row>
    <row r="901" spans="1:6" x14ac:dyDescent="0.2">
      <c r="A901" s="70" t="s">
        <v>584</v>
      </c>
      <c r="B901" s="70" t="s">
        <v>829</v>
      </c>
      <c r="C901" s="82">
        <v>42</v>
      </c>
      <c r="D901" s="83">
        <v>2012379</v>
      </c>
      <c r="E901" s="83">
        <v>120743</v>
      </c>
      <c r="F901" s="84">
        <v>1.5588944250192894E-4</v>
      </c>
    </row>
    <row r="902" spans="1:6" x14ac:dyDescent="0.2">
      <c r="A902" s="70" t="s">
        <v>584</v>
      </c>
      <c r="B902" s="70" t="s">
        <v>25</v>
      </c>
      <c r="C902" s="82" t="s">
        <v>826</v>
      </c>
      <c r="D902" s="83" t="s">
        <v>826</v>
      </c>
      <c r="E902" s="83" t="s">
        <v>826</v>
      </c>
      <c r="F902" s="84" t="s">
        <v>826</v>
      </c>
    </row>
    <row r="903" spans="1:6" x14ac:dyDescent="0.2">
      <c r="A903" s="70" t="s">
        <v>584</v>
      </c>
      <c r="B903" s="70" t="s">
        <v>61</v>
      </c>
      <c r="C903" s="82">
        <v>648</v>
      </c>
      <c r="D903" s="83">
        <v>28095887</v>
      </c>
      <c r="E903" s="83">
        <v>1680889</v>
      </c>
      <c r="F903" s="84">
        <v>2.1701701060734355E-3</v>
      </c>
    </row>
    <row r="904" spans="1:6" x14ac:dyDescent="0.2">
      <c r="A904" s="70" t="s">
        <v>588</v>
      </c>
      <c r="B904" s="70" t="s">
        <v>5</v>
      </c>
      <c r="C904" s="82">
        <v>41</v>
      </c>
      <c r="D904" s="83">
        <v>572844</v>
      </c>
      <c r="E904" s="83">
        <v>34371</v>
      </c>
      <c r="F904" s="84">
        <v>4.4375872955233844E-5</v>
      </c>
    </row>
    <row r="905" spans="1:6" x14ac:dyDescent="0.2">
      <c r="A905" s="70" t="s">
        <v>588</v>
      </c>
      <c r="B905" s="70" t="s">
        <v>1</v>
      </c>
      <c r="C905" s="82">
        <v>21</v>
      </c>
      <c r="D905" s="83">
        <v>20084178</v>
      </c>
      <c r="E905" s="83">
        <v>1205051</v>
      </c>
      <c r="F905" s="84">
        <v>1.555822934467356E-3</v>
      </c>
    </row>
    <row r="906" spans="1:6" x14ac:dyDescent="0.2">
      <c r="A906" s="70" t="s">
        <v>588</v>
      </c>
      <c r="B906" s="70" t="s">
        <v>827</v>
      </c>
      <c r="C906" s="82">
        <v>302</v>
      </c>
      <c r="D906" s="83">
        <v>15133848</v>
      </c>
      <c r="E906" s="83">
        <v>908031</v>
      </c>
      <c r="F906" s="84">
        <v>1.1723449505517424E-3</v>
      </c>
    </row>
    <row r="907" spans="1:6" x14ac:dyDescent="0.2">
      <c r="A907" s="70" t="s">
        <v>588</v>
      </c>
      <c r="B907" s="70" t="s">
        <v>3</v>
      </c>
      <c r="C907" s="82">
        <v>108</v>
      </c>
      <c r="D907" s="83">
        <v>13942078</v>
      </c>
      <c r="E907" s="83">
        <v>836525</v>
      </c>
      <c r="F907" s="84">
        <v>1.0800246464716472E-3</v>
      </c>
    </row>
    <row r="908" spans="1:6" x14ac:dyDescent="0.2">
      <c r="A908" s="70" t="s">
        <v>588</v>
      </c>
      <c r="B908" s="70" t="s">
        <v>2</v>
      </c>
      <c r="C908" s="82">
        <v>21</v>
      </c>
      <c r="D908" s="83">
        <v>15174611</v>
      </c>
      <c r="E908" s="83">
        <v>910477</v>
      </c>
      <c r="F908" s="84">
        <v>1.1755029437800018E-3</v>
      </c>
    </row>
    <row r="909" spans="1:6" x14ac:dyDescent="0.2">
      <c r="A909" s="70" t="s">
        <v>588</v>
      </c>
      <c r="B909" s="70" t="s">
        <v>6</v>
      </c>
      <c r="C909" s="82">
        <v>41</v>
      </c>
      <c r="D909" s="83">
        <v>3573677</v>
      </c>
      <c r="E909" s="83">
        <v>214421</v>
      </c>
      <c r="F909" s="84">
        <v>2.7683567702232103E-4</v>
      </c>
    </row>
    <row r="910" spans="1:6" x14ac:dyDescent="0.2">
      <c r="A910" s="70" t="s">
        <v>588</v>
      </c>
      <c r="B910" s="70" t="s">
        <v>10</v>
      </c>
      <c r="C910" s="82">
        <v>394</v>
      </c>
      <c r="D910" s="83">
        <v>17441683</v>
      </c>
      <c r="E910" s="83">
        <v>1046501</v>
      </c>
      <c r="F910" s="84">
        <v>1.3511214519078634E-3</v>
      </c>
    </row>
    <row r="911" spans="1:6" x14ac:dyDescent="0.2">
      <c r="A911" s="70" t="s">
        <v>588</v>
      </c>
      <c r="B911" s="70" t="s">
        <v>4</v>
      </c>
      <c r="C911" s="82">
        <v>45</v>
      </c>
      <c r="D911" s="83">
        <v>3076064</v>
      </c>
      <c r="E911" s="83">
        <v>184564</v>
      </c>
      <c r="F911" s="84">
        <v>2.3828776049896071E-4</v>
      </c>
    </row>
    <row r="912" spans="1:6" x14ac:dyDescent="0.2">
      <c r="A912" s="70" t="s">
        <v>588</v>
      </c>
      <c r="B912" s="70" t="s">
        <v>828</v>
      </c>
      <c r="C912" s="82">
        <v>687</v>
      </c>
      <c r="D912" s="83">
        <v>19079205</v>
      </c>
      <c r="E912" s="83">
        <v>1126663</v>
      </c>
      <c r="F912" s="84">
        <v>1.454617385335388E-3</v>
      </c>
    </row>
    <row r="913" spans="1:6" x14ac:dyDescent="0.2">
      <c r="A913" s="70" t="s">
        <v>588</v>
      </c>
      <c r="B913" s="70" t="s">
        <v>8</v>
      </c>
      <c r="C913" s="82">
        <v>265</v>
      </c>
      <c r="D913" s="83">
        <v>8633115</v>
      </c>
      <c r="E913" s="83">
        <v>517987</v>
      </c>
      <c r="F913" s="84">
        <v>6.6876510152345618E-4</v>
      </c>
    </row>
    <row r="914" spans="1:6" x14ac:dyDescent="0.2">
      <c r="A914" s="70" t="s">
        <v>588</v>
      </c>
      <c r="B914" s="70" t="s">
        <v>829</v>
      </c>
      <c r="C914" s="82">
        <v>87</v>
      </c>
      <c r="D914" s="83">
        <v>9249086</v>
      </c>
      <c r="E914" s="83">
        <v>554945</v>
      </c>
      <c r="F914" s="84">
        <v>7.1648101065265035E-4</v>
      </c>
    </row>
    <row r="915" spans="1:6" x14ac:dyDescent="0.2">
      <c r="A915" s="70" t="s">
        <v>588</v>
      </c>
      <c r="B915" s="70" t="s">
        <v>25</v>
      </c>
      <c r="C915" s="82">
        <v>81</v>
      </c>
      <c r="D915" s="83">
        <v>5990066</v>
      </c>
      <c r="E915" s="83">
        <v>359404</v>
      </c>
      <c r="F915" s="84">
        <v>4.6402101316816107E-4</v>
      </c>
    </row>
    <row r="916" spans="1:6" x14ac:dyDescent="0.2">
      <c r="A916" s="70" t="s">
        <v>588</v>
      </c>
      <c r="B916" s="70" t="s">
        <v>61</v>
      </c>
      <c r="C916" s="82">
        <v>2093</v>
      </c>
      <c r="D916" s="83">
        <v>131950454</v>
      </c>
      <c r="E916" s="83">
        <v>7898938</v>
      </c>
      <c r="F916" s="84">
        <v>1.0198198166165339E-2</v>
      </c>
    </row>
    <row r="917" spans="1:6" x14ac:dyDescent="0.2">
      <c r="A917" s="70" t="s">
        <v>595</v>
      </c>
      <c r="B917" s="70" t="s">
        <v>5</v>
      </c>
      <c r="C917" s="82" t="s">
        <v>826</v>
      </c>
      <c r="D917" s="83" t="s">
        <v>826</v>
      </c>
      <c r="E917" s="83" t="s">
        <v>826</v>
      </c>
      <c r="F917" s="84" t="s">
        <v>826</v>
      </c>
    </row>
    <row r="918" spans="1:6" x14ac:dyDescent="0.2">
      <c r="A918" s="70" t="s">
        <v>595</v>
      </c>
      <c r="B918" s="70" t="s">
        <v>1</v>
      </c>
      <c r="C918" s="82">
        <v>30</v>
      </c>
      <c r="D918" s="83">
        <v>4272328</v>
      </c>
      <c r="E918" s="83">
        <v>256340</v>
      </c>
      <c r="F918" s="84">
        <v>3.3095665745380243E-4</v>
      </c>
    </row>
    <row r="919" spans="1:6" x14ac:dyDescent="0.2">
      <c r="A919" s="70" t="s">
        <v>595</v>
      </c>
      <c r="B919" s="70" t="s">
        <v>827</v>
      </c>
      <c r="C919" s="82">
        <v>75</v>
      </c>
      <c r="D919" s="83">
        <v>3229476</v>
      </c>
      <c r="E919" s="83">
        <v>193769</v>
      </c>
      <c r="F919" s="84">
        <v>2.5017219535837499E-4</v>
      </c>
    </row>
    <row r="920" spans="1:6" x14ac:dyDescent="0.2">
      <c r="A920" s="70" t="s">
        <v>595</v>
      </c>
      <c r="B920" s="70" t="s">
        <v>3</v>
      </c>
      <c r="C920" s="82">
        <v>69</v>
      </c>
      <c r="D920" s="83">
        <v>6673669</v>
      </c>
      <c r="E920" s="83">
        <v>400420</v>
      </c>
      <c r="F920" s="84">
        <v>5.1697614409632346E-4</v>
      </c>
    </row>
    <row r="921" spans="1:6" x14ac:dyDescent="0.2">
      <c r="A921" s="70" t="s">
        <v>595</v>
      </c>
      <c r="B921" s="70" t="s">
        <v>2</v>
      </c>
      <c r="C921" s="82" t="s">
        <v>826</v>
      </c>
      <c r="D921" s="83" t="s">
        <v>826</v>
      </c>
      <c r="E921" s="83" t="s">
        <v>826</v>
      </c>
      <c r="F921" s="84" t="s">
        <v>826</v>
      </c>
    </row>
    <row r="922" spans="1:6" x14ac:dyDescent="0.2">
      <c r="A922" s="70" t="s">
        <v>595</v>
      </c>
      <c r="B922" s="70" t="s">
        <v>6</v>
      </c>
      <c r="C922" s="82">
        <v>27</v>
      </c>
      <c r="D922" s="83">
        <v>1788797</v>
      </c>
      <c r="E922" s="83">
        <v>107328</v>
      </c>
      <c r="F922" s="84">
        <v>1.3856954096591132E-4</v>
      </c>
    </row>
    <row r="923" spans="1:6" x14ac:dyDescent="0.2">
      <c r="A923" s="70" t="s">
        <v>595</v>
      </c>
      <c r="B923" s="70" t="s">
        <v>10</v>
      </c>
      <c r="C923" s="82">
        <v>192</v>
      </c>
      <c r="D923" s="83">
        <v>5574636</v>
      </c>
      <c r="E923" s="83">
        <v>334475</v>
      </c>
      <c r="F923" s="84">
        <v>4.3183556215128563E-4</v>
      </c>
    </row>
    <row r="924" spans="1:6" x14ac:dyDescent="0.2">
      <c r="A924" s="70" t="s">
        <v>595</v>
      </c>
      <c r="B924" s="70" t="s">
        <v>4</v>
      </c>
      <c r="C924" s="82">
        <v>27</v>
      </c>
      <c r="D924" s="83">
        <v>512502</v>
      </c>
      <c r="E924" s="83">
        <v>30750</v>
      </c>
      <c r="F924" s="84">
        <v>3.9700855179466429E-5</v>
      </c>
    </row>
    <row r="925" spans="1:6" x14ac:dyDescent="0.2">
      <c r="A925" s="70" t="s">
        <v>595</v>
      </c>
      <c r="B925" s="70" t="s">
        <v>828</v>
      </c>
      <c r="C925" s="82">
        <v>312</v>
      </c>
      <c r="D925" s="83">
        <v>7471906</v>
      </c>
      <c r="E925" s="83">
        <v>441433</v>
      </c>
      <c r="F925" s="84">
        <v>5.6992740177032211E-4</v>
      </c>
    </row>
    <row r="926" spans="1:6" x14ac:dyDescent="0.2">
      <c r="A926" s="70" t="s">
        <v>595</v>
      </c>
      <c r="B926" s="70" t="s">
        <v>8</v>
      </c>
      <c r="C926" s="82">
        <v>142</v>
      </c>
      <c r="D926" s="83">
        <v>5475854</v>
      </c>
      <c r="E926" s="83">
        <v>328541</v>
      </c>
      <c r="F926" s="84">
        <v>4.2417426541518959E-4</v>
      </c>
    </row>
    <row r="927" spans="1:6" x14ac:dyDescent="0.2">
      <c r="A927" s="70" t="s">
        <v>595</v>
      </c>
      <c r="B927" s="70" t="s">
        <v>829</v>
      </c>
      <c r="C927" s="82">
        <v>77</v>
      </c>
      <c r="D927" s="83">
        <v>3521102</v>
      </c>
      <c r="E927" s="83">
        <v>211266</v>
      </c>
      <c r="F927" s="84">
        <v>2.727623047266717E-4</v>
      </c>
    </row>
    <row r="928" spans="1:6" x14ac:dyDescent="0.2">
      <c r="A928" s="70" t="s">
        <v>595</v>
      </c>
      <c r="B928" s="70" t="s">
        <v>25</v>
      </c>
      <c r="C928" s="82">
        <v>54</v>
      </c>
      <c r="D928" s="83">
        <v>4954800</v>
      </c>
      <c r="E928" s="83">
        <v>297288</v>
      </c>
      <c r="F928" s="84">
        <v>3.8382399462091757E-4</v>
      </c>
    </row>
    <row r="929" spans="1:6" x14ac:dyDescent="0.2">
      <c r="A929" s="70" t="s">
        <v>595</v>
      </c>
      <c r="B929" s="70" t="s">
        <v>61</v>
      </c>
      <c r="C929" s="82">
        <v>1039</v>
      </c>
      <c r="D929" s="83">
        <v>44275812</v>
      </c>
      <c r="E929" s="83">
        <v>2649654</v>
      </c>
      <c r="F929" s="84">
        <v>3.4209277960876075E-3</v>
      </c>
    </row>
    <row r="930" spans="1:6" x14ac:dyDescent="0.2">
      <c r="A930" s="70" t="s">
        <v>203</v>
      </c>
      <c r="B930" s="70" t="s">
        <v>5</v>
      </c>
      <c r="C930" s="82" t="s">
        <v>826</v>
      </c>
      <c r="D930" s="83" t="s">
        <v>826</v>
      </c>
      <c r="E930" s="83" t="s">
        <v>826</v>
      </c>
      <c r="F930" s="84" t="s">
        <v>826</v>
      </c>
    </row>
    <row r="931" spans="1:6" x14ac:dyDescent="0.2">
      <c r="A931" s="70" t="s">
        <v>203</v>
      </c>
      <c r="B931" s="70" t="s">
        <v>1</v>
      </c>
      <c r="C931" s="82">
        <v>15</v>
      </c>
      <c r="D931" s="83">
        <v>2058976</v>
      </c>
      <c r="E931" s="83">
        <v>123539</v>
      </c>
      <c r="F931" s="84">
        <v>1.594993153826375E-4</v>
      </c>
    </row>
    <row r="932" spans="1:6" x14ac:dyDescent="0.2">
      <c r="A932" s="70" t="s">
        <v>203</v>
      </c>
      <c r="B932" s="70" t="s">
        <v>827</v>
      </c>
      <c r="C932" s="82">
        <v>30</v>
      </c>
      <c r="D932" s="83">
        <v>956165</v>
      </c>
      <c r="E932" s="83">
        <v>57370</v>
      </c>
      <c r="F932" s="84">
        <v>7.4069530460032167E-5</v>
      </c>
    </row>
    <row r="933" spans="1:6" x14ac:dyDescent="0.2">
      <c r="A933" s="70" t="s">
        <v>203</v>
      </c>
      <c r="B933" s="70" t="s">
        <v>3</v>
      </c>
      <c r="C933" s="82">
        <v>18</v>
      </c>
      <c r="D933" s="83">
        <v>4607899</v>
      </c>
      <c r="E933" s="83">
        <v>276474</v>
      </c>
      <c r="F933" s="84">
        <v>3.5695135723212359E-4</v>
      </c>
    </row>
    <row r="934" spans="1:6" x14ac:dyDescent="0.2">
      <c r="A934" s="70" t="s">
        <v>203</v>
      </c>
      <c r="B934" s="70" t="s">
        <v>2</v>
      </c>
      <c r="C934" s="82" t="s">
        <v>826</v>
      </c>
      <c r="D934" s="83" t="s">
        <v>826</v>
      </c>
      <c r="E934" s="83" t="s">
        <v>826</v>
      </c>
      <c r="F934" s="84" t="s">
        <v>826</v>
      </c>
    </row>
    <row r="935" spans="1:6" x14ac:dyDescent="0.2">
      <c r="A935" s="70" t="s">
        <v>203</v>
      </c>
      <c r="B935" s="70" t="s">
        <v>6</v>
      </c>
      <c r="C935" s="82" t="s">
        <v>826</v>
      </c>
      <c r="D935" s="83" t="s">
        <v>826</v>
      </c>
      <c r="E935" s="83" t="s">
        <v>826</v>
      </c>
      <c r="F935" s="84" t="s">
        <v>826</v>
      </c>
    </row>
    <row r="936" spans="1:6" x14ac:dyDescent="0.2">
      <c r="A936" s="70" t="s">
        <v>203</v>
      </c>
      <c r="B936" s="70" t="s">
        <v>10</v>
      </c>
      <c r="C936" s="82">
        <v>96</v>
      </c>
      <c r="D936" s="83">
        <v>1595983</v>
      </c>
      <c r="E936" s="83">
        <v>95759</v>
      </c>
      <c r="F936" s="84">
        <v>1.2363298182538294E-4</v>
      </c>
    </row>
    <row r="937" spans="1:6" x14ac:dyDescent="0.2">
      <c r="A937" s="70" t="s">
        <v>203</v>
      </c>
      <c r="B937" s="70" t="s">
        <v>4</v>
      </c>
      <c r="C937" s="82" t="s">
        <v>826</v>
      </c>
      <c r="D937" s="83" t="s">
        <v>826</v>
      </c>
      <c r="E937" s="83" t="s">
        <v>826</v>
      </c>
      <c r="F937" s="84" t="s">
        <v>826</v>
      </c>
    </row>
    <row r="938" spans="1:6" x14ac:dyDescent="0.2">
      <c r="A938" s="70" t="s">
        <v>203</v>
      </c>
      <c r="B938" s="70" t="s">
        <v>828</v>
      </c>
      <c r="C938" s="82">
        <v>105</v>
      </c>
      <c r="D938" s="83">
        <v>1640616</v>
      </c>
      <c r="E938" s="83">
        <v>97499</v>
      </c>
      <c r="F938" s="84">
        <v>1.2587946924041618E-4</v>
      </c>
    </row>
    <row r="939" spans="1:6" x14ac:dyDescent="0.2">
      <c r="A939" s="70" t="s">
        <v>203</v>
      </c>
      <c r="B939" s="70" t="s">
        <v>8</v>
      </c>
      <c r="C939" s="82">
        <v>63</v>
      </c>
      <c r="D939" s="83">
        <v>3207158</v>
      </c>
      <c r="E939" s="83">
        <v>192430</v>
      </c>
      <c r="F939" s="84">
        <v>2.4844343291657644E-4</v>
      </c>
    </row>
    <row r="940" spans="1:6" x14ac:dyDescent="0.2">
      <c r="A940" s="70" t="s">
        <v>203</v>
      </c>
      <c r="B940" s="70" t="s">
        <v>829</v>
      </c>
      <c r="C940" s="82">
        <v>30</v>
      </c>
      <c r="D940" s="83">
        <v>2069476</v>
      </c>
      <c r="E940" s="83">
        <v>124169</v>
      </c>
      <c r="F940" s="84">
        <v>1.6031269875704609E-4</v>
      </c>
    </row>
    <row r="941" spans="1:6" x14ac:dyDescent="0.2">
      <c r="A941" s="70" t="s">
        <v>203</v>
      </c>
      <c r="B941" s="70" t="s">
        <v>25</v>
      </c>
      <c r="C941" s="82">
        <v>15</v>
      </c>
      <c r="D941" s="83">
        <v>896882</v>
      </c>
      <c r="E941" s="83">
        <v>53813</v>
      </c>
      <c r="F941" s="84">
        <v>6.9477142106426885E-5</v>
      </c>
    </row>
    <row r="942" spans="1:6" x14ac:dyDescent="0.2">
      <c r="A942" s="70" t="s">
        <v>203</v>
      </c>
      <c r="B942" s="70" t="s">
        <v>61</v>
      </c>
      <c r="C942" s="82">
        <v>384</v>
      </c>
      <c r="D942" s="83">
        <v>17981133</v>
      </c>
      <c r="E942" s="83">
        <v>1077930</v>
      </c>
      <c r="F942" s="84">
        <v>1.3916989536130811E-3</v>
      </c>
    </row>
    <row r="943" spans="1:6" x14ac:dyDescent="0.2">
      <c r="A943" s="70" t="s">
        <v>607</v>
      </c>
      <c r="B943" s="70" t="s">
        <v>5</v>
      </c>
      <c r="C943" s="82" t="s">
        <v>826</v>
      </c>
      <c r="D943" s="83" t="s">
        <v>826</v>
      </c>
      <c r="E943" s="83" t="s">
        <v>826</v>
      </c>
      <c r="F943" s="84" t="s">
        <v>826</v>
      </c>
    </row>
    <row r="944" spans="1:6" x14ac:dyDescent="0.2">
      <c r="A944" s="70" t="s">
        <v>607</v>
      </c>
      <c r="B944" s="70" t="s">
        <v>1</v>
      </c>
      <c r="C944" s="82">
        <v>30</v>
      </c>
      <c r="D944" s="83">
        <v>3382577</v>
      </c>
      <c r="E944" s="83">
        <v>202955</v>
      </c>
      <c r="F944" s="84">
        <v>2.6203209960808484E-4</v>
      </c>
    </row>
    <row r="945" spans="1:6" x14ac:dyDescent="0.2">
      <c r="A945" s="70" t="s">
        <v>607</v>
      </c>
      <c r="B945" s="70" t="s">
        <v>827</v>
      </c>
      <c r="C945" s="82">
        <v>103</v>
      </c>
      <c r="D945" s="83">
        <v>3958857</v>
      </c>
      <c r="E945" s="83">
        <v>237531</v>
      </c>
      <c r="F945" s="84">
        <v>3.0667264493118178E-4</v>
      </c>
    </row>
    <row r="946" spans="1:6" x14ac:dyDescent="0.2">
      <c r="A946" s="70" t="s">
        <v>607</v>
      </c>
      <c r="B946" s="70" t="s">
        <v>3</v>
      </c>
      <c r="C946" s="82">
        <v>33</v>
      </c>
      <c r="D946" s="83">
        <v>4626276</v>
      </c>
      <c r="E946" s="83">
        <v>277577</v>
      </c>
      <c r="F946" s="84">
        <v>3.5837542367969926E-4</v>
      </c>
    </row>
    <row r="947" spans="1:6" x14ac:dyDescent="0.2">
      <c r="A947" s="70" t="s">
        <v>607</v>
      </c>
      <c r="B947" s="70" t="s">
        <v>2</v>
      </c>
      <c r="C947" s="82" t="s">
        <v>826</v>
      </c>
      <c r="D947" s="83" t="s">
        <v>826</v>
      </c>
      <c r="E947" s="83" t="s">
        <v>826</v>
      </c>
      <c r="F947" s="84" t="s">
        <v>826</v>
      </c>
    </row>
    <row r="948" spans="1:6" x14ac:dyDescent="0.2">
      <c r="A948" s="70" t="s">
        <v>607</v>
      </c>
      <c r="B948" s="70" t="s">
        <v>6</v>
      </c>
      <c r="C948" s="82">
        <v>27</v>
      </c>
      <c r="D948" s="83">
        <v>1588353</v>
      </c>
      <c r="E948" s="83">
        <v>95301</v>
      </c>
      <c r="F948" s="84">
        <v>1.2304166502303512E-4</v>
      </c>
    </row>
    <row r="949" spans="1:6" x14ac:dyDescent="0.2">
      <c r="A949" s="70" t="s">
        <v>607</v>
      </c>
      <c r="B949" s="70" t="s">
        <v>10</v>
      </c>
      <c r="C949" s="82">
        <v>143</v>
      </c>
      <c r="D949" s="83">
        <v>3295535</v>
      </c>
      <c r="E949" s="83">
        <v>197732</v>
      </c>
      <c r="F949" s="84">
        <v>2.552887641088213E-4</v>
      </c>
    </row>
    <row r="950" spans="1:6" x14ac:dyDescent="0.2">
      <c r="A950" s="70" t="s">
        <v>607</v>
      </c>
      <c r="B950" s="70" t="s">
        <v>4</v>
      </c>
      <c r="C950" s="82">
        <v>36</v>
      </c>
      <c r="D950" s="83">
        <v>2670205</v>
      </c>
      <c r="E950" s="83">
        <v>160212</v>
      </c>
      <c r="F950" s="84">
        <v>2.0684726536626587E-4</v>
      </c>
    </row>
    <row r="951" spans="1:6" x14ac:dyDescent="0.2">
      <c r="A951" s="70" t="s">
        <v>607</v>
      </c>
      <c r="B951" s="70" t="s">
        <v>828</v>
      </c>
      <c r="C951" s="82">
        <v>244</v>
      </c>
      <c r="D951" s="83">
        <v>3333013</v>
      </c>
      <c r="E951" s="83">
        <v>192821</v>
      </c>
      <c r="F951" s="84">
        <v>2.4894824704259827E-4</v>
      </c>
    </row>
    <row r="952" spans="1:6" x14ac:dyDescent="0.2">
      <c r="A952" s="70" t="s">
        <v>607</v>
      </c>
      <c r="B952" s="70" t="s">
        <v>8</v>
      </c>
      <c r="C952" s="82">
        <v>120</v>
      </c>
      <c r="D952" s="83">
        <v>2684794</v>
      </c>
      <c r="E952" s="83">
        <v>161088</v>
      </c>
      <c r="F952" s="84">
        <v>2.0797825558211018E-4</v>
      </c>
    </row>
    <row r="953" spans="1:6" x14ac:dyDescent="0.2">
      <c r="A953" s="70" t="s">
        <v>607</v>
      </c>
      <c r="B953" s="70" t="s">
        <v>829</v>
      </c>
      <c r="C953" s="82">
        <v>60</v>
      </c>
      <c r="D953" s="83">
        <v>3009310</v>
      </c>
      <c r="E953" s="83">
        <v>180559</v>
      </c>
      <c r="F953" s="84">
        <v>2.3311696619022045E-4</v>
      </c>
    </row>
    <row r="954" spans="1:6" x14ac:dyDescent="0.2">
      <c r="A954" s="70" t="s">
        <v>607</v>
      </c>
      <c r="B954" s="70" t="s">
        <v>25</v>
      </c>
      <c r="C954" s="82">
        <v>27</v>
      </c>
      <c r="D954" s="83">
        <v>973636</v>
      </c>
      <c r="E954" s="83">
        <v>58418</v>
      </c>
      <c r="F954" s="84">
        <v>7.5422587247937233E-5</v>
      </c>
    </row>
    <row r="955" spans="1:6" x14ac:dyDescent="0.2">
      <c r="A955" s="70" t="s">
        <v>607</v>
      </c>
      <c r="B955" s="70" t="s">
        <v>61</v>
      </c>
      <c r="C955" s="82">
        <v>862</v>
      </c>
      <c r="D955" s="83">
        <v>37807910</v>
      </c>
      <c r="E955" s="83">
        <v>2261315</v>
      </c>
      <c r="F955" s="84">
        <v>2.9195492465091096E-3</v>
      </c>
    </row>
    <row r="956" spans="1:6" x14ac:dyDescent="0.2">
      <c r="A956" s="70" t="s">
        <v>612</v>
      </c>
      <c r="B956" s="70" t="s">
        <v>5</v>
      </c>
      <c r="C956" s="82" t="s">
        <v>826</v>
      </c>
      <c r="D956" s="83" t="s">
        <v>826</v>
      </c>
      <c r="E956" s="83" t="s">
        <v>826</v>
      </c>
      <c r="F956" s="84" t="s">
        <v>826</v>
      </c>
    </row>
    <row r="957" spans="1:6" x14ac:dyDescent="0.2">
      <c r="A957" s="70" t="s">
        <v>612</v>
      </c>
      <c r="B957" s="70" t="s">
        <v>1</v>
      </c>
      <c r="C957" s="82">
        <v>13</v>
      </c>
      <c r="D957" s="83">
        <v>3100152</v>
      </c>
      <c r="E957" s="83">
        <v>186009</v>
      </c>
      <c r="F957" s="84">
        <v>2.4015337792121532E-4</v>
      </c>
    </row>
    <row r="958" spans="1:6" x14ac:dyDescent="0.2">
      <c r="A958" s="70" t="s">
        <v>612</v>
      </c>
      <c r="B958" s="70" t="s">
        <v>827</v>
      </c>
      <c r="C958" s="82">
        <v>74</v>
      </c>
      <c r="D958" s="83">
        <v>2821894</v>
      </c>
      <c r="E958" s="83">
        <v>169314</v>
      </c>
      <c r="F958" s="84">
        <v>2.1859871849938794E-4</v>
      </c>
    </row>
    <row r="959" spans="1:6" x14ac:dyDescent="0.2">
      <c r="A959" s="70" t="s">
        <v>612</v>
      </c>
      <c r="B959" s="70" t="s">
        <v>3</v>
      </c>
      <c r="C959" s="82">
        <v>33</v>
      </c>
      <c r="D959" s="83">
        <v>3470368</v>
      </c>
      <c r="E959" s="83">
        <v>208222</v>
      </c>
      <c r="F959" s="84">
        <v>2.6883224283508482E-4</v>
      </c>
    </row>
    <row r="960" spans="1:6" x14ac:dyDescent="0.2">
      <c r="A960" s="70" t="s">
        <v>612</v>
      </c>
      <c r="B960" s="70" t="s">
        <v>2</v>
      </c>
      <c r="C960" s="82" t="s">
        <v>826</v>
      </c>
      <c r="D960" s="83" t="s">
        <v>826</v>
      </c>
      <c r="E960" s="83" t="s">
        <v>826</v>
      </c>
      <c r="F960" s="84" t="s">
        <v>826</v>
      </c>
    </row>
    <row r="961" spans="1:6" x14ac:dyDescent="0.2">
      <c r="A961" s="70" t="s">
        <v>612</v>
      </c>
      <c r="B961" s="70" t="s">
        <v>6</v>
      </c>
      <c r="C961" s="82">
        <v>12</v>
      </c>
      <c r="D961" s="83">
        <v>844613</v>
      </c>
      <c r="E961" s="83">
        <v>50677</v>
      </c>
      <c r="F961" s="84">
        <v>6.5428300420481959E-5</v>
      </c>
    </row>
    <row r="962" spans="1:6" x14ac:dyDescent="0.2">
      <c r="A962" s="70" t="s">
        <v>612</v>
      </c>
      <c r="B962" s="70" t="s">
        <v>10</v>
      </c>
      <c r="C962" s="82">
        <v>109</v>
      </c>
      <c r="D962" s="83">
        <v>14363361</v>
      </c>
      <c r="E962" s="83">
        <v>861802</v>
      </c>
      <c r="F962" s="84">
        <v>1.1126593949715292E-3</v>
      </c>
    </row>
    <row r="963" spans="1:6" x14ac:dyDescent="0.2">
      <c r="A963" s="70" t="s">
        <v>612</v>
      </c>
      <c r="B963" s="70" t="s">
        <v>4</v>
      </c>
      <c r="C963" s="82">
        <v>25</v>
      </c>
      <c r="D963" s="83">
        <v>1419813</v>
      </c>
      <c r="E963" s="83">
        <v>85189</v>
      </c>
      <c r="F963" s="84">
        <v>1.0998621632141677E-4</v>
      </c>
    </row>
    <row r="964" spans="1:6" x14ac:dyDescent="0.2">
      <c r="A964" s="70" t="s">
        <v>612</v>
      </c>
      <c r="B964" s="70" t="s">
        <v>828</v>
      </c>
      <c r="C964" s="82">
        <v>206</v>
      </c>
      <c r="D964" s="83">
        <v>2778345</v>
      </c>
      <c r="E964" s="83">
        <v>160925</v>
      </c>
      <c r="F964" s="84">
        <v>2.0776780877254097E-4</v>
      </c>
    </row>
    <row r="965" spans="1:6" x14ac:dyDescent="0.2">
      <c r="A965" s="70" t="s">
        <v>612</v>
      </c>
      <c r="B965" s="70" t="s">
        <v>8</v>
      </c>
      <c r="C965" s="82">
        <v>75</v>
      </c>
      <c r="D965" s="83">
        <v>1409691</v>
      </c>
      <c r="E965" s="83">
        <v>84581</v>
      </c>
      <c r="F965" s="84">
        <v>1.0920123681087642E-4</v>
      </c>
    </row>
    <row r="966" spans="1:6" x14ac:dyDescent="0.2">
      <c r="A966" s="70" t="s">
        <v>612</v>
      </c>
      <c r="B966" s="70" t="s">
        <v>829</v>
      </c>
      <c r="C966" s="82">
        <v>60</v>
      </c>
      <c r="D966" s="83">
        <v>2148838</v>
      </c>
      <c r="E966" s="83">
        <v>128930</v>
      </c>
      <c r="F966" s="84">
        <v>1.6645955311507665E-4</v>
      </c>
    </row>
    <row r="967" spans="1:6" x14ac:dyDescent="0.2">
      <c r="A967" s="70" t="s">
        <v>612</v>
      </c>
      <c r="B967" s="70" t="s">
        <v>25</v>
      </c>
      <c r="C967" s="82">
        <v>21</v>
      </c>
      <c r="D967" s="83">
        <v>1453592</v>
      </c>
      <c r="E967" s="83">
        <v>87215</v>
      </c>
      <c r="F967" s="84">
        <v>1.1260195396673705E-4</v>
      </c>
    </row>
    <row r="968" spans="1:6" x14ac:dyDescent="0.2">
      <c r="A968" s="70" t="s">
        <v>612</v>
      </c>
      <c r="B968" s="70" t="s">
        <v>61</v>
      </c>
      <c r="C968" s="82">
        <v>637</v>
      </c>
      <c r="D968" s="83">
        <v>33818082</v>
      </c>
      <c r="E968" s="83">
        <v>2023309</v>
      </c>
      <c r="F968" s="84">
        <v>2.6122633363353182E-3</v>
      </c>
    </row>
    <row r="969" spans="1:6" x14ac:dyDescent="0.2">
      <c r="A969" s="70" t="s">
        <v>185</v>
      </c>
      <c r="B969" s="70" t="s">
        <v>5</v>
      </c>
      <c r="C969" s="82" t="s">
        <v>826</v>
      </c>
      <c r="D969" s="83" t="s">
        <v>826</v>
      </c>
      <c r="E969" s="83" t="s">
        <v>826</v>
      </c>
      <c r="F969" s="84" t="s">
        <v>826</v>
      </c>
    </row>
    <row r="970" spans="1:6" x14ac:dyDescent="0.2">
      <c r="A970" s="70" t="s">
        <v>185</v>
      </c>
      <c r="B970" s="70" t="s">
        <v>1</v>
      </c>
      <c r="C970" s="82">
        <v>35</v>
      </c>
      <c r="D970" s="83">
        <v>1516643</v>
      </c>
      <c r="E970" s="83">
        <v>90999</v>
      </c>
      <c r="F970" s="84">
        <v>1.1748741855207368E-4</v>
      </c>
    </row>
    <row r="971" spans="1:6" x14ac:dyDescent="0.2">
      <c r="A971" s="70" t="s">
        <v>185</v>
      </c>
      <c r="B971" s="70" t="s">
        <v>827</v>
      </c>
      <c r="C971" s="82">
        <v>181</v>
      </c>
      <c r="D971" s="83">
        <v>8314827</v>
      </c>
      <c r="E971" s="83">
        <v>498890</v>
      </c>
      <c r="F971" s="84">
        <v>6.4410925660110595E-4</v>
      </c>
    </row>
    <row r="972" spans="1:6" x14ac:dyDescent="0.2">
      <c r="A972" s="70" t="s">
        <v>185</v>
      </c>
      <c r="B972" s="70" t="s">
        <v>3</v>
      </c>
      <c r="C972" s="82">
        <v>63</v>
      </c>
      <c r="D972" s="83">
        <v>8303295</v>
      </c>
      <c r="E972" s="83">
        <v>498198</v>
      </c>
      <c r="F972" s="84">
        <v>6.4321582597397773E-4</v>
      </c>
    </row>
    <row r="973" spans="1:6" x14ac:dyDescent="0.2">
      <c r="A973" s="70" t="s">
        <v>185</v>
      </c>
      <c r="B973" s="70" t="s">
        <v>2</v>
      </c>
      <c r="C973" s="82" t="s">
        <v>826</v>
      </c>
      <c r="D973" s="83" t="s">
        <v>826</v>
      </c>
      <c r="E973" s="83" t="s">
        <v>826</v>
      </c>
      <c r="F973" s="84" t="s">
        <v>826</v>
      </c>
    </row>
    <row r="974" spans="1:6" x14ac:dyDescent="0.2">
      <c r="A974" s="70" t="s">
        <v>185</v>
      </c>
      <c r="B974" s="70" t="s">
        <v>6</v>
      </c>
      <c r="C974" s="82">
        <v>30</v>
      </c>
      <c r="D974" s="83">
        <v>1702396</v>
      </c>
      <c r="E974" s="83">
        <v>102144</v>
      </c>
      <c r="F974" s="84">
        <v>1.3187655777077784E-4</v>
      </c>
    </row>
    <row r="975" spans="1:6" x14ac:dyDescent="0.2">
      <c r="A975" s="70" t="s">
        <v>185</v>
      </c>
      <c r="B975" s="70" t="s">
        <v>10</v>
      </c>
      <c r="C975" s="82">
        <v>313</v>
      </c>
      <c r="D975" s="83">
        <v>10281223</v>
      </c>
      <c r="E975" s="83">
        <v>616873</v>
      </c>
      <c r="F975" s="84">
        <v>7.9643530527229243E-4</v>
      </c>
    </row>
    <row r="976" spans="1:6" x14ac:dyDescent="0.2">
      <c r="A976" s="70" t="s">
        <v>185</v>
      </c>
      <c r="B976" s="70" t="s">
        <v>4</v>
      </c>
      <c r="C976" s="82">
        <v>27</v>
      </c>
      <c r="D976" s="83">
        <v>5455781</v>
      </c>
      <c r="E976" s="83">
        <v>327347</v>
      </c>
      <c r="F976" s="84">
        <v>4.2263271025797715E-4</v>
      </c>
    </row>
    <row r="977" spans="1:6" x14ac:dyDescent="0.2">
      <c r="A977" s="70" t="s">
        <v>185</v>
      </c>
      <c r="B977" s="70" t="s">
        <v>828</v>
      </c>
      <c r="C977" s="82">
        <v>540</v>
      </c>
      <c r="D977" s="83">
        <v>11331319</v>
      </c>
      <c r="E977" s="83">
        <v>670253</v>
      </c>
      <c r="F977" s="84">
        <v>8.6535340769440365E-4</v>
      </c>
    </row>
    <row r="978" spans="1:6" x14ac:dyDescent="0.2">
      <c r="A978" s="70" t="s">
        <v>185</v>
      </c>
      <c r="B978" s="70" t="s">
        <v>8</v>
      </c>
      <c r="C978" s="82">
        <v>158</v>
      </c>
      <c r="D978" s="83">
        <v>4572524</v>
      </c>
      <c r="E978" s="83">
        <v>274351</v>
      </c>
      <c r="F978" s="84">
        <v>3.5421038436883883E-4</v>
      </c>
    </row>
    <row r="979" spans="1:6" x14ac:dyDescent="0.2">
      <c r="A979" s="70" t="s">
        <v>185</v>
      </c>
      <c r="B979" s="70" t="s">
        <v>829</v>
      </c>
      <c r="C979" s="82">
        <v>75</v>
      </c>
      <c r="D979" s="83">
        <v>4932801</v>
      </c>
      <c r="E979" s="83">
        <v>295968</v>
      </c>
      <c r="F979" s="84">
        <v>3.8211976278882342E-4</v>
      </c>
    </row>
    <row r="980" spans="1:6" x14ac:dyDescent="0.2">
      <c r="A980" s="70" t="s">
        <v>185</v>
      </c>
      <c r="B980" s="70" t="s">
        <v>25</v>
      </c>
      <c r="C980" s="82">
        <v>77</v>
      </c>
      <c r="D980" s="83">
        <v>7220870</v>
      </c>
      <c r="E980" s="83">
        <v>433252</v>
      </c>
      <c r="F980" s="84">
        <v>5.5936503766550205E-4</v>
      </c>
    </row>
    <row r="981" spans="1:6" x14ac:dyDescent="0.2">
      <c r="A981" s="70" t="s">
        <v>185</v>
      </c>
      <c r="B981" s="70" t="s">
        <v>61</v>
      </c>
      <c r="C981" s="82">
        <v>1538</v>
      </c>
      <c r="D981" s="83">
        <v>74239925</v>
      </c>
      <c r="E981" s="83">
        <v>4444769</v>
      </c>
      <c r="F981" s="84">
        <v>5.7385733455343679E-3</v>
      </c>
    </row>
    <row r="982" spans="1:6" x14ac:dyDescent="0.2">
      <c r="A982" s="70" t="s">
        <v>626</v>
      </c>
      <c r="B982" s="70" t="s">
        <v>5</v>
      </c>
      <c r="C982" s="82" t="s">
        <v>826</v>
      </c>
      <c r="D982" s="83" t="s">
        <v>826</v>
      </c>
      <c r="E982" s="83" t="s">
        <v>826</v>
      </c>
      <c r="F982" s="84" t="s">
        <v>826</v>
      </c>
    </row>
    <row r="983" spans="1:6" x14ac:dyDescent="0.2">
      <c r="A983" s="70" t="s">
        <v>626</v>
      </c>
      <c r="B983" s="70" t="s">
        <v>1</v>
      </c>
      <c r="C983" s="82" t="s">
        <v>826</v>
      </c>
      <c r="D983" s="83" t="s">
        <v>826</v>
      </c>
      <c r="E983" s="83" t="s">
        <v>826</v>
      </c>
      <c r="F983" s="84" t="s">
        <v>826</v>
      </c>
    </row>
    <row r="984" spans="1:6" x14ac:dyDescent="0.2">
      <c r="A984" s="70" t="s">
        <v>626</v>
      </c>
      <c r="B984" s="70" t="s">
        <v>827</v>
      </c>
      <c r="C984" s="82">
        <v>39</v>
      </c>
      <c r="D984" s="83">
        <v>783475</v>
      </c>
      <c r="E984" s="83">
        <v>47008</v>
      </c>
      <c r="F984" s="84">
        <v>6.0691310578092939E-5</v>
      </c>
    </row>
    <row r="985" spans="1:6" x14ac:dyDescent="0.2">
      <c r="A985" s="70" t="s">
        <v>626</v>
      </c>
      <c r="B985" s="70" t="s">
        <v>3</v>
      </c>
      <c r="C985" s="82">
        <v>33</v>
      </c>
      <c r="D985" s="83">
        <v>2434234</v>
      </c>
      <c r="E985" s="83">
        <v>146054</v>
      </c>
      <c r="F985" s="84">
        <v>1.8856808788233462E-4</v>
      </c>
    </row>
    <row r="986" spans="1:6" x14ac:dyDescent="0.2">
      <c r="A986" s="70" t="s">
        <v>626</v>
      </c>
      <c r="B986" s="70" t="s">
        <v>2</v>
      </c>
      <c r="C986" s="82" t="s">
        <v>826</v>
      </c>
      <c r="D986" s="83" t="s">
        <v>826</v>
      </c>
      <c r="E986" s="83" t="s">
        <v>826</v>
      </c>
      <c r="F986" s="84" t="s">
        <v>826</v>
      </c>
    </row>
    <row r="987" spans="1:6" x14ac:dyDescent="0.2">
      <c r="A987" s="70" t="s">
        <v>626</v>
      </c>
      <c r="B987" s="70" t="s">
        <v>6</v>
      </c>
      <c r="C987" s="82">
        <v>12</v>
      </c>
      <c r="D987" s="83">
        <v>1450955</v>
      </c>
      <c r="E987" s="83">
        <v>87057</v>
      </c>
      <c r="F987" s="84">
        <v>1.1239796258077427E-4</v>
      </c>
    </row>
    <row r="988" spans="1:6" x14ac:dyDescent="0.2">
      <c r="A988" s="70" t="s">
        <v>626</v>
      </c>
      <c r="B988" s="70" t="s">
        <v>10</v>
      </c>
      <c r="C988" s="82">
        <v>81</v>
      </c>
      <c r="D988" s="83">
        <v>2330354</v>
      </c>
      <c r="E988" s="83">
        <v>139821</v>
      </c>
      <c r="F988" s="84">
        <v>1.8052075681457481E-4</v>
      </c>
    </row>
    <row r="989" spans="1:6" x14ac:dyDescent="0.2">
      <c r="A989" s="70" t="s">
        <v>626</v>
      </c>
      <c r="B989" s="70" t="s">
        <v>4</v>
      </c>
      <c r="C989" s="82">
        <v>12</v>
      </c>
      <c r="D989" s="83">
        <v>238806</v>
      </c>
      <c r="E989" s="83">
        <v>14328</v>
      </c>
      <c r="F989" s="84">
        <v>1.8498661886549429E-5</v>
      </c>
    </row>
    <row r="990" spans="1:6" x14ac:dyDescent="0.2">
      <c r="A990" s="70" t="s">
        <v>626</v>
      </c>
      <c r="B990" s="70" t="s">
        <v>828</v>
      </c>
      <c r="C990" s="82">
        <v>129</v>
      </c>
      <c r="D990" s="83">
        <v>1237382</v>
      </c>
      <c r="E990" s="83">
        <v>73034</v>
      </c>
      <c r="F990" s="84">
        <v>9.4293081534216295E-5</v>
      </c>
    </row>
    <row r="991" spans="1:6" x14ac:dyDescent="0.2">
      <c r="A991" s="70" t="s">
        <v>626</v>
      </c>
      <c r="B991" s="70" t="s">
        <v>8</v>
      </c>
      <c r="C991" s="82">
        <v>49</v>
      </c>
      <c r="D991" s="83">
        <v>555677</v>
      </c>
      <c r="E991" s="83">
        <v>33341</v>
      </c>
      <c r="F991" s="84">
        <v>4.3046055692311874E-5</v>
      </c>
    </row>
    <row r="992" spans="1:6" x14ac:dyDescent="0.2">
      <c r="A992" s="70" t="s">
        <v>626</v>
      </c>
      <c r="B992" s="70" t="s">
        <v>829</v>
      </c>
      <c r="C992" s="82">
        <v>90</v>
      </c>
      <c r="D992" s="83">
        <v>2041740</v>
      </c>
      <c r="E992" s="83">
        <v>122504</v>
      </c>
      <c r="F992" s="84">
        <v>1.5816304269610911E-4</v>
      </c>
    </row>
    <row r="993" spans="1:6" x14ac:dyDescent="0.2">
      <c r="A993" s="70" t="s">
        <v>626</v>
      </c>
      <c r="B993" s="70" t="s">
        <v>25</v>
      </c>
      <c r="C993" s="82">
        <v>15</v>
      </c>
      <c r="D993" s="83">
        <v>1285678</v>
      </c>
      <c r="E993" s="83">
        <v>77141</v>
      </c>
      <c r="F993" s="84">
        <v>9.959556648452747E-5</v>
      </c>
    </row>
    <row r="994" spans="1:6" x14ac:dyDescent="0.2">
      <c r="A994" s="70" t="s">
        <v>626</v>
      </c>
      <c r="B994" s="70" t="s">
        <v>61</v>
      </c>
      <c r="C994" s="82">
        <v>481</v>
      </c>
      <c r="D994" s="83">
        <v>12989954</v>
      </c>
      <c r="E994" s="83">
        <v>778188</v>
      </c>
      <c r="F994" s="84">
        <v>1.004706637086134E-3</v>
      </c>
    </row>
    <row r="995" spans="1:6" x14ac:dyDescent="0.2">
      <c r="A995" s="70" t="s">
        <v>633</v>
      </c>
      <c r="B995" s="70" t="s">
        <v>5</v>
      </c>
      <c r="C995" s="82">
        <v>756</v>
      </c>
      <c r="D995" s="83">
        <v>65003393</v>
      </c>
      <c r="E995" s="83">
        <v>3900204</v>
      </c>
      <c r="F995" s="84">
        <v>5.0354937942886403E-3</v>
      </c>
    </row>
    <row r="996" spans="1:6" x14ac:dyDescent="0.2">
      <c r="A996" s="70" t="s">
        <v>633</v>
      </c>
      <c r="B996" s="70" t="s">
        <v>1</v>
      </c>
      <c r="C996" s="82">
        <v>318</v>
      </c>
      <c r="D996" s="83">
        <v>267489923</v>
      </c>
      <c r="E996" s="83">
        <v>16049395</v>
      </c>
      <c r="F996" s="84">
        <v>2.0721128670343175E-2</v>
      </c>
    </row>
    <row r="997" spans="1:6" x14ac:dyDescent="0.2">
      <c r="A997" s="70" t="s">
        <v>633</v>
      </c>
      <c r="B997" s="70" t="s">
        <v>827</v>
      </c>
      <c r="C997" s="82">
        <v>4042</v>
      </c>
      <c r="D997" s="83">
        <v>334398198</v>
      </c>
      <c r="E997" s="83">
        <v>20055805</v>
      </c>
      <c r="F997" s="84">
        <v>2.5893743408540445E-2</v>
      </c>
    </row>
    <row r="998" spans="1:6" x14ac:dyDescent="0.2">
      <c r="A998" s="70" t="s">
        <v>633</v>
      </c>
      <c r="B998" s="70" t="s">
        <v>3</v>
      </c>
      <c r="C998" s="82">
        <v>1201</v>
      </c>
      <c r="D998" s="83">
        <v>220364100</v>
      </c>
      <c r="E998" s="83">
        <v>13221846</v>
      </c>
      <c r="F998" s="84">
        <v>1.7070523357762844E-2</v>
      </c>
    </row>
    <row r="999" spans="1:6" x14ac:dyDescent="0.2">
      <c r="A999" s="70" t="s">
        <v>633</v>
      </c>
      <c r="B999" s="70" t="s">
        <v>2</v>
      </c>
      <c r="C999" s="82">
        <v>217</v>
      </c>
      <c r="D999" s="83">
        <v>182048029</v>
      </c>
      <c r="E999" s="83">
        <v>10922882</v>
      </c>
      <c r="F999" s="84">
        <v>1.4102366062582134E-2</v>
      </c>
    </row>
    <row r="1000" spans="1:6" x14ac:dyDescent="0.2">
      <c r="A1000" s="70" t="s">
        <v>633</v>
      </c>
      <c r="B1000" s="70" t="s">
        <v>6</v>
      </c>
      <c r="C1000" s="82">
        <v>544</v>
      </c>
      <c r="D1000" s="83">
        <v>101511822</v>
      </c>
      <c r="E1000" s="83">
        <v>6090709</v>
      </c>
      <c r="F1000" s="84">
        <v>7.8636213316836678E-3</v>
      </c>
    </row>
    <row r="1001" spans="1:6" x14ac:dyDescent="0.2">
      <c r="A1001" s="70" t="s">
        <v>633</v>
      </c>
      <c r="B1001" s="70" t="s">
        <v>10</v>
      </c>
      <c r="C1001" s="82">
        <v>4030</v>
      </c>
      <c r="D1001" s="83">
        <v>308565356</v>
      </c>
      <c r="E1001" s="83">
        <v>18513922</v>
      </c>
      <c r="F1001" s="84">
        <v>2.3903041825233739E-2</v>
      </c>
    </row>
    <row r="1002" spans="1:6" x14ac:dyDescent="0.2">
      <c r="A1002" s="70" t="s">
        <v>633</v>
      </c>
      <c r="B1002" s="70" t="s">
        <v>4</v>
      </c>
      <c r="C1002" s="82">
        <v>552</v>
      </c>
      <c r="D1002" s="83">
        <v>146414413</v>
      </c>
      <c r="E1002" s="83">
        <v>8784865</v>
      </c>
      <c r="F1002" s="84">
        <v>1.1342004980037831E-2</v>
      </c>
    </row>
    <row r="1003" spans="1:6" x14ac:dyDescent="0.2">
      <c r="A1003" s="70" t="s">
        <v>633</v>
      </c>
      <c r="B1003" s="70" t="s">
        <v>828</v>
      </c>
      <c r="C1003" s="82">
        <v>9299</v>
      </c>
      <c r="D1003" s="83">
        <v>498206321</v>
      </c>
      <c r="E1003" s="83">
        <v>29066768</v>
      </c>
      <c r="F1003" s="84">
        <v>3.7527660061891024E-2</v>
      </c>
    </row>
    <row r="1004" spans="1:6" x14ac:dyDescent="0.2">
      <c r="A1004" s="70" t="s">
        <v>633</v>
      </c>
      <c r="B1004" s="70" t="s">
        <v>8</v>
      </c>
      <c r="C1004" s="82">
        <v>3577</v>
      </c>
      <c r="D1004" s="83">
        <v>305223397</v>
      </c>
      <c r="E1004" s="83">
        <v>18313143</v>
      </c>
      <c r="F1004" s="84">
        <v>2.3643819125979165E-2</v>
      </c>
    </row>
    <row r="1005" spans="1:6" x14ac:dyDescent="0.2">
      <c r="A1005" s="70" t="s">
        <v>633</v>
      </c>
      <c r="B1005" s="70" t="s">
        <v>829</v>
      </c>
      <c r="C1005" s="82">
        <v>592</v>
      </c>
      <c r="D1005" s="83">
        <v>151093597</v>
      </c>
      <c r="E1005" s="83">
        <v>9061954</v>
      </c>
      <c r="F1005" s="84">
        <v>1.1699750354373544E-2</v>
      </c>
    </row>
    <row r="1006" spans="1:6" x14ac:dyDescent="0.2">
      <c r="A1006" s="70" t="s">
        <v>633</v>
      </c>
      <c r="B1006" s="70" t="s">
        <v>25</v>
      </c>
      <c r="C1006" s="82">
        <v>1087</v>
      </c>
      <c r="D1006" s="83">
        <v>339322294</v>
      </c>
      <c r="E1006" s="83">
        <v>20359338</v>
      </c>
      <c r="F1006" s="84">
        <v>2.6285630227245779E-2</v>
      </c>
    </row>
    <row r="1007" spans="1:6" x14ac:dyDescent="0.2">
      <c r="A1007" s="70" t="s">
        <v>633</v>
      </c>
      <c r="B1007" s="70" t="s">
        <v>61</v>
      </c>
      <c r="C1007" s="82">
        <v>26215</v>
      </c>
      <c r="D1007" s="83">
        <v>2919640844</v>
      </c>
      <c r="E1007" s="83">
        <v>174340831</v>
      </c>
      <c r="F1007" s="84">
        <v>0.22508878319996198</v>
      </c>
    </row>
    <row r="1008" spans="1:6" x14ac:dyDescent="0.2">
      <c r="A1008" s="70" t="s">
        <v>644</v>
      </c>
      <c r="B1008" s="70" t="s">
        <v>5</v>
      </c>
      <c r="C1008" s="82">
        <v>114</v>
      </c>
      <c r="D1008" s="83">
        <v>7719345</v>
      </c>
      <c r="E1008" s="83">
        <v>463161</v>
      </c>
      <c r="F1008" s="84">
        <v>5.9798009059436916E-4</v>
      </c>
    </row>
    <row r="1009" spans="1:6" x14ac:dyDescent="0.2">
      <c r="A1009" s="70" t="s">
        <v>644</v>
      </c>
      <c r="B1009" s="70" t="s">
        <v>1</v>
      </c>
      <c r="C1009" s="82">
        <v>36</v>
      </c>
      <c r="D1009" s="83">
        <v>44980849</v>
      </c>
      <c r="E1009" s="83">
        <v>2698851</v>
      </c>
      <c r="F1009" s="84">
        <v>3.4844452911205904E-3</v>
      </c>
    </row>
    <row r="1010" spans="1:6" x14ac:dyDescent="0.2">
      <c r="A1010" s="70" t="s">
        <v>644</v>
      </c>
      <c r="B1010" s="70" t="s">
        <v>827</v>
      </c>
      <c r="C1010" s="82">
        <v>586</v>
      </c>
      <c r="D1010" s="83">
        <v>47146678</v>
      </c>
      <c r="E1010" s="83">
        <v>2828801</v>
      </c>
      <c r="F1010" s="84">
        <v>3.6522217506513759E-3</v>
      </c>
    </row>
    <row r="1011" spans="1:6" x14ac:dyDescent="0.2">
      <c r="A1011" s="70" t="s">
        <v>644</v>
      </c>
      <c r="B1011" s="70" t="s">
        <v>3</v>
      </c>
      <c r="C1011" s="82">
        <v>221</v>
      </c>
      <c r="D1011" s="83">
        <v>48525495</v>
      </c>
      <c r="E1011" s="83">
        <v>2911530</v>
      </c>
      <c r="F1011" s="84">
        <v>3.7590318985584355E-3</v>
      </c>
    </row>
    <row r="1012" spans="1:6" x14ac:dyDescent="0.2">
      <c r="A1012" s="70" t="s">
        <v>644</v>
      </c>
      <c r="B1012" s="70" t="s">
        <v>2</v>
      </c>
      <c r="C1012" s="82">
        <v>53</v>
      </c>
      <c r="D1012" s="83">
        <v>45635284</v>
      </c>
      <c r="E1012" s="83">
        <v>2738117</v>
      </c>
      <c r="F1012" s="84">
        <v>3.5351410237865065E-3</v>
      </c>
    </row>
    <row r="1013" spans="1:6" x14ac:dyDescent="0.2">
      <c r="A1013" s="70" t="s">
        <v>644</v>
      </c>
      <c r="B1013" s="70" t="s">
        <v>6</v>
      </c>
      <c r="C1013" s="82">
        <v>62</v>
      </c>
      <c r="D1013" s="83">
        <v>3206277</v>
      </c>
      <c r="E1013" s="83">
        <v>192377</v>
      </c>
      <c r="F1013" s="84">
        <v>2.483750054263484E-4</v>
      </c>
    </row>
    <row r="1014" spans="1:6" x14ac:dyDescent="0.2">
      <c r="A1014" s="70" t="s">
        <v>644</v>
      </c>
      <c r="B1014" s="70" t="s">
        <v>10</v>
      </c>
      <c r="C1014" s="82">
        <v>590</v>
      </c>
      <c r="D1014" s="83">
        <v>19545501</v>
      </c>
      <c r="E1014" s="83">
        <v>1172730</v>
      </c>
      <c r="F1014" s="84">
        <v>1.5140937851907533E-3</v>
      </c>
    </row>
    <row r="1015" spans="1:6" x14ac:dyDescent="0.2">
      <c r="A1015" s="70" t="s">
        <v>644</v>
      </c>
      <c r="B1015" s="70" t="s">
        <v>4</v>
      </c>
      <c r="C1015" s="82">
        <v>108</v>
      </c>
      <c r="D1015" s="83">
        <v>27424058</v>
      </c>
      <c r="E1015" s="83">
        <v>1645444</v>
      </c>
      <c r="F1015" s="84">
        <v>2.1244076081275431E-3</v>
      </c>
    </row>
    <row r="1016" spans="1:6" x14ac:dyDescent="0.2">
      <c r="A1016" s="70" t="s">
        <v>644</v>
      </c>
      <c r="B1016" s="70" t="s">
        <v>828</v>
      </c>
      <c r="C1016" s="82">
        <v>1321</v>
      </c>
      <c r="D1016" s="83">
        <v>91244155</v>
      </c>
      <c r="E1016" s="83">
        <v>5291504</v>
      </c>
      <c r="F1016" s="84">
        <v>6.8317799670103195E-3</v>
      </c>
    </row>
    <row r="1017" spans="1:6" x14ac:dyDescent="0.2">
      <c r="A1017" s="70" t="s">
        <v>644</v>
      </c>
      <c r="B1017" s="70" t="s">
        <v>8</v>
      </c>
      <c r="C1017" s="82">
        <v>514</v>
      </c>
      <c r="D1017" s="83">
        <v>32751718</v>
      </c>
      <c r="E1017" s="83">
        <v>1961618</v>
      </c>
      <c r="F1017" s="84">
        <v>2.5326150287946205E-3</v>
      </c>
    </row>
    <row r="1018" spans="1:6" x14ac:dyDescent="0.2">
      <c r="A1018" s="70" t="s">
        <v>644</v>
      </c>
      <c r="B1018" s="70" t="s">
        <v>829</v>
      </c>
      <c r="C1018" s="82">
        <v>210</v>
      </c>
      <c r="D1018" s="83">
        <v>24275734</v>
      </c>
      <c r="E1018" s="83">
        <v>1456302</v>
      </c>
      <c r="F1018" s="84">
        <v>1.880209261774547E-3</v>
      </c>
    </row>
    <row r="1019" spans="1:6" x14ac:dyDescent="0.2">
      <c r="A1019" s="70" t="s">
        <v>644</v>
      </c>
      <c r="B1019" s="70" t="s">
        <v>25</v>
      </c>
      <c r="C1019" s="82">
        <v>142</v>
      </c>
      <c r="D1019" s="83">
        <v>17672658</v>
      </c>
      <c r="E1019" s="83">
        <v>1060360</v>
      </c>
      <c r="F1019" s="84">
        <v>1.3690145950601307E-3</v>
      </c>
    </row>
    <row r="1020" spans="1:6" x14ac:dyDescent="0.2">
      <c r="A1020" s="70" t="s">
        <v>644</v>
      </c>
      <c r="B1020" s="70" t="s">
        <v>61</v>
      </c>
      <c r="C1020" s="82">
        <v>3957</v>
      </c>
      <c r="D1020" s="83">
        <v>410127750</v>
      </c>
      <c r="E1020" s="83">
        <v>24420793</v>
      </c>
      <c r="F1020" s="84">
        <v>3.1529312723926096E-2</v>
      </c>
    </row>
    <row r="1021" spans="1:6" x14ac:dyDescent="0.2">
      <c r="A1021" s="70" t="s">
        <v>657</v>
      </c>
      <c r="B1021" s="70" t="s">
        <v>5</v>
      </c>
      <c r="C1021" s="82">
        <v>21</v>
      </c>
      <c r="D1021" s="83">
        <v>421513</v>
      </c>
      <c r="E1021" s="83">
        <v>25291</v>
      </c>
      <c r="F1021" s="84">
        <v>3.2652823685980017E-5</v>
      </c>
    </row>
    <row r="1022" spans="1:6" x14ac:dyDescent="0.2">
      <c r="A1022" s="70" t="s">
        <v>657</v>
      </c>
      <c r="B1022" s="70" t="s">
        <v>1</v>
      </c>
      <c r="C1022" s="82">
        <v>36</v>
      </c>
      <c r="D1022" s="83">
        <v>2970673</v>
      </c>
      <c r="E1022" s="83">
        <v>178240</v>
      </c>
      <c r="F1022" s="84">
        <v>2.301229407215641E-4</v>
      </c>
    </row>
    <row r="1023" spans="1:6" x14ac:dyDescent="0.2">
      <c r="A1023" s="70" t="s">
        <v>657</v>
      </c>
      <c r="B1023" s="70" t="s">
        <v>827</v>
      </c>
      <c r="C1023" s="82">
        <v>134</v>
      </c>
      <c r="D1023" s="83">
        <v>4476833</v>
      </c>
      <c r="E1023" s="83">
        <v>268610</v>
      </c>
      <c r="F1023" s="84">
        <v>3.4679826698395046E-4</v>
      </c>
    </row>
    <row r="1024" spans="1:6" x14ac:dyDescent="0.2">
      <c r="A1024" s="70" t="s">
        <v>657</v>
      </c>
      <c r="B1024" s="70" t="s">
        <v>3</v>
      </c>
      <c r="C1024" s="82">
        <v>66</v>
      </c>
      <c r="D1024" s="83">
        <v>9670174</v>
      </c>
      <c r="E1024" s="83">
        <v>580210</v>
      </c>
      <c r="F1024" s="84">
        <v>7.4910026613587695E-4</v>
      </c>
    </row>
    <row r="1025" spans="1:6" x14ac:dyDescent="0.2">
      <c r="A1025" s="70" t="s">
        <v>657</v>
      </c>
      <c r="B1025" s="70" t="s">
        <v>2</v>
      </c>
      <c r="C1025" s="82">
        <v>12</v>
      </c>
      <c r="D1025" s="83">
        <v>6877237</v>
      </c>
      <c r="E1025" s="83">
        <v>412634</v>
      </c>
      <c r="F1025" s="84">
        <v>5.3274545288207965E-4</v>
      </c>
    </row>
    <row r="1026" spans="1:6" x14ac:dyDescent="0.2">
      <c r="A1026" s="70" t="s">
        <v>657</v>
      </c>
      <c r="B1026" s="70" t="s">
        <v>6</v>
      </c>
      <c r="C1026" s="82">
        <v>36</v>
      </c>
      <c r="D1026" s="83">
        <v>1317407</v>
      </c>
      <c r="E1026" s="83">
        <v>79044</v>
      </c>
      <c r="F1026" s="84">
        <v>1.020525007091299E-4</v>
      </c>
    </row>
    <row r="1027" spans="1:6" x14ac:dyDescent="0.2">
      <c r="A1027" s="70" t="s">
        <v>657</v>
      </c>
      <c r="B1027" s="70" t="s">
        <v>10</v>
      </c>
      <c r="C1027" s="82">
        <v>253</v>
      </c>
      <c r="D1027" s="83">
        <v>6553245</v>
      </c>
      <c r="E1027" s="83">
        <v>393195</v>
      </c>
      <c r="F1027" s="84">
        <v>5.0764805698505044E-4</v>
      </c>
    </row>
    <row r="1028" spans="1:6" x14ac:dyDescent="0.2">
      <c r="A1028" s="70" t="s">
        <v>657</v>
      </c>
      <c r="B1028" s="70" t="s">
        <v>4</v>
      </c>
      <c r="C1028" s="82">
        <v>21</v>
      </c>
      <c r="D1028" s="83">
        <v>3145106</v>
      </c>
      <c r="E1028" s="83">
        <v>188706</v>
      </c>
      <c r="F1028" s="84">
        <v>2.4363543341451681E-4</v>
      </c>
    </row>
    <row r="1029" spans="1:6" x14ac:dyDescent="0.2">
      <c r="A1029" s="70" t="s">
        <v>657</v>
      </c>
      <c r="B1029" s="70" t="s">
        <v>828</v>
      </c>
      <c r="C1029" s="82">
        <v>436</v>
      </c>
      <c r="D1029" s="83">
        <v>8604078</v>
      </c>
      <c r="E1029" s="83">
        <v>500572</v>
      </c>
      <c r="F1029" s="84">
        <v>6.4628086110230464E-4</v>
      </c>
    </row>
    <row r="1030" spans="1:6" x14ac:dyDescent="0.2">
      <c r="A1030" s="70" t="s">
        <v>657</v>
      </c>
      <c r="B1030" s="70" t="s">
        <v>8</v>
      </c>
      <c r="C1030" s="82">
        <v>160</v>
      </c>
      <c r="D1030" s="83">
        <v>4902472</v>
      </c>
      <c r="E1030" s="83">
        <v>294094</v>
      </c>
      <c r="F1030" s="84">
        <v>3.7970027002113822E-4</v>
      </c>
    </row>
    <row r="1031" spans="1:6" x14ac:dyDescent="0.2">
      <c r="A1031" s="70" t="s">
        <v>657</v>
      </c>
      <c r="B1031" s="70" t="s">
        <v>829</v>
      </c>
      <c r="C1031" s="82">
        <v>73</v>
      </c>
      <c r="D1031" s="83">
        <v>4219668</v>
      </c>
      <c r="E1031" s="83">
        <v>253180</v>
      </c>
      <c r="F1031" s="84">
        <v>3.2687682973454667E-4</v>
      </c>
    </row>
    <row r="1032" spans="1:6" x14ac:dyDescent="0.2">
      <c r="A1032" s="70" t="s">
        <v>657</v>
      </c>
      <c r="B1032" s="70" t="s">
        <v>25</v>
      </c>
      <c r="C1032" s="82">
        <v>36</v>
      </c>
      <c r="D1032" s="83">
        <v>3288722</v>
      </c>
      <c r="E1032" s="83">
        <v>197323</v>
      </c>
      <c r="F1032" s="84">
        <v>2.5476071045781636E-4</v>
      </c>
    </row>
    <row r="1033" spans="1:6" x14ac:dyDescent="0.2">
      <c r="A1033" s="70" t="s">
        <v>657</v>
      </c>
      <c r="B1033" s="70" t="s">
        <v>61</v>
      </c>
      <c r="C1033" s="82">
        <v>1284</v>
      </c>
      <c r="D1033" s="83">
        <v>56447128</v>
      </c>
      <c r="E1033" s="83">
        <v>3371101</v>
      </c>
      <c r="F1033" s="84">
        <v>4.3523769950033972E-3</v>
      </c>
    </row>
    <row r="1034" spans="1:6" x14ac:dyDescent="0.2">
      <c r="A1034" s="70" t="s">
        <v>663</v>
      </c>
      <c r="B1034" s="70" t="s">
        <v>5</v>
      </c>
      <c r="C1034" s="82" t="s">
        <v>826</v>
      </c>
      <c r="D1034" s="83" t="s">
        <v>826</v>
      </c>
      <c r="E1034" s="83" t="s">
        <v>826</v>
      </c>
      <c r="F1034" s="84" t="s">
        <v>826</v>
      </c>
    </row>
    <row r="1035" spans="1:6" x14ac:dyDescent="0.2">
      <c r="A1035" s="70" t="s">
        <v>663</v>
      </c>
      <c r="B1035" s="70" t="s">
        <v>1</v>
      </c>
      <c r="C1035" s="82">
        <v>18</v>
      </c>
      <c r="D1035" s="83">
        <v>1010127</v>
      </c>
      <c r="E1035" s="83">
        <v>60608</v>
      </c>
      <c r="F1035" s="84">
        <v>7.8250062787548006E-5</v>
      </c>
    </row>
    <row r="1036" spans="1:6" x14ac:dyDescent="0.2">
      <c r="A1036" s="70" t="s">
        <v>663</v>
      </c>
      <c r="B1036" s="70" t="s">
        <v>827</v>
      </c>
      <c r="C1036" s="82">
        <v>27</v>
      </c>
      <c r="D1036" s="83">
        <v>569278</v>
      </c>
      <c r="E1036" s="83">
        <v>34157</v>
      </c>
      <c r="F1036" s="84">
        <v>4.4099580824879179E-5</v>
      </c>
    </row>
    <row r="1037" spans="1:6" x14ac:dyDescent="0.2">
      <c r="A1037" s="70" t="s">
        <v>663</v>
      </c>
      <c r="B1037" s="70" t="s">
        <v>3</v>
      </c>
      <c r="C1037" s="82">
        <v>18</v>
      </c>
      <c r="D1037" s="83">
        <v>1465574</v>
      </c>
      <c r="E1037" s="83">
        <v>87934</v>
      </c>
      <c r="F1037" s="84">
        <v>1.1353024388133987E-4</v>
      </c>
    </row>
    <row r="1038" spans="1:6" x14ac:dyDescent="0.2">
      <c r="A1038" s="70" t="s">
        <v>663</v>
      </c>
      <c r="B1038" s="70" t="s">
        <v>2</v>
      </c>
      <c r="C1038" s="82" t="s">
        <v>826</v>
      </c>
      <c r="D1038" s="83" t="s">
        <v>826</v>
      </c>
      <c r="E1038" s="83" t="s">
        <v>826</v>
      </c>
      <c r="F1038" s="84" t="s">
        <v>826</v>
      </c>
    </row>
    <row r="1039" spans="1:6" x14ac:dyDescent="0.2">
      <c r="A1039" s="70" t="s">
        <v>663</v>
      </c>
      <c r="B1039" s="70" t="s">
        <v>6</v>
      </c>
      <c r="C1039" s="82" t="s">
        <v>826</v>
      </c>
      <c r="D1039" s="83" t="s">
        <v>826</v>
      </c>
      <c r="E1039" s="83" t="s">
        <v>826</v>
      </c>
      <c r="F1039" s="84" t="s">
        <v>826</v>
      </c>
    </row>
    <row r="1040" spans="1:6" x14ac:dyDescent="0.2">
      <c r="A1040" s="70" t="s">
        <v>663</v>
      </c>
      <c r="B1040" s="70" t="s">
        <v>10</v>
      </c>
      <c r="C1040" s="82">
        <v>60</v>
      </c>
      <c r="D1040" s="83">
        <v>596014</v>
      </c>
      <c r="E1040" s="83">
        <v>35761</v>
      </c>
      <c r="F1040" s="84">
        <v>4.6170480717817854E-5</v>
      </c>
    </row>
    <row r="1041" spans="1:6" x14ac:dyDescent="0.2">
      <c r="A1041" s="70" t="s">
        <v>663</v>
      </c>
      <c r="B1041" s="70" t="s">
        <v>4</v>
      </c>
      <c r="C1041" s="82">
        <v>21</v>
      </c>
      <c r="D1041" s="83">
        <v>791492</v>
      </c>
      <c r="E1041" s="83">
        <v>47490</v>
      </c>
      <c r="F1041" s="84">
        <v>6.131361341375157E-5</v>
      </c>
    </row>
    <row r="1042" spans="1:6" x14ac:dyDescent="0.2">
      <c r="A1042" s="70" t="s">
        <v>663</v>
      </c>
      <c r="B1042" s="70" t="s">
        <v>828</v>
      </c>
      <c r="C1042" s="82">
        <v>142</v>
      </c>
      <c r="D1042" s="83">
        <v>1607191</v>
      </c>
      <c r="E1042" s="83">
        <v>95348</v>
      </c>
      <c r="F1042" s="84">
        <v>1.2310234600493544E-4</v>
      </c>
    </row>
    <row r="1043" spans="1:6" x14ac:dyDescent="0.2">
      <c r="A1043" s="70" t="s">
        <v>663</v>
      </c>
      <c r="B1043" s="70" t="s">
        <v>8</v>
      </c>
      <c r="C1043" s="82">
        <v>77</v>
      </c>
      <c r="D1043" s="83">
        <v>500898</v>
      </c>
      <c r="E1043" s="83">
        <v>30054</v>
      </c>
      <c r="F1043" s="84">
        <v>3.880226021345314E-5</v>
      </c>
    </row>
    <row r="1044" spans="1:6" x14ac:dyDescent="0.2">
      <c r="A1044" s="70" t="s">
        <v>663</v>
      </c>
      <c r="B1044" s="70" t="s">
        <v>829</v>
      </c>
      <c r="C1044" s="82">
        <v>39</v>
      </c>
      <c r="D1044" s="83">
        <v>762440</v>
      </c>
      <c r="E1044" s="83">
        <v>45683</v>
      </c>
      <c r="F1044" s="84">
        <v>5.8980623322392353E-5</v>
      </c>
    </row>
    <row r="1045" spans="1:6" x14ac:dyDescent="0.2">
      <c r="A1045" s="70" t="s">
        <v>663</v>
      </c>
      <c r="B1045" s="70" t="s">
        <v>25</v>
      </c>
      <c r="C1045" s="82">
        <v>18</v>
      </c>
      <c r="D1045" s="83">
        <v>909805</v>
      </c>
      <c r="E1045" s="83">
        <v>54588</v>
      </c>
      <c r="F1045" s="84">
        <v>7.0477732765421579E-5</v>
      </c>
    </row>
    <row r="1046" spans="1:6" x14ac:dyDescent="0.2">
      <c r="A1046" s="70" t="s">
        <v>663</v>
      </c>
      <c r="B1046" s="70" t="s">
        <v>61</v>
      </c>
      <c r="C1046" s="82">
        <v>429</v>
      </c>
      <c r="D1046" s="83">
        <v>8833313</v>
      </c>
      <c r="E1046" s="83">
        <v>528852</v>
      </c>
      <c r="F1046" s="84">
        <v>6.8279273702020094E-4</v>
      </c>
    </row>
    <row r="1047" spans="1:6" x14ac:dyDescent="0.2">
      <c r="A1047" s="70" t="s">
        <v>668</v>
      </c>
      <c r="B1047" s="70" t="s">
        <v>5</v>
      </c>
      <c r="C1047" s="82" t="s">
        <v>826</v>
      </c>
      <c r="D1047" s="83" t="s">
        <v>826</v>
      </c>
      <c r="E1047" s="83" t="s">
        <v>826</v>
      </c>
      <c r="F1047" s="84" t="s">
        <v>826</v>
      </c>
    </row>
    <row r="1048" spans="1:6" x14ac:dyDescent="0.2">
      <c r="A1048" s="70" t="s">
        <v>668</v>
      </c>
      <c r="B1048" s="70" t="s">
        <v>1</v>
      </c>
      <c r="C1048" s="82">
        <v>15</v>
      </c>
      <c r="D1048" s="83">
        <v>715585</v>
      </c>
      <c r="E1048" s="83">
        <v>42935</v>
      </c>
      <c r="F1048" s="84">
        <v>5.5432722508305402E-5</v>
      </c>
    </row>
    <row r="1049" spans="1:6" x14ac:dyDescent="0.2">
      <c r="A1049" s="70" t="s">
        <v>668</v>
      </c>
      <c r="B1049" s="70" t="s">
        <v>827</v>
      </c>
      <c r="C1049" s="82">
        <v>63</v>
      </c>
      <c r="D1049" s="83">
        <v>1260041</v>
      </c>
      <c r="E1049" s="83">
        <v>75602</v>
      </c>
      <c r="F1049" s="84">
        <v>9.7608587098472219E-5</v>
      </c>
    </row>
    <row r="1050" spans="1:6" x14ac:dyDescent="0.2">
      <c r="A1050" s="70" t="s">
        <v>668</v>
      </c>
      <c r="B1050" s="70" t="s">
        <v>3</v>
      </c>
      <c r="C1050" s="82">
        <v>33</v>
      </c>
      <c r="D1050" s="83">
        <v>3346104</v>
      </c>
      <c r="E1050" s="83">
        <v>200766</v>
      </c>
      <c r="F1050" s="84">
        <v>2.5920591515319534E-4</v>
      </c>
    </row>
    <row r="1051" spans="1:6" x14ac:dyDescent="0.2">
      <c r="A1051" s="70" t="s">
        <v>668</v>
      </c>
      <c r="B1051" s="70" t="s">
        <v>2</v>
      </c>
      <c r="C1051" s="82" t="s">
        <v>826</v>
      </c>
      <c r="D1051" s="83" t="s">
        <v>826</v>
      </c>
      <c r="E1051" s="83" t="s">
        <v>826</v>
      </c>
      <c r="F1051" s="84" t="s">
        <v>826</v>
      </c>
    </row>
    <row r="1052" spans="1:6" x14ac:dyDescent="0.2">
      <c r="A1052" s="70" t="s">
        <v>668</v>
      </c>
      <c r="B1052" s="70" t="s">
        <v>6</v>
      </c>
      <c r="C1052" s="82">
        <v>12</v>
      </c>
      <c r="D1052" s="83">
        <v>860639</v>
      </c>
      <c r="E1052" s="83">
        <v>51638</v>
      </c>
      <c r="F1052" s="84">
        <v>6.6669032837635356E-5</v>
      </c>
    </row>
    <row r="1053" spans="1:6" x14ac:dyDescent="0.2">
      <c r="A1053" s="70" t="s">
        <v>668</v>
      </c>
      <c r="B1053" s="70" t="s">
        <v>10</v>
      </c>
      <c r="C1053" s="82">
        <v>213</v>
      </c>
      <c r="D1053" s="83">
        <v>6901579</v>
      </c>
      <c r="E1053" s="83">
        <v>414071</v>
      </c>
      <c r="F1053" s="84">
        <v>5.3460074162656396E-4</v>
      </c>
    </row>
    <row r="1054" spans="1:6" x14ac:dyDescent="0.2">
      <c r="A1054" s="70" t="s">
        <v>668</v>
      </c>
      <c r="B1054" s="70" t="s">
        <v>4</v>
      </c>
      <c r="C1054" s="82">
        <v>36</v>
      </c>
      <c r="D1054" s="83">
        <v>4241590</v>
      </c>
      <c r="E1054" s="83">
        <v>254495</v>
      </c>
      <c r="F1054" s="84">
        <v>3.2857460614303441E-4</v>
      </c>
    </row>
    <row r="1055" spans="1:6" x14ac:dyDescent="0.2">
      <c r="A1055" s="70" t="s">
        <v>668</v>
      </c>
      <c r="B1055" s="70" t="s">
        <v>828</v>
      </c>
      <c r="C1055" s="82">
        <v>179</v>
      </c>
      <c r="D1055" s="83">
        <v>2428439</v>
      </c>
      <c r="E1055" s="83">
        <v>142681</v>
      </c>
      <c r="F1055" s="84">
        <v>1.8421325911744551E-4</v>
      </c>
    </row>
    <row r="1056" spans="1:6" x14ac:dyDescent="0.2">
      <c r="A1056" s="70" t="s">
        <v>668</v>
      </c>
      <c r="B1056" s="70" t="s">
        <v>8</v>
      </c>
      <c r="C1056" s="82">
        <v>75</v>
      </c>
      <c r="D1056" s="83">
        <v>1004822</v>
      </c>
      <c r="E1056" s="83">
        <v>60289</v>
      </c>
      <c r="F1056" s="84">
        <v>7.783820676145859E-5</v>
      </c>
    </row>
    <row r="1057" spans="1:6" x14ac:dyDescent="0.2">
      <c r="A1057" s="70" t="s">
        <v>668</v>
      </c>
      <c r="B1057" s="70" t="s">
        <v>829</v>
      </c>
      <c r="C1057" s="82">
        <v>81</v>
      </c>
      <c r="D1057" s="83">
        <v>2362632</v>
      </c>
      <c r="E1057" s="83">
        <v>141758</v>
      </c>
      <c r="F1057" s="84">
        <v>1.8302158791970089E-4</v>
      </c>
    </row>
    <row r="1058" spans="1:6" x14ac:dyDescent="0.2">
      <c r="A1058" s="70" t="s">
        <v>668</v>
      </c>
      <c r="B1058" s="70" t="s">
        <v>25</v>
      </c>
      <c r="C1058" s="82">
        <v>36</v>
      </c>
      <c r="D1058" s="83">
        <v>1424177</v>
      </c>
      <c r="E1058" s="83">
        <v>85451</v>
      </c>
      <c r="F1058" s="84">
        <v>1.1032448051839303E-4</v>
      </c>
    </row>
    <row r="1059" spans="1:6" x14ac:dyDescent="0.2">
      <c r="A1059" s="70" t="s">
        <v>668</v>
      </c>
      <c r="B1059" s="70" t="s">
        <v>61</v>
      </c>
      <c r="C1059" s="82">
        <v>743</v>
      </c>
      <c r="D1059" s="83">
        <v>24545607</v>
      </c>
      <c r="E1059" s="83">
        <v>1469687</v>
      </c>
      <c r="F1059" s="84">
        <v>1.8974904307689261E-3</v>
      </c>
    </row>
    <row r="1060" spans="1:6" x14ac:dyDescent="0.2">
      <c r="A1060" s="70" t="s">
        <v>677</v>
      </c>
      <c r="B1060" s="70" t="s">
        <v>5</v>
      </c>
      <c r="C1060" s="82">
        <v>267</v>
      </c>
      <c r="D1060" s="83">
        <v>23776562</v>
      </c>
      <c r="E1060" s="83">
        <v>1426594</v>
      </c>
      <c r="F1060" s="84">
        <v>1.8418537168746578E-3</v>
      </c>
    </row>
    <row r="1061" spans="1:6" x14ac:dyDescent="0.2">
      <c r="A1061" s="70" t="s">
        <v>677</v>
      </c>
      <c r="B1061" s="70" t="s">
        <v>1</v>
      </c>
      <c r="C1061" s="82">
        <v>133</v>
      </c>
      <c r="D1061" s="83">
        <v>74527938</v>
      </c>
      <c r="E1061" s="83">
        <v>4471676</v>
      </c>
      <c r="F1061" s="84">
        <v>5.7733125621299425E-3</v>
      </c>
    </row>
    <row r="1062" spans="1:6" x14ac:dyDescent="0.2">
      <c r="A1062" s="70" t="s">
        <v>677</v>
      </c>
      <c r="B1062" s="70" t="s">
        <v>827</v>
      </c>
      <c r="C1062" s="82">
        <v>1415</v>
      </c>
      <c r="D1062" s="83">
        <v>106981589</v>
      </c>
      <c r="E1062" s="83">
        <v>6418896</v>
      </c>
      <c r="F1062" s="84">
        <v>8.2873385531075233E-3</v>
      </c>
    </row>
    <row r="1063" spans="1:6" x14ac:dyDescent="0.2">
      <c r="A1063" s="70" t="s">
        <v>677</v>
      </c>
      <c r="B1063" s="70" t="s">
        <v>3</v>
      </c>
      <c r="C1063" s="82">
        <v>535</v>
      </c>
      <c r="D1063" s="83">
        <v>94806101</v>
      </c>
      <c r="E1063" s="83">
        <v>5688366</v>
      </c>
      <c r="F1063" s="84">
        <v>7.3441624316683161E-3</v>
      </c>
    </row>
    <row r="1064" spans="1:6" x14ac:dyDescent="0.2">
      <c r="A1064" s="70" t="s">
        <v>677</v>
      </c>
      <c r="B1064" s="70" t="s">
        <v>2</v>
      </c>
      <c r="C1064" s="82">
        <v>72</v>
      </c>
      <c r="D1064" s="83">
        <v>72286202</v>
      </c>
      <c r="E1064" s="83">
        <v>4337172</v>
      </c>
      <c r="F1064" s="84">
        <v>5.5996565027784315E-3</v>
      </c>
    </row>
    <row r="1065" spans="1:6" x14ac:dyDescent="0.2">
      <c r="A1065" s="70" t="s">
        <v>677</v>
      </c>
      <c r="B1065" s="70" t="s">
        <v>6</v>
      </c>
      <c r="C1065" s="82">
        <v>226</v>
      </c>
      <c r="D1065" s="83">
        <v>25182819</v>
      </c>
      <c r="E1065" s="83">
        <v>1510969</v>
      </c>
      <c r="F1065" s="84">
        <v>1.9507889902329498E-3</v>
      </c>
    </row>
    <row r="1066" spans="1:6" x14ac:dyDescent="0.2">
      <c r="A1066" s="70" t="s">
        <v>677</v>
      </c>
      <c r="B1066" s="70" t="s">
        <v>10</v>
      </c>
      <c r="C1066" s="82">
        <v>1242</v>
      </c>
      <c r="D1066" s="83">
        <v>66754252</v>
      </c>
      <c r="E1066" s="83">
        <v>4005248</v>
      </c>
      <c r="F1066" s="84">
        <v>5.1711144977511399E-3</v>
      </c>
    </row>
    <row r="1067" spans="1:6" x14ac:dyDescent="0.2">
      <c r="A1067" s="70" t="s">
        <v>677</v>
      </c>
      <c r="B1067" s="70" t="s">
        <v>4</v>
      </c>
      <c r="C1067" s="82">
        <v>228</v>
      </c>
      <c r="D1067" s="83">
        <v>48034578</v>
      </c>
      <c r="E1067" s="83">
        <v>2882075</v>
      </c>
      <c r="F1067" s="84">
        <v>3.7210029980930311E-3</v>
      </c>
    </row>
    <row r="1068" spans="1:6" x14ac:dyDescent="0.2">
      <c r="A1068" s="70" t="s">
        <v>677</v>
      </c>
      <c r="B1068" s="70" t="s">
        <v>828</v>
      </c>
      <c r="C1068" s="82">
        <v>2861</v>
      </c>
      <c r="D1068" s="83">
        <v>141629797</v>
      </c>
      <c r="E1068" s="83">
        <v>8297837</v>
      </c>
      <c r="F1068" s="84">
        <v>1.071321057040059E-2</v>
      </c>
    </row>
    <row r="1069" spans="1:6" x14ac:dyDescent="0.2">
      <c r="A1069" s="70" t="s">
        <v>677</v>
      </c>
      <c r="B1069" s="70" t="s">
        <v>8</v>
      </c>
      <c r="C1069" s="82">
        <v>1188</v>
      </c>
      <c r="D1069" s="83">
        <v>88088132</v>
      </c>
      <c r="E1069" s="83">
        <v>5285035</v>
      </c>
      <c r="F1069" s="84">
        <v>6.823427939948337E-3</v>
      </c>
    </row>
    <row r="1070" spans="1:6" x14ac:dyDescent="0.2">
      <c r="A1070" s="70" t="s">
        <v>677</v>
      </c>
      <c r="B1070" s="70" t="s">
        <v>829</v>
      </c>
      <c r="C1070" s="82">
        <v>258</v>
      </c>
      <c r="D1070" s="83">
        <v>40444390</v>
      </c>
      <c r="E1070" s="83">
        <v>2426663</v>
      </c>
      <c r="F1070" s="84">
        <v>3.1330275230038876E-3</v>
      </c>
    </row>
    <row r="1071" spans="1:6" x14ac:dyDescent="0.2">
      <c r="A1071" s="70" t="s">
        <v>677</v>
      </c>
      <c r="B1071" s="70" t="s">
        <v>25</v>
      </c>
      <c r="C1071" s="82">
        <v>460</v>
      </c>
      <c r="D1071" s="83">
        <v>67749167</v>
      </c>
      <c r="E1071" s="83">
        <v>4064950</v>
      </c>
      <c r="F1071" s="84">
        <v>5.2481948377812049E-3</v>
      </c>
    </row>
    <row r="1072" spans="1:6" x14ac:dyDescent="0.2">
      <c r="A1072" s="70" t="s">
        <v>677</v>
      </c>
      <c r="B1072" s="70" t="s">
        <v>61</v>
      </c>
      <c r="C1072" s="82">
        <v>8885</v>
      </c>
      <c r="D1072" s="83">
        <v>850261526</v>
      </c>
      <c r="E1072" s="83">
        <v>50815480</v>
      </c>
      <c r="F1072" s="84">
        <v>6.5607089832685289E-2</v>
      </c>
    </row>
    <row r="1073" spans="1:6" x14ac:dyDescent="0.2">
      <c r="A1073" s="70" t="s">
        <v>656</v>
      </c>
      <c r="B1073" s="70" t="s">
        <v>5</v>
      </c>
      <c r="C1073" s="82" t="s">
        <v>826</v>
      </c>
      <c r="D1073" s="83" t="s">
        <v>826</v>
      </c>
      <c r="E1073" s="83" t="s">
        <v>826</v>
      </c>
      <c r="F1073" s="84" t="s">
        <v>826</v>
      </c>
    </row>
    <row r="1074" spans="1:6" x14ac:dyDescent="0.2">
      <c r="A1074" s="70" t="s">
        <v>656</v>
      </c>
      <c r="B1074" s="70" t="s">
        <v>1</v>
      </c>
      <c r="C1074" s="82">
        <v>18</v>
      </c>
      <c r="D1074" s="83">
        <v>1219731</v>
      </c>
      <c r="E1074" s="83">
        <v>73184</v>
      </c>
      <c r="F1074" s="84">
        <v>9.448674424240882E-5</v>
      </c>
    </row>
    <row r="1075" spans="1:6" x14ac:dyDescent="0.2">
      <c r="A1075" s="70" t="s">
        <v>656</v>
      </c>
      <c r="B1075" s="70" t="s">
        <v>827</v>
      </c>
      <c r="C1075" s="82">
        <v>88</v>
      </c>
      <c r="D1075" s="83">
        <v>2724784</v>
      </c>
      <c r="E1075" s="83">
        <v>163487</v>
      </c>
      <c r="F1075" s="84">
        <v>2.1107556782846919E-4</v>
      </c>
    </row>
    <row r="1076" spans="1:6" x14ac:dyDescent="0.2">
      <c r="A1076" s="70" t="s">
        <v>656</v>
      </c>
      <c r="B1076" s="70" t="s">
        <v>3</v>
      </c>
      <c r="C1076" s="82">
        <v>39</v>
      </c>
      <c r="D1076" s="83">
        <v>4340992</v>
      </c>
      <c r="E1076" s="83">
        <v>260460</v>
      </c>
      <c r="F1076" s="84">
        <v>3.3627592650549025E-4</v>
      </c>
    </row>
    <row r="1077" spans="1:6" x14ac:dyDescent="0.2">
      <c r="A1077" s="70" t="s">
        <v>656</v>
      </c>
      <c r="B1077" s="70" t="s">
        <v>2</v>
      </c>
      <c r="C1077" s="82" t="s">
        <v>826</v>
      </c>
      <c r="D1077" s="83" t="s">
        <v>826</v>
      </c>
      <c r="E1077" s="83" t="s">
        <v>826</v>
      </c>
      <c r="F1077" s="84" t="s">
        <v>826</v>
      </c>
    </row>
    <row r="1078" spans="1:6" x14ac:dyDescent="0.2">
      <c r="A1078" s="70" t="s">
        <v>656</v>
      </c>
      <c r="B1078" s="70" t="s">
        <v>6</v>
      </c>
      <c r="C1078" s="82">
        <v>15</v>
      </c>
      <c r="D1078" s="83">
        <v>920476</v>
      </c>
      <c r="E1078" s="83">
        <v>55229</v>
      </c>
      <c r="F1078" s="84">
        <v>7.1305318071764276E-5</v>
      </c>
    </row>
    <row r="1079" spans="1:6" x14ac:dyDescent="0.2">
      <c r="A1079" s="70" t="s">
        <v>656</v>
      </c>
      <c r="B1079" s="70" t="s">
        <v>10</v>
      </c>
      <c r="C1079" s="82">
        <v>153</v>
      </c>
      <c r="D1079" s="83">
        <v>2683274</v>
      </c>
      <c r="E1079" s="83">
        <v>160996</v>
      </c>
      <c r="F1079" s="84">
        <v>2.078594757877521E-4</v>
      </c>
    </row>
    <row r="1080" spans="1:6" x14ac:dyDescent="0.2">
      <c r="A1080" s="70" t="s">
        <v>656</v>
      </c>
      <c r="B1080" s="70" t="s">
        <v>4</v>
      </c>
      <c r="C1080" s="82">
        <v>18</v>
      </c>
      <c r="D1080" s="83">
        <v>1729268</v>
      </c>
      <c r="E1080" s="83">
        <v>103756</v>
      </c>
      <c r="F1080" s="84">
        <v>1.3395778634148678E-4</v>
      </c>
    </row>
    <row r="1081" spans="1:6" x14ac:dyDescent="0.2">
      <c r="A1081" s="70" t="s">
        <v>656</v>
      </c>
      <c r="B1081" s="70" t="s">
        <v>828</v>
      </c>
      <c r="C1081" s="82">
        <v>272</v>
      </c>
      <c r="D1081" s="83">
        <v>4836116</v>
      </c>
      <c r="E1081" s="83">
        <v>287791</v>
      </c>
      <c r="F1081" s="84">
        <v>3.7156256302288854E-4</v>
      </c>
    </row>
    <row r="1082" spans="1:6" x14ac:dyDescent="0.2">
      <c r="A1082" s="70" t="s">
        <v>656</v>
      </c>
      <c r="B1082" s="70" t="s">
        <v>8</v>
      </c>
      <c r="C1082" s="82">
        <v>79</v>
      </c>
      <c r="D1082" s="83">
        <v>969590</v>
      </c>
      <c r="E1082" s="83">
        <v>58175</v>
      </c>
      <c r="F1082" s="84">
        <v>7.510885366066535E-5</v>
      </c>
    </row>
    <row r="1083" spans="1:6" x14ac:dyDescent="0.2">
      <c r="A1083" s="70" t="s">
        <v>656</v>
      </c>
      <c r="B1083" s="70" t="s">
        <v>829</v>
      </c>
      <c r="C1083" s="82">
        <v>82</v>
      </c>
      <c r="D1083" s="83">
        <v>4868946</v>
      </c>
      <c r="E1083" s="83">
        <v>292100</v>
      </c>
      <c r="F1083" s="84">
        <v>3.7712584708689896E-4</v>
      </c>
    </row>
    <row r="1084" spans="1:6" x14ac:dyDescent="0.2">
      <c r="A1084" s="70" t="s">
        <v>656</v>
      </c>
      <c r="B1084" s="70" t="s">
        <v>25</v>
      </c>
      <c r="C1084" s="82">
        <v>60</v>
      </c>
      <c r="D1084" s="83">
        <v>3603283</v>
      </c>
      <c r="E1084" s="83">
        <v>216197</v>
      </c>
      <c r="F1084" s="84">
        <v>2.7912864348732041E-4</v>
      </c>
    </row>
    <row r="1085" spans="1:6" x14ac:dyDescent="0.2">
      <c r="A1085" s="70" t="s">
        <v>656</v>
      </c>
      <c r="B1085" s="70" t="s">
        <v>61</v>
      </c>
      <c r="C1085" s="82">
        <v>836</v>
      </c>
      <c r="D1085" s="83">
        <v>28030555</v>
      </c>
      <c r="E1085" s="83">
        <v>1679421</v>
      </c>
      <c r="F1085" s="84">
        <v>2.1682747937025915E-3</v>
      </c>
    </row>
    <row r="1086" spans="1:6" x14ac:dyDescent="0.2">
      <c r="A1086" s="70" t="s">
        <v>695</v>
      </c>
      <c r="B1086" s="70" t="s">
        <v>5</v>
      </c>
      <c r="C1086" s="82" t="s">
        <v>826</v>
      </c>
      <c r="D1086" s="83" t="s">
        <v>826</v>
      </c>
      <c r="E1086" s="83" t="s">
        <v>826</v>
      </c>
      <c r="F1086" s="84" t="s">
        <v>826</v>
      </c>
    </row>
    <row r="1087" spans="1:6" x14ac:dyDescent="0.2">
      <c r="A1087" s="70" t="s">
        <v>695</v>
      </c>
      <c r="B1087" s="70" t="s">
        <v>1</v>
      </c>
      <c r="C1087" s="82">
        <v>60</v>
      </c>
      <c r="D1087" s="83">
        <v>13687370</v>
      </c>
      <c r="E1087" s="83">
        <v>821242</v>
      </c>
      <c r="F1087" s="84">
        <v>1.0602929986762721E-3</v>
      </c>
    </row>
    <row r="1088" spans="1:6" x14ac:dyDescent="0.2">
      <c r="A1088" s="70" t="s">
        <v>695</v>
      </c>
      <c r="B1088" s="70" t="s">
        <v>827</v>
      </c>
      <c r="C1088" s="82">
        <v>262</v>
      </c>
      <c r="D1088" s="83">
        <v>12684186</v>
      </c>
      <c r="E1088" s="83">
        <v>760947</v>
      </c>
      <c r="F1088" s="84">
        <v>9.8244704540648587E-4</v>
      </c>
    </row>
    <row r="1089" spans="1:6" x14ac:dyDescent="0.2">
      <c r="A1089" s="70" t="s">
        <v>695</v>
      </c>
      <c r="B1089" s="70" t="s">
        <v>3</v>
      </c>
      <c r="C1089" s="82">
        <v>117</v>
      </c>
      <c r="D1089" s="83">
        <v>9811428</v>
      </c>
      <c r="E1089" s="83">
        <v>588686</v>
      </c>
      <c r="F1089" s="84">
        <v>7.6004350023347559E-4</v>
      </c>
    </row>
    <row r="1090" spans="1:6" x14ac:dyDescent="0.2">
      <c r="A1090" s="70" t="s">
        <v>695</v>
      </c>
      <c r="B1090" s="70" t="s">
        <v>2</v>
      </c>
      <c r="C1090" s="82" t="s">
        <v>826</v>
      </c>
      <c r="D1090" s="83" t="s">
        <v>826</v>
      </c>
      <c r="E1090" s="83" t="s">
        <v>826</v>
      </c>
      <c r="F1090" s="84" t="s">
        <v>826</v>
      </c>
    </row>
    <row r="1091" spans="1:6" x14ac:dyDescent="0.2">
      <c r="A1091" s="70" t="s">
        <v>695</v>
      </c>
      <c r="B1091" s="70" t="s">
        <v>6</v>
      </c>
      <c r="C1091" s="82">
        <v>66</v>
      </c>
      <c r="D1091" s="83">
        <v>6464775</v>
      </c>
      <c r="E1091" s="83">
        <v>387887</v>
      </c>
      <c r="F1091" s="84">
        <v>5.0079497928447788E-4</v>
      </c>
    </row>
    <row r="1092" spans="1:6" x14ac:dyDescent="0.2">
      <c r="A1092" s="70" t="s">
        <v>695</v>
      </c>
      <c r="B1092" s="70" t="s">
        <v>10</v>
      </c>
      <c r="C1092" s="82">
        <v>529</v>
      </c>
      <c r="D1092" s="83">
        <v>32661227</v>
      </c>
      <c r="E1092" s="83">
        <v>1959674</v>
      </c>
      <c r="F1092" s="84">
        <v>2.5301051600964452E-3</v>
      </c>
    </row>
    <row r="1093" spans="1:6" x14ac:dyDescent="0.2">
      <c r="A1093" s="70" t="s">
        <v>695</v>
      </c>
      <c r="B1093" s="70" t="s">
        <v>4</v>
      </c>
      <c r="C1093" s="82">
        <v>54</v>
      </c>
      <c r="D1093" s="83">
        <v>4256118</v>
      </c>
      <c r="E1093" s="83">
        <v>255367</v>
      </c>
      <c r="F1093" s="84">
        <v>3.2970043201999361E-4</v>
      </c>
    </row>
    <row r="1094" spans="1:6" x14ac:dyDescent="0.2">
      <c r="A1094" s="70" t="s">
        <v>695</v>
      </c>
      <c r="B1094" s="70" t="s">
        <v>828</v>
      </c>
      <c r="C1094" s="82">
        <v>803</v>
      </c>
      <c r="D1094" s="83">
        <v>21109027</v>
      </c>
      <c r="E1094" s="83">
        <v>1248592</v>
      </c>
      <c r="F1094" s="84">
        <v>1.6120380543167593E-3</v>
      </c>
    </row>
    <row r="1095" spans="1:6" x14ac:dyDescent="0.2">
      <c r="A1095" s="70" t="s">
        <v>695</v>
      </c>
      <c r="B1095" s="70" t="s">
        <v>8</v>
      </c>
      <c r="C1095" s="82">
        <v>263</v>
      </c>
      <c r="D1095" s="83">
        <v>6975916</v>
      </c>
      <c r="E1095" s="83">
        <v>418555</v>
      </c>
      <c r="F1095" s="84">
        <v>5.4038996551679906E-4</v>
      </c>
    </row>
    <row r="1096" spans="1:6" x14ac:dyDescent="0.2">
      <c r="A1096" s="70" t="s">
        <v>695</v>
      </c>
      <c r="B1096" s="70" t="s">
        <v>829</v>
      </c>
      <c r="C1096" s="82">
        <v>145</v>
      </c>
      <c r="D1096" s="83">
        <v>15612090</v>
      </c>
      <c r="E1096" s="83">
        <v>936725</v>
      </c>
      <c r="F1096" s="84">
        <v>1.2093913355442501E-3</v>
      </c>
    </row>
    <row r="1097" spans="1:6" x14ac:dyDescent="0.2">
      <c r="A1097" s="70" t="s">
        <v>695</v>
      </c>
      <c r="B1097" s="70" t="s">
        <v>25</v>
      </c>
      <c r="C1097" s="82">
        <v>105</v>
      </c>
      <c r="D1097" s="83">
        <v>20562490</v>
      </c>
      <c r="E1097" s="83">
        <v>1233749</v>
      </c>
      <c r="F1097" s="84">
        <v>1.5928744837987489E-3</v>
      </c>
    </row>
    <row r="1098" spans="1:6" x14ac:dyDescent="0.2">
      <c r="A1098" s="70" t="s">
        <v>695</v>
      </c>
      <c r="B1098" s="70" t="s">
        <v>61</v>
      </c>
      <c r="C1098" s="82">
        <v>2447</v>
      </c>
      <c r="D1098" s="83">
        <v>154704078</v>
      </c>
      <c r="E1098" s="83">
        <v>9264191</v>
      </c>
      <c r="F1098" s="84">
        <v>1.1960855455151749E-2</v>
      </c>
    </row>
    <row r="1099" spans="1:6" x14ac:dyDescent="0.2">
      <c r="A1099" s="70" t="s">
        <v>707</v>
      </c>
      <c r="B1099" s="70" t="s">
        <v>5</v>
      </c>
      <c r="C1099" s="82">
        <v>110</v>
      </c>
      <c r="D1099" s="83">
        <v>6871128</v>
      </c>
      <c r="E1099" s="83">
        <v>412268</v>
      </c>
      <c r="F1099" s="84">
        <v>5.3227291587408998E-4</v>
      </c>
    </row>
    <row r="1100" spans="1:6" x14ac:dyDescent="0.2">
      <c r="A1100" s="70" t="s">
        <v>707</v>
      </c>
      <c r="B1100" s="70" t="s">
        <v>1</v>
      </c>
      <c r="C1100" s="82">
        <v>75</v>
      </c>
      <c r="D1100" s="83">
        <v>46852144</v>
      </c>
      <c r="E1100" s="83">
        <v>2811129</v>
      </c>
      <c r="F1100" s="84">
        <v>3.6294057014568545E-3</v>
      </c>
    </row>
    <row r="1101" spans="1:6" x14ac:dyDescent="0.2">
      <c r="A1101" s="70" t="s">
        <v>707</v>
      </c>
      <c r="B1101" s="70" t="s">
        <v>827</v>
      </c>
      <c r="C1101" s="82">
        <v>577</v>
      </c>
      <c r="D1101" s="83">
        <v>44477010</v>
      </c>
      <c r="E1101" s="83">
        <v>2668583</v>
      </c>
      <c r="F1101" s="84">
        <v>3.4453667387767824E-3</v>
      </c>
    </row>
    <row r="1102" spans="1:6" x14ac:dyDescent="0.2">
      <c r="A1102" s="70" t="s">
        <v>707</v>
      </c>
      <c r="B1102" s="70" t="s">
        <v>3</v>
      </c>
      <c r="C1102" s="82">
        <v>211</v>
      </c>
      <c r="D1102" s="83">
        <v>36242063</v>
      </c>
      <c r="E1102" s="83">
        <v>2174524</v>
      </c>
      <c r="F1102" s="84">
        <v>2.8074947124641968E-3</v>
      </c>
    </row>
    <row r="1103" spans="1:6" x14ac:dyDescent="0.2">
      <c r="A1103" s="70" t="s">
        <v>707</v>
      </c>
      <c r="B1103" s="70" t="s">
        <v>2</v>
      </c>
      <c r="C1103" s="82">
        <v>33</v>
      </c>
      <c r="D1103" s="83">
        <v>33846826</v>
      </c>
      <c r="E1103" s="83">
        <v>2030810</v>
      </c>
      <c r="F1103" s="84">
        <v>2.6219477628296657E-3</v>
      </c>
    </row>
    <row r="1104" spans="1:6" x14ac:dyDescent="0.2">
      <c r="A1104" s="70" t="s">
        <v>707</v>
      </c>
      <c r="B1104" s="70" t="s">
        <v>6</v>
      </c>
      <c r="C1104" s="82">
        <v>69</v>
      </c>
      <c r="D1104" s="83">
        <v>7687619</v>
      </c>
      <c r="E1104" s="83">
        <v>461257</v>
      </c>
      <c r="F1104" s="84">
        <v>5.9552186528504544E-4</v>
      </c>
    </row>
    <row r="1105" spans="1:6" x14ac:dyDescent="0.2">
      <c r="A1105" s="70" t="s">
        <v>707</v>
      </c>
      <c r="B1105" s="70" t="s">
        <v>10</v>
      </c>
      <c r="C1105" s="82">
        <v>765</v>
      </c>
      <c r="D1105" s="83">
        <v>43419888</v>
      </c>
      <c r="E1105" s="83">
        <v>2605193</v>
      </c>
      <c r="F1105" s="84">
        <v>3.3635248782946238E-3</v>
      </c>
    </row>
    <row r="1106" spans="1:6" x14ac:dyDescent="0.2">
      <c r="A1106" s="70" t="s">
        <v>707</v>
      </c>
      <c r="B1106" s="70" t="s">
        <v>4</v>
      </c>
      <c r="C1106" s="82">
        <v>99</v>
      </c>
      <c r="D1106" s="83">
        <v>15641640</v>
      </c>
      <c r="E1106" s="83">
        <v>938498</v>
      </c>
      <c r="F1106" s="84">
        <v>1.2116804287550856E-3</v>
      </c>
    </row>
    <row r="1107" spans="1:6" x14ac:dyDescent="0.2">
      <c r="A1107" s="70" t="s">
        <v>707</v>
      </c>
      <c r="B1107" s="70" t="s">
        <v>828</v>
      </c>
      <c r="C1107" s="82">
        <v>1496</v>
      </c>
      <c r="D1107" s="83">
        <v>52414498</v>
      </c>
      <c r="E1107" s="83">
        <v>3049613</v>
      </c>
      <c r="F1107" s="84">
        <v>3.9373087501274199E-3</v>
      </c>
    </row>
    <row r="1108" spans="1:6" x14ac:dyDescent="0.2">
      <c r="A1108" s="70" t="s">
        <v>707</v>
      </c>
      <c r="B1108" s="70" t="s">
        <v>8</v>
      </c>
      <c r="C1108" s="82">
        <v>628</v>
      </c>
      <c r="D1108" s="83">
        <v>26644861</v>
      </c>
      <c r="E1108" s="83">
        <v>1597754</v>
      </c>
      <c r="F1108" s="84">
        <v>2.0628357777695353E-3</v>
      </c>
    </row>
    <row r="1109" spans="1:6" x14ac:dyDescent="0.2">
      <c r="A1109" s="70" t="s">
        <v>707</v>
      </c>
      <c r="B1109" s="70" t="s">
        <v>829</v>
      </c>
      <c r="C1109" s="82">
        <v>177</v>
      </c>
      <c r="D1109" s="83">
        <v>15648506</v>
      </c>
      <c r="E1109" s="83">
        <v>938910</v>
      </c>
      <c r="F1109" s="84">
        <v>1.2122123556602543E-3</v>
      </c>
    </row>
    <row r="1110" spans="1:6" x14ac:dyDescent="0.2">
      <c r="A1110" s="70" t="s">
        <v>707</v>
      </c>
      <c r="B1110" s="70" t="s">
        <v>25</v>
      </c>
      <c r="C1110" s="82">
        <v>153</v>
      </c>
      <c r="D1110" s="83">
        <v>17685846</v>
      </c>
      <c r="E1110" s="83">
        <v>1061151</v>
      </c>
      <c r="F1110" s="84">
        <v>1.370035843074666E-3</v>
      </c>
    </row>
    <row r="1111" spans="1:6" x14ac:dyDescent="0.2">
      <c r="A1111" s="70" t="s">
        <v>707</v>
      </c>
      <c r="B1111" s="70" t="s">
        <v>61</v>
      </c>
      <c r="C1111" s="82">
        <v>4393</v>
      </c>
      <c r="D1111" s="83">
        <v>347432028</v>
      </c>
      <c r="E1111" s="83">
        <v>20749690</v>
      </c>
      <c r="F1111" s="84">
        <v>2.6789607730368221E-2</v>
      </c>
    </row>
    <row r="1112" spans="1:6" x14ac:dyDescent="0.2">
      <c r="A1112" s="70" t="s">
        <v>721</v>
      </c>
      <c r="B1112" s="70" t="s">
        <v>5</v>
      </c>
      <c r="C1112" s="82">
        <v>12</v>
      </c>
      <c r="D1112" s="83">
        <v>49488</v>
      </c>
      <c r="E1112" s="83">
        <v>2969</v>
      </c>
      <c r="F1112" s="84">
        <v>3.8332305374905957E-6</v>
      </c>
    </row>
    <row r="1113" spans="1:6" x14ac:dyDescent="0.2">
      <c r="A1113" s="70" t="s">
        <v>721</v>
      </c>
      <c r="B1113" s="70" t="s">
        <v>1</v>
      </c>
      <c r="C1113" s="82">
        <v>27</v>
      </c>
      <c r="D1113" s="83">
        <v>1781154</v>
      </c>
      <c r="E1113" s="83">
        <v>106869</v>
      </c>
      <c r="F1113" s="84">
        <v>1.3797693307884221E-4</v>
      </c>
    </row>
    <row r="1114" spans="1:6" x14ac:dyDescent="0.2">
      <c r="A1114" s="70" t="s">
        <v>721</v>
      </c>
      <c r="B1114" s="70" t="s">
        <v>827</v>
      </c>
      <c r="C1114" s="82">
        <v>76</v>
      </c>
      <c r="D1114" s="83">
        <v>2188489</v>
      </c>
      <c r="E1114" s="83">
        <v>131309</v>
      </c>
      <c r="F1114" s="84">
        <v>1.6953104366700998E-4</v>
      </c>
    </row>
    <row r="1115" spans="1:6" x14ac:dyDescent="0.2">
      <c r="A1115" s="70" t="s">
        <v>721</v>
      </c>
      <c r="B1115" s="70" t="s">
        <v>3</v>
      </c>
      <c r="C1115" s="82">
        <v>54</v>
      </c>
      <c r="D1115" s="83">
        <v>5370497</v>
      </c>
      <c r="E1115" s="83">
        <v>322230</v>
      </c>
      <c r="F1115" s="84">
        <v>4.1602622973916964E-4</v>
      </c>
    </row>
    <row r="1116" spans="1:6" x14ac:dyDescent="0.2">
      <c r="A1116" s="70" t="s">
        <v>721</v>
      </c>
      <c r="B1116" s="70" t="s">
        <v>2</v>
      </c>
      <c r="C1116" s="82">
        <v>11</v>
      </c>
      <c r="D1116" s="83">
        <v>680777</v>
      </c>
      <c r="E1116" s="83">
        <v>40847</v>
      </c>
      <c r="F1116" s="84">
        <v>5.2736937610265535E-5</v>
      </c>
    </row>
    <row r="1117" spans="1:6" x14ac:dyDescent="0.2">
      <c r="A1117" s="70" t="s">
        <v>721</v>
      </c>
      <c r="B1117" s="70" t="s">
        <v>6</v>
      </c>
      <c r="C1117" s="82">
        <v>15</v>
      </c>
      <c r="D1117" s="83">
        <v>899786</v>
      </c>
      <c r="E1117" s="83">
        <v>53987</v>
      </c>
      <c r="F1117" s="84">
        <v>6.9701790847930209E-5</v>
      </c>
    </row>
    <row r="1118" spans="1:6" x14ac:dyDescent="0.2">
      <c r="A1118" s="70" t="s">
        <v>721</v>
      </c>
      <c r="B1118" s="70" t="s">
        <v>10</v>
      </c>
      <c r="C1118" s="82">
        <v>175</v>
      </c>
      <c r="D1118" s="83">
        <v>4178684</v>
      </c>
      <c r="E1118" s="83">
        <v>250721</v>
      </c>
      <c r="F1118" s="84">
        <v>3.2370205240491064E-4</v>
      </c>
    </row>
    <row r="1119" spans="1:6" x14ac:dyDescent="0.2">
      <c r="A1119" s="70" t="s">
        <v>721</v>
      </c>
      <c r="B1119" s="70" t="s">
        <v>4</v>
      </c>
      <c r="C1119" s="82">
        <v>39</v>
      </c>
      <c r="D1119" s="83">
        <v>3532088</v>
      </c>
      <c r="E1119" s="83">
        <v>211925</v>
      </c>
      <c r="F1119" s="84">
        <v>2.7361312955799749E-4</v>
      </c>
    </row>
    <row r="1120" spans="1:6" x14ac:dyDescent="0.2">
      <c r="A1120" s="70" t="s">
        <v>721</v>
      </c>
      <c r="B1120" s="70" t="s">
        <v>828</v>
      </c>
      <c r="C1120" s="82">
        <v>255</v>
      </c>
      <c r="D1120" s="83">
        <v>2603431</v>
      </c>
      <c r="E1120" s="83">
        <v>154404</v>
      </c>
      <c r="F1120" s="84">
        <v>1.9934864530505152E-4</v>
      </c>
    </row>
    <row r="1121" spans="1:6" x14ac:dyDescent="0.2">
      <c r="A1121" s="70" t="s">
        <v>721</v>
      </c>
      <c r="B1121" s="70" t="s">
        <v>8</v>
      </c>
      <c r="C1121" s="82">
        <v>85</v>
      </c>
      <c r="D1121" s="83">
        <v>1265566</v>
      </c>
      <c r="E1121" s="83">
        <v>75934</v>
      </c>
      <c r="F1121" s="84">
        <v>9.8037227225938338E-5</v>
      </c>
    </row>
    <row r="1122" spans="1:6" x14ac:dyDescent="0.2">
      <c r="A1122" s="70" t="s">
        <v>721</v>
      </c>
      <c r="B1122" s="70" t="s">
        <v>829</v>
      </c>
      <c r="C1122" s="82">
        <v>72</v>
      </c>
      <c r="D1122" s="83">
        <v>1756208</v>
      </c>
      <c r="E1122" s="83">
        <v>105373</v>
      </c>
      <c r="F1122" s="84">
        <v>1.3604547033580215E-4</v>
      </c>
    </row>
    <row r="1123" spans="1:6" x14ac:dyDescent="0.2">
      <c r="A1123" s="70" t="s">
        <v>721</v>
      </c>
      <c r="B1123" s="70" t="s">
        <v>25</v>
      </c>
      <c r="C1123" s="82">
        <v>48</v>
      </c>
      <c r="D1123" s="83">
        <v>3417149</v>
      </c>
      <c r="E1123" s="83">
        <v>205029</v>
      </c>
      <c r="F1123" s="84">
        <v>2.6470980932002676E-4</v>
      </c>
    </row>
    <row r="1124" spans="1:6" x14ac:dyDescent="0.2">
      <c r="A1124" s="70" t="s">
        <v>721</v>
      </c>
      <c r="B1124" s="70" t="s">
        <v>61</v>
      </c>
      <c r="C1124" s="82">
        <v>869</v>
      </c>
      <c r="D1124" s="83">
        <v>27723318</v>
      </c>
      <c r="E1124" s="83">
        <v>1661598</v>
      </c>
      <c r="F1124" s="84">
        <v>2.1452637907151562E-3</v>
      </c>
    </row>
    <row r="1125" spans="1:6" x14ac:dyDescent="0.2">
      <c r="A1125" s="70" t="s">
        <v>731</v>
      </c>
      <c r="B1125" s="70" t="s">
        <v>5</v>
      </c>
      <c r="C1125" s="82" t="s">
        <v>826</v>
      </c>
      <c r="D1125" s="83" t="s">
        <v>826</v>
      </c>
      <c r="E1125" s="83" t="s">
        <v>826</v>
      </c>
      <c r="F1125" s="84" t="s">
        <v>826</v>
      </c>
    </row>
    <row r="1126" spans="1:6" x14ac:dyDescent="0.2">
      <c r="A1126" s="70" t="s">
        <v>731</v>
      </c>
      <c r="B1126" s="70" t="s">
        <v>1</v>
      </c>
      <c r="C1126" s="82">
        <v>21</v>
      </c>
      <c r="D1126" s="83">
        <v>712543</v>
      </c>
      <c r="E1126" s="83">
        <v>42753</v>
      </c>
      <c r="F1126" s="84">
        <v>5.5197745089031814E-5</v>
      </c>
    </row>
    <row r="1127" spans="1:6" x14ac:dyDescent="0.2">
      <c r="A1127" s="70" t="s">
        <v>731</v>
      </c>
      <c r="B1127" s="70" t="s">
        <v>827</v>
      </c>
      <c r="C1127" s="82">
        <v>66</v>
      </c>
      <c r="D1127" s="83">
        <v>945656</v>
      </c>
      <c r="E1127" s="83">
        <v>56713</v>
      </c>
      <c r="F1127" s="84">
        <v>7.3221287798148928E-5</v>
      </c>
    </row>
    <row r="1128" spans="1:6" x14ac:dyDescent="0.2">
      <c r="A1128" s="70" t="s">
        <v>731</v>
      </c>
      <c r="B1128" s="70" t="s">
        <v>3</v>
      </c>
      <c r="C1128" s="82">
        <v>24</v>
      </c>
      <c r="D1128" s="83">
        <v>1375833</v>
      </c>
      <c r="E1128" s="83">
        <v>82550</v>
      </c>
      <c r="F1128" s="84">
        <v>1.0657904374194972E-4</v>
      </c>
    </row>
    <row r="1129" spans="1:6" x14ac:dyDescent="0.2">
      <c r="A1129" s="70" t="s">
        <v>731</v>
      </c>
      <c r="B1129" s="70" t="s">
        <v>2</v>
      </c>
      <c r="C1129" s="82" t="s">
        <v>826</v>
      </c>
      <c r="D1129" s="83" t="s">
        <v>826</v>
      </c>
      <c r="E1129" s="83" t="s">
        <v>826</v>
      </c>
      <c r="F1129" s="84" t="s">
        <v>826</v>
      </c>
    </row>
    <row r="1130" spans="1:6" x14ac:dyDescent="0.2">
      <c r="A1130" s="70" t="s">
        <v>731</v>
      </c>
      <c r="B1130" s="70" t="s">
        <v>6</v>
      </c>
      <c r="C1130" s="82" t="s">
        <v>826</v>
      </c>
      <c r="D1130" s="83" t="s">
        <v>826</v>
      </c>
      <c r="E1130" s="83" t="s">
        <v>826</v>
      </c>
      <c r="F1130" s="84" t="s">
        <v>826</v>
      </c>
    </row>
    <row r="1131" spans="1:6" x14ac:dyDescent="0.2">
      <c r="A1131" s="70" t="s">
        <v>731</v>
      </c>
      <c r="B1131" s="70" t="s">
        <v>10</v>
      </c>
      <c r="C1131" s="82">
        <v>63</v>
      </c>
      <c r="D1131" s="83">
        <v>1254907</v>
      </c>
      <c r="E1131" s="83">
        <v>75294</v>
      </c>
      <c r="F1131" s="84">
        <v>9.7210933004316912E-5</v>
      </c>
    </row>
    <row r="1132" spans="1:6" x14ac:dyDescent="0.2">
      <c r="A1132" s="70" t="s">
        <v>731</v>
      </c>
      <c r="B1132" s="70" t="s">
        <v>4</v>
      </c>
      <c r="C1132" s="82" t="s">
        <v>826</v>
      </c>
      <c r="D1132" s="83" t="s">
        <v>826</v>
      </c>
      <c r="E1132" s="83" t="s">
        <v>826</v>
      </c>
      <c r="F1132" s="84" t="s">
        <v>826</v>
      </c>
    </row>
    <row r="1133" spans="1:6" x14ac:dyDescent="0.2">
      <c r="A1133" s="70" t="s">
        <v>731</v>
      </c>
      <c r="B1133" s="70" t="s">
        <v>828</v>
      </c>
      <c r="C1133" s="82">
        <v>146</v>
      </c>
      <c r="D1133" s="83">
        <v>2725024</v>
      </c>
      <c r="E1133" s="83">
        <v>163388</v>
      </c>
      <c r="F1133" s="84">
        <v>2.1094775044106214E-4</v>
      </c>
    </row>
    <row r="1134" spans="1:6" x14ac:dyDescent="0.2">
      <c r="A1134" s="70" t="s">
        <v>731</v>
      </c>
      <c r="B1134" s="70" t="s">
        <v>8</v>
      </c>
      <c r="C1134" s="82">
        <v>39</v>
      </c>
      <c r="D1134" s="83">
        <v>261390</v>
      </c>
      <c r="E1134" s="83">
        <v>15659</v>
      </c>
      <c r="F1134" s="84">
        <v>2.0217095650577715E-5</v>
      </c>
    </row>
    <row r="1135" spans="1:6" x14ac:dyDescent="0.2">
      <c r="A1135" s="70" t="s">
        <v>731</v>
      </c>
      <c r="B1135" s="70" t="s">
        <v>829</v>
      </c>
      <c r="C1135" s="82">
        <v>54</v>
      </c>
      <c r="D1135" s="83">
        <v>1392863</v>
      </c>
      <c r="E1135" s="83">
        <v>83572</v>
      </c>
      <c r="F1135" s="84">
        <v>1.0789853232710141E-4</v>
      </c>
    </row>
    <row r="1136" spans="1:6" x14ac:dyDescent="0.2">
      <c r="A1136" s="70" t="s">
        <v>731</v>
      </c>
      <c r="B1136" s="70" t="s">
        <v>25</v>
      </c>
      <c r="C1136" s="82">
        <v>15</v>
      </c>
      <c r="D1136" s="83">
        <v>216845</v>
      </c>
      <c r="E1136" s="83">
        <v>13011</v>
      </c>
      <c r="F1136" s="84">
        <v>1.6798303308619114E-5</v>
      </c>
    </row>
    <row r="1137" spans="1:6" x14ac:dyDescent="0.2">
      <c r="A1137" s="70" t="s">
        <v>731</v>
      </c>
      <c r="B1137" s="70" t="s">
        <v>61</v>
      </c>
      <c r="C1137" s="82">
        <v>444</v>
      </c>
      <c r="D1137" s="83">
        <v>9713923</v>
      </c>
      <c r="E1137" s="83">
        <v>582672</v>
      </c>
      <c r="F1137" s="84">
        <v>7.5227891671967684E-4</v>
      </c>
    </row>
    <row r="1138" spans="1:6" x14ac:dyDescent="0.2">
      <c r="A1138" s="70" t="s">
        <v>388</v>
      </c>
      <c r="B1138" s="70" t="s">
        <v>5</v>
      </c>
      <c r="C1138" s="82">
        <v>23</v>
      </c>
      <c r="D1138" s="83">
        <v>276236</v>
      </c>
      <c r="E1138" s="83">
        <v>16574</v>
      </c>
      <c r="F1138" s="84">
        <v>2.1398438170552085E-5</v>
      </c>
    </row>
    <row r="1139" spans="1:6" x14ac:dyDescent="0.2">
      <c r="A1139" s="70" t="s">
        <v>388</v>
      </c>
      <c r="B1139" s="70" t="s">
        <v>1</v>
      </c>
      <c r="C1139" s="82">
        <v>24</v>
      </c>
      <c r="D1139" s="83">
        <v>2545438</v>
      </c>
      <c r="E1139" s="83">
        <v>152726</v>
      </c>
      <c r="F1139" s="84">
        <v>1.9718220514273788E-4</v>
      </c>
    </row>
    <row r="1140" spans="1:6" x14ac:dyDescent="0.2">
      <c r="A1140" s="70" t="s">
        <v>388</v>
      </c>
      <c r="B1140" s="70" t="s">
        <v>827</v>
      </c>
      <c r="C1140" s="82">
        <v>116</v>
      </c>
      <c r="D1140" s="83">
        <v>5426355</v>
      </c>
      <c r="E1140" s="83">
        <v>325581</v>
      </c>
      <c r="F1140" s="84">
        <v>4.2035265464019056E-4</v>
      </c>
    </row>
    <row r="1141" spans="1:6" x14ac:dyDescent="0.2">
      <c r="A1141" s="70" t="s">
        <v>388</v>
      </c>
      <c r="B1141" s="70" t="s">
        <v>3</v>
      </c>
      <c r="C1141" s="82">
        <v>36</v>
      </c>
      <c r="D1141" s="83">
        <v>4833512</v>
      </c>
      <c r="E1141" s="83">
        <v>290011</v>
      </c>
      <c r="F1141" s="84">
        <v>3.7442877110413785E-4</v>
      </c>
    </row>
    <row r="1142" spans="1:6" x14ac:dyDescent="0.2">
      <c r="A1142" s="70" t="s">
        <v>388</v>
      </c>
      <c r="B1142" s="70" t="s">
        <v>2</v>
      </c>
      <c r="C1142" s="82">
        <v>12</v>
      </c>
      <c r="D1142" s="83">
        <v>10850171</v>
      </c>
      <c r="E1142" s="83">
        <v>651010</v>
      </c>
      <c r="F1142" s="84">
        <v>8.4050906440274597E-4</v>
      </c>
    </row>
    <row r="1143" spans="1:6" x14ac:dyDescent="0.2">
      <c r="A1143" s="70" t="s">
        <v>388</v>
      </c>
      <c r="B1143" s="70" t="s">
        <v>6</v>
      </c>
      <c r="C1143" s="82">
        <v>15</v>
      </c>
      <c r="D1143" s="83">
        <v>1013574</v>
      </c>
      <c r="E1143" s="83">
        <v>60814</v>
      </c>
      <c r="F1143" s="84">
        <v>7.85160262401324E-5</v>
      </c>
    </row>
    <row r="1144" spans="1:6" x14ac:dyDescent="0.2">
      <c r="A1144" s="70" t="s">
        <v>388</v>
      </c>
      <c r="B1144" s="70" t="s">
        <v>10</v>
      </c>
      <c r="C1144" s="82">
        <v>131</v>
      </c>
      <c r="D1144" s="83">
        <v>2799344</v>
      </c>
      <c r="E1144" s="83">
        <v>167961</v>
      </c>
      <c r="F1144" s="84">
        <v>2.1685188087149142E-4</v>
      </c>
    </row>
    <row r="1145" spans="1:6" x14ac:dyDescent="0.2">
      <c r="A1145" s="70" t="s">
        <v>388</v>
      </c>
      <c r="B1145" s="70" t="s">
        <v>4</v>
      </c>
      <c r="C1145" s="82">
        <v>27</v>
      </c>
      <c r="D1145" s="83">
        <v>2642561</v>
      </c>
      <c r="E1145" s="83">
        <v>158554</v>
      </c>
      <c r="F1145" s="84">
        <v>2.0470664689837788E-4</v>
      </c>
    </row>
    <row r="1146" spans="1:6" x14ac:dyDescent="0.2">
      <c r="A1146" s="70" t="s">
        <v>388</v>
      </c>
      <c r="B1146" s="70" t="s">
        <v>828</v>
      </c>
      <c r="C1146" s="82">
        <v>210</v>
      </c>
      <c r="D1146" s="83">
        <v>4214121</v>
      </c>
      <c r="E1146" s="83">
        <v>242624</v>
      </c>
      <c r="F1146" s="84">
        <v>3.1324813941667847E-4</v>
      </c>
    </row>
    <row r="1147" spans="1:6" x14ac:dyDescent="0.2">
      <c r="A1147" s="70" t="s">
        <v>388</v>
      </c>
      <c r="B1147" s="70" t="s">
        <v>8</v>
      </c>
      <c r="C1147" s="82">
        <v>85</v>
      </c>
      <c r="D1147" s="83">
        <v>1494424</v>
      </c>
      <c r="E1147" s="83">
        <v>89665</v>
      </c>
      <c r="F1147" s="84">
        <v>1.1576511153388154E-4</v>
      </c>
    </row>
    <row r="1148" spans="1:6" x14ac:dyDescent="0.2">
      <c r="A1148" s="70" t="s">
        <v>388</v>
      </c>
      <c r="B1148" s="70" t="s">
        <v>829</v>
      </c>
      <c r="C1148" s="82">
        <v>45</v>
      </c>
      <c r="D1148" s="83">
        <v>2245727</v>
      </c>
      <c r="E1148" s="83">
        <v>134744</v>
      </c>
      <c r="F1148" s="84">
        <v>1.7396591968461868E-4</v>
      </c>
    </row>
    <row r="1149" spans="1:6" x14ac:dyDescent="0.2">
      <c r="A1149" s="70" t="s">
        <v>388</v>
      </c>
      <c r="B1149" s="70" t="s">
        <v>25</v>
      </c>
      <c r="C1149" s="82">
        <v>33</v>
      </c>
      <c r="D1149" s="83">
        <v>5319122</v>
      </c>
      <c r="E1149" s="83">
        <v>319147</v>
      </c>
      <c r="F1149" s="84">
        <v>4.1204581554345275E-4</v>
      </c>
    </row>
    <row r="1150" spans="1:6" x14ac:dyDescent="0.2">
      <c r="A1150" s="70" t="s">
        <v>388</v>
      </c>
      <c r="B1150" s="70" t="s">
        <v>61</v>
      </c>
      <c r="C1150" s="82">
        <v>757</v>
      </c>
      <c r="D1150" s="83">
        <v>43660586</v>
      </c>
      <c r="E1150" s="83">
        <v>2609411</v>
      </c>
      <c r="F1150" s="84">
        <v>3.3689706736489975E-3</v>
      </c>
    </row>
    <row r="1151" spans="1:6" x14ac:dyDescent="0.2">
      <c r="A1151" s="70" t="s">
        <v>739</v>
      </c>
      <c r="B1151" s="70" t="s">
        <v>5</v>
      </c>
      <c r="C1151" s="82" t="s">
        <v>826</v>
      </c>
      <c r="D1151" s="83" t="s">
        <v>826</v>
      </c>
      <c r="E1151" s="83" t="s">
        <v>826</v>
      </c>
      <c r="F1151" s="84" t="s">
        <v>826</v>
      </c>
    </row>
    <row r="1152" spans="1:6" x14ac:dyDescent="0.2">
      <c r="A1152" s="70" t="s">
        <v>739</v>
      </c>
      <c r="B1152" s="70" t="s">
        <v>1</v>
      </c>
      <c r="C1152" s="82">
        <v>21</v>
      </c>
      <c r="D1152" s="83">
        <v>3172489</v>
      </c>
      <c r="E1152" s="83">
        <v>190349</v>
      </c>
      <c r="F1152" s="84">
        <v>2.4575668561158554E-4</v>
      </c>
    </row>
    <row r="1153" spans="1:6" x14ac:dyDescent="0.2">
      <c r="A1153" s="70" t="s">
        <v>739</v>
      </c>
      <c r="B1153" s="70" t="s">
        <v>827</v>
      </c>
      <c r="C1153" s="82">
        <v>27</v>
      </c>
      <c r="D1153" s="83">
        <v>716145</v>
      </c>
      <c r="E1153" s="83">
        <v>42969</v>
      </c>
      <c r="F1153" s="84">
        <v>5.547661938882904E-5</v>
      </c>
    </row>
    <row r="1154" spans="1:6" x14ac:dyDescent="0.2">
      <c r="A1154" s="70" t="s">
        <v>739</v>
      </c>
      <c r="B1154" s="70" t="s">
        <v>3</v>
      </c>
      <c r="C1154" s="82">
        <v>36</v>
      </c>
      <c r="D1154" s="83">
        <v>2953734</v>
      </c>
      <c r="E1154" s="83">
        <v>177224</v>
      </c>
      <c r="F1154" s="84">
        <v>2.288111986447401E-4</v>
      </c>
    </row>
    <row r="1155" spans="1:6" x14ac:dyDescent="0.2">
      <c r="A1155" s="70" t="s">
        <v>739</v>
      </c>
      <c r="B1155" s="70" t="s">
        <v>2</v>
      </c>
      <c r="C1155" s="82" t="s">
        <v>826</v>
      </c>
      <c r="D1155" s="83" t="s">
        <v>826</v>
      </c>
      <c r="E1155" s="83" t="s">
        <v>826</v>
      </c>
      <c r="F1155" s="84" t="s">
        <v>826</v>
      </c>
    </row>
    <row r="1156" spans="1:6" x14ac:dyDescent="0.2">
      <c r="A1156" s="70" t="s">
        <v>739</v>
      </c>
      <c r="B1156" s="70" t="s">
        <v>6</v>
      </c>
      <c r="C1156" s="82">
        <v>12</v>
      </c>
      <c r="D1156" s="83">
        <v>719606</v>
      </c>
      <c r="E1156" s="83">
        <v>43176</v>
      </c>
      <c r="F1156" s="84">
        <v>5.5743873926134718E-5</v>
      </c>
    </row>
    <row r="1157" spans="1:6" x14ac:dyDescent="0.2">
      <c r="A1157" s="70" t="s">
        <v>739</v>
      </c>
      <c r="B1157" s="70" t="s">
        <v>10</v>
      </c>
      <c r="C1157" s="82">
        <v>113</v>
      </c>
      <c r="D1157" s="83">
        <v>2021652</v>
      </c>
      <c r="E1157" s="83">
        <v>121041</v>
      </c>
      <c r="F1157" s="84">
        <v>1.5627418574887142E-4</v>
      </c>
    </row>
    <row r="1158" spans="1:6" x14ac:dyDescent="0.2">
      <c r="A1158" s="70" t="s">
        <v>739</v>
      </c>
      <c r="B1158" s="70" t="s">
        <v>4</v>
      </c>
      <c r="C1158" s="82">
        <v>15</v>
      </c>
      <c r="D1158" s="83">
        <v>332399</v>
      </c>
      <c r="E1158" s="83">
        <v>19944</v>
      </c>
      <c r="F1158" s="84">
        <v>2.5749393681277346E-5</v>
      </c>
    </row>
    <row r="1159" spans="1:6" x14ac:dyDescent="0.2">
      <c r="A1159" s="70" t="s">
        <v>739</v>
      </c>
      <c r="B1159" s="70" t="s">
        <v>828</v>
      </c>
      <c r="C1159" s="82">
        <v>163</v>
      </c>
      <c r="D1159" s="83">
        <v>1876970</v>
      </c>
      <c r="E1159" s="83">
        <v>110747</v>
      </c>
      <c r="F1159" s="84">
        <v>1.4298375962797945E-4</v>
      </c>
    </row>
    <row r="1160" spans="1:6" x14ac:dyDescent="0.2">
      <c r="A1160" s="70" t="s">
        <v>739</v>
      </c>
      <c r="B1160" s="70" t="s">
        <v>8</v>
      </c>
      <c r="C1160" s="82">
        <v>90</v>
      </c>
      <c r="D1160" s="83">
        <v>1017787</v>
      </c>
      <c r="E1160" s="83">
        <v>61042</v>
      </c>
      <c r="F1160" s="84">
        <v>7.8810393556585025E-5</v>
      </c>
    </row>
    <row r="1161" spans="1:6" x14ac:dyDescent="0.2">
      <c r="A1161" s="70" t="s">
        <v>739</v>
      </c>
      <c r="B1161" s="70" t="s">
        <v>829</v>
      </c>
      <c r="C1161" s="82">
        <v>57</v>
      </c>
      <c r="D1161" s="83">
        <v>374134</v>
      </c>
      <c r="E1161" s="83">
        <v>22272</v>
      </c>
      <c r="F1161" s="84">
        <v>2.8755038912425245E-5</v>
      </c>
    </row>
    <row r="1162" spans="1:6" x14ac:dyDescent="0.2">
      <c r="A1162" s="70" t="s">
        <v>739</v>
      </c>
      <c r="B1162" s="70" t="s">
        <v>25</v>
      </c>
      <c r="C1162" s="82">
        <v>15</v>
      </c>
      <c r="D1162" s="83">
        <v>1672791</v>
      </c>
      <c r="E1162" s="83">
        <v>100367</v>
      </c>
      <c r="F1162" s="84">
        <v>1.2958230022105713E-4</v>
      </c>
    </row>
    <row r="1163" spans="1:6" x14ac:dyDescent="0.2">
      <c r="A1163" s="70" t="s">
        <v>739</v>
      </c>
      <c r="B1163" s="70" t="s">
        <v>61</v>
      </c>
      <c r="C1163" s="82">
        <v>559</v>
      </c>
      <c r="D1163" s="83">
        <v>14864601</v>
      </c>
      <c r="E1163" s="83">
        <v>889546</v>
      </c>
      <c r="F1163" s="84">
        <v>1.1484792494788176E-3</v>
      </c>
    </row>
    <row r="1164" spans="1:6" x14ac:dyDescent="0.2">
      <c r="A1164" s="70" t="s">
        <v>526</v>
      </c>
      <c r="B1164" s="70" t="s">
        <v>5</v>
      </c>
      <c r="C1164" s="82">
        <v>27</v>
      </c>
      <c r="D1164" s="83">
        <v>616798</v>
      </c>
      <c r="E1164" s="83">
        <v>37008</v>
      </c>
      <c r="F1164" s="84">
        <v>4.7780463365258327E-5</v>
      </c>
    </row>
    <row r="1165" spans="1:6" x14ac:dyDescent="0.2">
      <c r="A1165" s="70" t="s">
        <v>526</v>
      </c>
      <c r="B1165" s="70" t="s">
        <v>1</v>
      </c>
      <c r="C1165" s="82">
        <v>25</v>
      </c>
      <c r="D1165" s="83">
        <v>21846496</v>
      </c>
      <c r="E1165" s="83">
        <v>1310790</v>
      </c>
      <c r="F1165" s="84">
        <v>1.692340941811148E-3</v>
      </c>
    </row>
    <row r="1166" spans="1:6" x14ac:dyDescent="0.2">
      <c r="A1166" s="70" t="s">
        <v>526</v>
      </c>
      <c r="B1166" s="70" t="s">
        <v>827</v>
      </c>
      <c r="C1166" s="82">
        <v>200</v>
      </c>
      <c r="D1166" s="83">
        <v>14548306</v>
      </c>
      <c r="E1166" s="83">
        <v>872830</v>
      </c>
      <c r="F1166" s="84">
        <v>1.1268974772778433E-3</v>
      </c>
    </row>
    <row r="1167" spans="1:6" x14ac:dyDescent="0.2">
      <c r="A1167" s="70" t="s">
        <v>526</v>
      </c>
      <c r="B1167" s="70" t="s">
        <v>3</v>
      </c>
      <c r="C1167" s="82">
        <v>129</v>
      </c>
      <c r="D1167" s="83">
        <v>14729677</v>
      </c>
      <c r="E1167" s="83">
        <v>883781</v>
      </c>
      <c r="F1167" s="84">
        <v>1.1410361460606185E-3</v>
      </c>
    </row>
    <row r="1168" spans="1:6" x14ac:dyDescent="0.2">
      <c r="A1168" s="70" t="s">
        <v>526</v>
      </c>
      <c r="B1168" s="70" t="s">
        <v>2</v>
      </c>
      <c r="C1168" s="82">
        <v>31</v>
      </c>
      <c r="D1168" s="83">
        <v>18738581</v>
      </c>
      <c r="E1168" s="83">
        <v>1124315</v>
      </c>
      <c r="F1168" s="84">
        <v>1.4515859184098146E-3</v>
      </c>
    </row>
    <row r="1169" spans="1:6" x14ac:dyDescent="0.2">
      <c r="A1169" s="70" t="s">
        <v>526</v>
      </c>
      <c r="B1169" s="70" t="s">
        <v>6</v>
      </c>
      <c r="C1169" s="82">
        <v>33</v>
      </c>
      <c r="D1169" s="83">
        <v>1919783</v>
      </c>
      <c r="E1169" s="83">
        <v>115187</v>
      </c>
      <c r="F1169" s="84">
        <v>1.4871617579047803E-4</v>
      </c>
    </row>
    <row r="1170" spans="1:6" x14ac:dyDescent="0.2">
      <c r="A1170" s="70" t="s">
        <v>526</v>
      </c>
      <c r="B1170" s="70" t="s">
        <v>10</v>
      </c>
      <c r="C1170" s="82">
        <v>260</v>
      </c>
      <c r="D1170" s="83">
        <v>11027149</v>
      </c>
      <c r="E1170" s="83">
        <v>661629</v>
      </c>
      <c r="F1170" s="84">
        <v>8.5421909305805511E-4</v>
      </c>
    </row>
    <row r="1171" spans="1:6" x14ac:dyDescent="0.2">
      <c r="A1171" s="70" t="s">
        <v>526</v>
      </c>
      <c r="B1171" s="70" t="s">
        <v>4</v>
      </c>
      <c r="C1171" s="82">
        <v>79</v>
      </c>
      <c r="D1171" s="83">
        <v>6000778</v>
      </c>
      <c r="E1171" s="83">
        <v>360047</v>
      </c>
      <c r="F1171" s="84">
        <v>4.6485118064394632E-4</v>
      </c>
    </row>
    <row r="1172" spans="1:6" x14ac:dyDescent="0.2">
      <c r="A1172" s="70" t="s">
        <v>526</v>
      </c>
      <c r="B1172" s="70" t="s">
        <v>828</v>
      </c>
      <c r="C1172" s="82">
        <v>520</v>
      </c>
      <c r="D1172" s="83">
        <v>11145797</v>
      </c>
      <c r="E1172" s="83">
        <v>648628</v>
      </c>
      <c r="F1172" s="84">
        <v>8.3743370059664879E-4</v>
      </c>
    </row>
    <row r="1173" spans="1:6" x14ac:dyDescent="0.2">
      <c r="A1173" s="70" t="s">
        <v>526</v>
      </c>
      <c r="B1173" s="70" t="s">
        <v>8</v>
      </c>
      <c r="C1173" s="82">
        <v>254</v>
      </c>
      <c r="D1173" s="83">
        <v>12185173</v>
      </c>
      <c r="E1173" s="83">
        <v>731110</v>
      </c>
      <c r="F1173" s="84">
        <v>9.439249505775512E-4</v>
      </c>
    </row>
    <row r="1174" spans="1:6" x14ac:dyDescent="0.2">
      <c r="A1174" s="70" t="s">
        <v>526</v>
      </c>
      <c r="B1174" s="70" t="s">
        <v>829</v>
      </c>
      <c r="C1174" s="82">
        <v>54</v>
      </c>
      <c r="D1174" s="83">
        <v>3385023</v>
      </c>
      <c r="E1174" s="83">
        <v>203101</v>
      </c>
      <c r="F1174" s="84">
        <v>2.6222059797739223E-4</v>
      </c>
    </row>
    <row r="1175" spans="1:6" x14ac:dyDescent="0.2">
      <c r="A1175" s="70" t="s">
        <v>526</v>
      </c>
      <c r="B1175" s="70" t="s">
        <v>25</v>
      </c>
      <c r="C1175" s="82">
        <v>55</v>
      </c>
      <c r="D1175" s="83">
        <v>8753817</v>
      </c>
      <c r="E1175" s="83">
        <v>525229</v>
      </c>
      <c r="F1175" s="84">
        <v>6.7811513707499097E-4</v>
      </c>
    </row>
    <row r="1176" spans="1:6" x14ac:dyDescent="0.2">
      <c r="A1176" s="70" t="s">
        <v>526</v>
      </c>
      <c r="B1176" s="70" t="s">
        <v>61</v>
      </c>
      <c r="C1176" s="82">
        <v>1667</v>
      </c>
      <c r="D1176" s="83">
        <v>124897376</v>
      </c>
      <c r="E1176" s="83">
        <v>7473655</v>
      </c>
      <c r="F1176" s="84">
        <v>9.649121782643745E-3</v>
      </c>
    </row>
    <row r="1177" spans="1:6" x14ac:dyDescent="0.2">
      <c r="A1177" s="70" t="s">
        <v>751</v>
      </c>
      <c r="B1177" s="70" t="s">
        <v>5</v>
      </c>
      <c r="C1177" s="82">
        <v>34</v>
      </c>
      <c r="D1177" s="83">
        <v>501326</v>
      </c>
      <c r="E1177" s="83">
        <v>30080</v>
      </c>
      <c r="F1177" s="84">
        <v>3.8835828416206506E-5</v>
      </c>
    </row>
    <row r="1178" spans="1:6" x14ac:dyDescent="0.2">
      <c r="A1178" s="70" t="s">
        <v>751</v>
      </c>
      <c r="B1178" s="70" t="s">
        <v>1</v>
      </c>
      <c r="C1178" s="82">
        <v>30</v>
      </c>
      <c r="D1178" s="83">
        <v>7255548</v>
      </c>
      <c r="E1178" s="83">
        <v>435333</v>
      </c>
      <c r="F1178" s="84">
        <v>5.6205178497049295E-4</v>
      </c>
    </row>
    <row r="1179" spans="1:6" x14ac:dyDescent="0.2">
      <c r="A1179" s="70" t="s">
        <v>751</v>
      </c>
      <c r="B1179" s="70" t="s">
        <v>827</v>
      </c>
      <c r="C1179" s="82">
        <v>252</v>
      </c>
      <c r="D1179" s="83">
        <v>14622444</v>
      </c>
      <c r="E1179" s="83">
        <v>877347</v>
      </c>
      <c r="F1179" s="84">
        <v>1.1327293069638808E-3</v>
      </c>
    </row>
    <row r="1180" spans="1:6" x14ac:dyDescent="0.2">
      <c r="A1180" s="70" t="s">
        <v>751</v>
      </c>
      <c r="B1180" s="70" t="s">
        <v>3</v>
      </c>
      <c r="C1180" s="82">
        <v>99</v>
      </c>
      <c r="D1180" s="83">
        <v>16269992</v>
      </c>
      <c r="E1180" s="83">
        <v>976200</v>
      </c>
      <c r="F1180" s="84">
        <v>1.2603569049169146E-3</v>
      </c>
    </row>
    <row r="1181" spans="1:6" x14ac:dyDescent="0.2">
      <c r="A1181" s="70" t="s">
        <v>751</v>
      </c>
      <c r="B1181" s="70" t="s">
        <v>2</v>
      </c>
      <c r="C1181" s="82">
        <v>15</v>
      </c>
      <c r="D1181" s="83">
        <v>12417329</v>
      </c>
      <c r="E1181" s="83">
        <v>745040</v>
      </c>
      <c r="F1181" s="84">
        <v>9.6190976074502985E-4</v>
      </c>
    </row>
    <row r="1182" spans="1:6" x14ac:dyDescent="0.2">
      <c r="A1182" s="70" t="s">
        <v>751</v>
      </c>
      <c r="B1182" s="70" t="s">
        <v>6</v>
      </c>
      <c r="C1182" s="82">
        <v>42</v>
      </c>
      <c r="D1182" s="83">
        <v>3390292</v>
      </c>
      <c r="E1182" s="83">
        <v>203418</v>
      </c>
      <c r="F1182" s="84">
        <v>2.6262987183403911E-4</v>
      </c>
    </row>
    <row r="1183" spans="1:6" x14ac:dyDescent="0.2">
      <c r="A1183" s="70" t="s">
        <v>751</v>
      </c>
      <c r="B1183" s="70" t="s">
        <v>10</v>
      </c>
      <c r="C1183" s="82">
        <v>479</v>
      </c>
      <c r="D1183" s="83">
        <v>21335773</v>
      </c>
      <c r="E1183" s="83">
        <v>1280146</v>
      </c>
      <c r="F1183" s="84">
        <v>1.6527769416121376E-3</v>
      </c>
    </row>
    <row r="1184" spans="1:6" x14ac:dyDescent="0.2">
      <c r="A1184" s="70" t="s">
        <v>751</v>
      </c>
      <c r="B1184" s="70" t="s">
        <v>4</v>
      </c>
      <c r="C1184" s="82">
        <v>57</v>
      </c>
      <c r="D1184" s="83">
        <v>10441923</v>
      </c>
      <c r="E1184" s="83">
        <v>626515</v>
      </c>
      <c r="F1184" s="84">
        <v>8.0888394415490762E-4</v>
      </c>
    </row>
    <row r="1185" spans="1:6" x14ac:dyDescent="0.2">
      <c r="A1185" s="70" t="s">
        <v>751</v>
      </c>
      <c r="B1185" s="70" t="s">
        <v>828</v>
      </c>
      <c r="C1185" s="82">
        <v>774</v>
      </c>
      <c r="D1185" s="83">
        <v>21914160</v>
      </c>
      <c r="E1185" s="83">
        <v>1305624</v>
      </c>
      <c r="F1185" s="84">
        <v>1.6856711981409977E-3</v>
      </c>
    </row>
    <row r="1186" spans="1:6" x14ac:dyDescent="0.2">
      <c r="A1186" s="70" t="s">
        <v>751</v>
      </c>
      <c r="B1186" s="70" t="s">
        <v>8</v>
      </c>
      <c r="C1186" s="82">
        <v>321</v>
      </c>
      <c r="D1186" s="83">
        <v>7767373</v>
      </c>
      <c r="E1186" s="83">
        <v>466042</v>
      </c>
      <c r="F1186" s="84">
        <v>6.0169970567638682E-4</v>
      </c>
    </row>
    <row r="1187" spans="1:6" x14ac:dyDescent="0.2">
      <c r="A1187" s="70" t="s">
        <v>751</v>
      </c>
      <c r="B1187" s="70" t="s">
        <v>829</v>
      </c>
      <c r="C1187" s="82">
        <v>93</v>
      </c>
      <c r="D1187" s="83">
        <v>6530376</v>
      </c>
      <c r="E1187" s="83">
        <v>391822</v>
      </c>
      <c r="F1187" s="84">
        <v>5.058753976627283E-4</v>
      </c>
    </row>
    <row r="1188" spans="1:6" x14ac:dyDescent="0.2">
      <c r="A1188" s="70" t="s">
        <v>751</v>
      </c>
      <c r="B1188" s="70" t="s">
        <v>25</v>
      </c>
      <c r="C1188" s="82">
        <v>56</v>
      </c>
      <c r="D1188" s="83">
        <v>7321894</v>
      </c>
      <c r="E1188" s="83">
        <v>439314</v>
      </c>
      <c r="F1188" s="84">
        <v>5.6719159324592242E-4</v>
      </c>
    </row>
    <row r="1189" spans="1:6" x14ac:dyDescent="0.2">
      <c r="A1189" s="70" t="s">
        <v>751</v>
      </c>
      <c r="B1189" s="70" t="s">
        <v>61</v>
      </c>
      <c r="C1189" s="82">
        <v>2252</v>
      </c>
      <c r="D1189" s="83">
        <v>129768428</v>
      </c>
      <c r="E1189" s="83">
        <v>7776880</v>
      </c>
      <c r="F1189" s="84">
        <v>1.0040610947254922E-2</v>
      </c>
    </row>
    <row r="1190" spans="1:6" x14ac:dyDescent="0.2">
      <c r="A1190" s="70" t="s">
        <v>760</v>
      </c>
      <c r="B1190" s="70" t="s">
        <v>5</v>
      </c>
      <c r="C1190" s="82" t="s">
        <v>826</v>
      </c>
      <c r="D1190" s="83" t="s">
        <v>826</v>
      </c>
      <c r="E1190" s="83" t="s">
        <v>826</v>
      </c>
      <c r="F1190" s="84" t="s">
        <v>826</v>
      </c>
    </row>
    <row r="1191" spans="1:6" x14ac:dyDescent="0.2">
      <c r="A1191" s="70" t="s">
        <v>760</v>
      </c>
      <c r="B1191" s="70" t="s">
        <v>1</v>
      </c>
      <c r="C1191" s="82">
        <v>27</v>
      </c>
      <c r="D1191" s="83">
        <v>6417297</v>
      </c>
      <c r="E1191" s="83">
        <v>385038</v>
      </c>
      <c r="F1191" s="84">
        <v>4.971166789135413E-4</v>
      </c>
    </row>
    <row r="1192" spans="1:6" x14ac:dyDescent="0.2">
      <c r="A1192" s="70" t="s">
        <v>760</v>
      </c>
      <c r="B1192" s="70" t="s">
        <v>827</v>
      </c>
      <c r="C1192" s="82">
        <v>131</v>
      </c>
      <c r="D1192" s="83">
        <v>4541484</v>
      </c>
      <c r="E1192" s="83">
        <v>272247</v>
      </c>
      <c r="F1192" s="84">
        <v>3.5149394211525845E-4</v>
      </c>
    </row>
    <row r="1193" spans="1:6" x14ac:dyDescent="0.2">
      <c r="A1193" s="70" t="s">
        <v>760</v>
      </c>
      <c r="B1193" s="70" t="s">
        <v>3</v>
      </c>
      <c r="C1193" s="82">
        <v>82</v>
      </c>
      <c r="D1193" s="83">
        <v>8427704</v>
      </c>
      <c r="E1193" s="83">
        <v>505662</v>
      </c>
      <c r="F1193" s="84">
        <v>6.5285248233363754E-4</v>
      </c>
    </row>
    <row r="1194" spans="1:6" x14ac:dyDescent="0.2">
      <c r="A1194" s="70" t="s">
        <v>760</v>
      </c>
      <c r="B1194" s="70" t="s">
        <v>2</v>
      </c>
      <c r="C1194" s="82">
        <v>21</v>
      </c>
      <c r="D1194" s="83">
        <v>7889495</v>
      </c>
      <c r="E1194" s="83">
        <v>473370</v>
      </c>
      <c r="F1194" s="84">
        <v>6.1116077451395202E-4</v>
      </c>
    </row>
    <row r="1195" spans="1:6" x14ac:dyDescent="0.2">
      <c r="A1195" s="70" t="s">
        <v>760</v>
      </c>
      <c r="B1195" s="70" t="s">
        <v>6</v>
      </c>
      <c r="C1195" s="82">
        <v>39</v>
      </c>
      <c r="D1195" s="83">
        <v>6379791</v>
      </c>
      <c r="E1195" s="83">
        <v>382787</v>
      </c>
      <c r="F1195" s="84">
        <v>4.9421044720593225E-4</v>
      </c>
    </row>
    <row r="1196" spans="1:6" x14ac:dyDescent="0.2">
      <c r="A1196" s="70" t="s">
        <v>760</v>
      </c>
      <c r="B1196" s="70" t="s">
        <v>10</v>
      </c>
      <c r="C1196" s="82">
        <v>378</v>
      </c>
      <c r="D1196" s="83">
        <v>12849782</v>
      </c>
      <c r="E1196" s="83">
        <v>770981</v>
      </c>
      <c r="F1196" s="84">
        <v>9.9540178949984411E-4</v>
      </c>
    </row>
    <row r="1197" spans="1:6" x14ac:dyDescent="0.2">
      <c r="A1197" s="70" t="s">
        <v>760</v>
      </c>
      <c r="B1197" s="70" t="s">
        <v>4</v>
      </c>
      <c r="C1197" s="82" t="s">
        <v>826</v>
      </c>
      <c r="D1197" s="83" t="s">
        <v>826</v>
      </c>
      <c r="E1197" s="83" t="s">
        <v>826</v>
      </c>
      <c r="F1197" s="84" t="s">
        <v>826</v>
      </c>
    </row>
    <row r="1198" spans="1:6" x14ac:dyDescent="0.2">
      <c r="A1198" s="70" t="s">
        <v>760</v>
      </c>
      <c r="B1198" s="70" t="s">
        <v>828</v>
      </c>
      <c r="C1198" s="82">
        <v>570</v>
      </c>
      <c r="D1198" s="83">
        <v>17223452</v>
      </c>
      <c r="E1198" s="83">
        <v>1020695</v>
      </c>
      <c r="F1198" s="84">
        <v>1.3178037195904224E-3</v>
      </c>
    </row>
    <row r="1199" spans="1:6" x14ac:dyDescent="0.2">
      <c r="A1199" s="70" t="s">
        <v>760</v>
      </c>
      <c r="B1199" s="70" t="s">
        <v>8</v>
      </c>
      <c r="C1199" s="82">
        <v>206</v>
      </c>
      <c r="D1199" s="83">
        <v>3624514</v>
      </c>
      <c r="E1199" s="83">
        <v>217471</v>
      </c>
      <c r="F1199" s="84">
        <v>2.8077348542223556E-4</v>
      </c>
    </row>
    <row r="1200" spans="1:6" x14ac:dyDescent="0.2">
      <c r="A1200" s="70" t="s">
        <v>760</v>
      </c>
      <c r="B1200" s="70" t="s">
        <v>829</v>
      </c>
      <c r="C1200" s="82">
        <v>51</v>
      </c>
      <c r="D1200" s="83">
        <v>1721917</v>
      </c>
      <c r="E1200" s="83">
        <v>103315</v>
      </c>
      <c r="F1200" s="84">
        <v>1.3338841797940078E-4</v>
      </c>
    </row>
    <row r="1201" spans="1:6" x14ac:dyDescent="0.2">
      <c r="A1201" s="70" t="s">
        <v>760</v>
      </c>
      <c r="B1201" s="70" t="s">
        <v>25</v>
      </c>
      <c r="C1201" s="82">
        <v>72</v>
      </c>
      <c r="D1201" s="83">
        <v>5630902</v>
      </c>
      <c r="E1201" s="83">
        <v>337854</v>
      </c>
      <c r="F1201" s="84">
        <v>4.3619813742450244E-4</v>
      </c>
    </row>
    <row r="1202" spans="1:6" x14ac:dyDescent="0.2">
      <c r="A1202" s="70" t="s">
        <v>760</v>
      </c>
      <c r="B1202" s="70" t="s">
        <v>61</v>
      </c>
      <c r="C1202" s="82">
        <v>1608</v>
      </c>
      <c r="D1202" s="83">
        <v>75866575</v>
      </c>
      <c r="E1202" s="83">
        <v>4539034</v>
      </c>
      <c r="F1202" s="84">
        <v>5.8602774467861538E-3</v>
      </c>
    </row>
    <row r="1203" spans="1:6" x14ac:dyDescent="0.2">
      <c r="A1203" s="70" t="s">
        <v>768</v>
      </c>
      <c r="B1203" s="70" t="s">
        <v>5</v>
      </c>
      <c r="C1203" s="82" t="s">
        <v>826</v>
      </c>
      <c r="D1203" s="83" t="s">
        <v>826</v>
      </c>
      <c r="E1203" s="83" t="s">
        <v>826</v>
      </c>
      <c r="F1203" s="84" t="s">
        <v>826</v>
      </c>
    </row>
    <row r="1204" spans="1:6" x14ac:dyDescent="0.2">
      <c r="A1204" s="70" t="s">
        <v>768</v>
      </c>
      <c r="B1204" s="70" t="s">
        <v>1</v>
      </c>
      <c r="C1204" s="82">
        <v>24</v>
      </c>
      <c r="D1204" s="83">
        <v>2228323</v>
      </c>
      <c r="E1204" s="83">
        <v>133699</v>
      </c>
      <c r="F1204" s="84">
        <v>1.7261673615087745E-4</v>
      </c>
    </row>
    <row r="1205" spans="1:6" x14ac:dyDescent="0.2">
      <c r="A1205" s="70" t="s">
        <v>768</v>
      </c>
      <c r="B1205" s="70" t="s">
        <v>827</v>
      </c>
      <c r="C1205" s="82">
        <v>22</v>
      </c>
      <c r="D1205" s="83">
        <v>539920</v>
      </c>
      <c r="E1205" s="83">
        <v>32395</v>
      </c>
      <c r="F1205" s="84">
        <v>4.1824689545977722E-5</v>
      </c>
    </row>
    <row r="1206" spans="1:6" x14ac:dyDescent="0.2">
      <c r="A1206" s="70" t="s">
        <v>768</v>
      </c>
      <c r="B1206" s="70" t="s">
        <v>3</v>
      </c>
      <c r="C1206" s="82">
        <v>27</v>
      </c>
      <c r="D1206" s="83">
        <v>2103031</v>
      </c>
      <c r="E1206" s="83">
        <v>126182</v>
      </c>
      <c r="F1206" s="84">
        <v>1.6291165230098968E-4</v>
      </c>
    </row>
    <row r="1207" spans="1:6" x14ac:dyDescent="0.2">
      <c r="A1207" s="70" t="s">
        <v>768</v>
      </c>
      <c r="B1207" s="70" t="s">
        <v>2</v>
      </c>
      <c r="C1207" s="82">
        <v>15</v>
      </c>
      <c r="D1207" s="83">
        <v>186309</v>
      </c>
      <c r="E1207" s="83">
        <v>11179</v>
      </c>
      <c r="F1207" s="84">
        <v>1.4433036099227812E-5</v>
      </c>
    </row>
    <row r="1208" spans="1:6" x14ac:dyDescent="0.2">
      <c r="A1208" s="70" t="s">
        <v>768</v>
      </c>
      <c r="B1208" s="70" t="s">
        <v>6</v>
      </c>
      <c r="C1208" s="82" t="s">
        <v>826</v>
      </c>
      <c r="D1208" s="83" t="s">
        <v>826</v>
      </c>
      <c r="E1208" s="83" t="s">
        <v>826</v>
      </c>
      <c r="F1208" s="84" t="s">
        <v>826</v>
      </c>
    </row>
    <row r="1209" spans="1:6" x14ac:dyDescent="0.2">
      <c r="A1209" s="70" t="s">
        <v>768</v>
      </c>
      <c r="B1209" s="70" t="s">
        <v>10</v>
      </c>
      <c r="C1209" s="82">
        <v>129</v>
      </c>
      <c r="D1209" s="83">
        <v>3142310</v>
      </c>
      <c r="E1209" s="83">
        <v>188539</v>
      </c>
      <c r="F1209" s="84">
        <v>2.4341982226606246E-4</v>
      </c>
    </row>
    <row r="1210" spans="1:6" x14ac:dyDescent="0.2">
      <c r="A1210" s="70" t="s">
        <v>768</v>
      </c>
      <c r="B1210" s="70" t="s">
        <v>4</v>
      </c>
      <c r="C1210" s="82" t="s">
        <v>826</v>
      </c>
      <c r="D1210" s="83" t="s">
        <v>826</v>
      </c>
      <c r="E1210" s="83" t="s">
        <v>826</v>
      </c>
      <c r="F1210" s="84" t="s">
        <v>826</v>
      </c>
    </row>
    <row r="1211" spans="1:6" x14ac:dyDescent="0.2">
      <c r="A1211" s="70" t="s">
        <v>768</v>
      </c>
      <c r="B1211" s="70" t="s">
        <v>828</v>
      </c>
      <c r="C1211" s="82">
        <v>163</v>
      </c>
      <c r="D1211" s="83">
        <v>1527377</v>
      </c>
      <c r="E1211" s="83">
        <v>90419</v>
      </c>
      <c r="F1211" s="84">
        <v>1.1673858941372927E-4</v>
      </c>
    </row>
    <row r="1212" spans="1:6" x14ac:dyDescent="0.2">
      <c r="A1212" s="70" t="s">
        <v>768</v>
      </c>
      <c r="B1212" s="70" t="s">
        <v>8</v>
      </c>
      <c r="C1212" s="82">
        <v>68</v>
      </c>
      <c r="D1212" s="83">
        <v>1011479</v>
      </c>
      <c r="E1212" s="83">
        <v>60689</v>
      </c>
      <c r="F1212" s="84">
        <v>7.8354640649971972E-5</v>
      </c>
    </row>
    <row r="1213" spans="1:6" x14ac:dyDescent="0.2">
      <c r="A1213" s="70" t="s">
        <v>768</v>
      </c>
      <c r="B1213" s="70" t="s">
        <v>829</v>
      </c>
      <c r="C1213" s="82">
        <v>30</v>
      </c>
      <c r="D1213" s="83">
        <v>215261</v>
      </c>
      <c r="E1213" s="83">
        <v>12916</v>
      </c>
      <c r="F1213" s="84">
        <v>1.6675650260097184E-5</v>
      </c>
    </row>
    <row r="1214" spans="1:6" x14ac:dyDescent="0.2">
      <c r="A1214" s="70" t="s">
        <v>768</v>
      </c>
      <c r="B1214" s="70" t="s">
        <v>25</v>
      </c>
      <c r="C1214" s="82">
        <v>22</v>
      </c>
      <c r="D1214" s="83">
        <v>1461567</v>
      </c>
      <c r="E1214" s="83">
        <v>87694</v>
      </c>
      <c r="F1214" s="84">
        <v>1.1322038354823183E-4</v>
      </c>
    </row>
    <row r="1215" spans="1:6" x14ac:dyDescent="0.2">
      <c r="A1215" s="70" t="s">
        <v>768</v>
      </c>
      <c r="B1215" s="70" t="s">
        <v>61</v>
      </c>
      <c r="C1215" s="82">
        <v>519</v>
      </c>
      <c r="D1215" s="83">
        <v>13364198</v>
      </c>
      <c r="E1215" s="83">
        <v>800628</v>
      </c>
      <c r="F1215" s="84">
        <v>1.033678578231735E-3</v>
      </c>
    </row>
    <row r="1216" spans="1:6" x14ac:dyDescent="0.2">
      <c r="A1216" s="70" t="s">
        <v>775</v>
      </c>
      <c r="B1216" s="70" t="s">
        <v>5</v>
      </c>
      <c r="C1216" s="82">
        <v>58</v>
      </c>
      <c r="D1216" s="83">
        <v>3731442</v>
      </c>
      <c r="E1216" s="83">
        <v>223887</v>
      </c>
      <c r="F1216" s="84">
        <v>2.8905708499399026E-4</v>
      </c>
    </row>
    <row r="1217" spans="1:6" x14ac:dyDescent="0.2">
      <c r="A1217" s="70" t="s">
        <v>775</v>
      </c>
      <c r="B1217" s="70" t="s">
        <v>1</v>
      </c>
      <c r="C1217" s="82">
        <v>45</v>
      </c>
      <c r="D1217" s="83">
        <v>22269626</v>
      </c>
      <c r="E1217" s="83">
        <v>1336178</v>
      </c>
      <c r="F1217" s="84">
        <v>1.7251190007150925E-3</v>
      </c>
    </row>
    <row r="1218" spans="1:6" x14ac:dyDescent="0.2">
      <c r="A1218" s="70" t="s">
        <v>775</v>
      </c>
      <c r="B1218" s="70" t="s">
        <v>827</v>
      </c>
      <c r="C1218" s="82">
        <v>239</v>
      </c>
      <c r="D1218" s="83">
        <v>16674768</v>
      </c>
      <c r="E1218" s="83">
        <v>1000486</v>
      </c>
      <c r="F1218" s="84">
        <v>1.2917121884580048E-3</v>
      </c>
    </row>
    <row r="1219" spans="1:6" x14ac:dyDescent="0.2">
      <c r="A1219" s="70" t="s">
        <v>775</v>
      </c>
      <c r="B1219" s="70" t="s">
        <v>3</v>
      </c>
      <c r="C1219" s="82">
        <v>133</v>
      </c>
      <c r="D1219" s="83">
        <v>14202406</v>
      </c>
      <c r="E1219" s="83">
        <v>852144</v>
      </c>
      <c r="F1219" s="84">
        <v>1.1001900987333737E-3</v>
      </c>
    </row>
    <row r="1220" spans="1:6" x14ac:dyDescent="0.2">
      <c r="A1220" s="70" t="s">
        <v>775</v>
      </c>
      <c r="B1220" s="70" t="s">
        <v>2</v>
      </c>
      <c r="C1220" s="82">
        <v>18</v>
      </c>
      <c r="D1220" s="83">
        <v>22708991</v>
      </c>
      <c r="E1220" s="83">
        <v>1362539</v>
      </c>
      <c r="F1220" s="84">
        <v>1.7591532850528458E-3</v>
      </c>
    </row>
    <row r="1221" spans="1:6" x14ac:dyDescent="0.2">
      <c r="A1221" s="70" t="s">
        <v>775</v>
      </c>
      <c r="B1221" s="70" t="s">
        <v>6</v>
      </c>
      <c r="C1221" s="82">
        <v>63</v>
      </c>
      <c r="D1221" s="83">
        <v>4668943</v>
      </c>
      <c r="E1221" s="83">
        <v>280137</v>
      </c>
      <c r="F1221" s="84">
        <v>3.6168060056618491E-4</v>
      </c>
    </row>
    <row r="1222" spans="1:6" x14ac:dyDescent="0.2">
      <c r="A1222" s="70" t="s">
        <v>775</v>
      </c>
      <c r="B1222" s="70" t="s">
        <v>10</v>
      </c>
      <c r="C1222" s="82">
        <v>390</v>
      </c>
      <c r="D1222" s="83">
        <v>14217557</v>
      </c>
      <c r="E1222" s="83">
        <v>853054</v>
      </c>
      <c r="F1222" s="84">
        <v>1.1013649858297417E-3</v>
      </c>
    </row>
    <row r="1223" spans="1:6" x14ac:dyDescent="0.2">
      <c r="A1223" s="70" t="s">
        <v>775</v>
      </c>
      <c r="B1223" s="70" t="s">
        <v>4</v>
      </c>
      <c r="C1223" s="82">
        <v>66</v>
      </c>
      <c r="D1223" s="83">
        <v>7859060</v>
      </c>
      <c r="E1223" s="83">
        <v>471544</v>
      </c>
      <c r="F1223" s="84">
        <v>6.0880325381288834E-4</v>
      </c>
    </row>
    <row r="1224" spans="1:6" x14ac:dyDescent="0.2">
      <c r="A1224" s="70" t="s">
        <v>775</v>
      </c>
      <c r="B1224" s="70" t="s">
        <v>828</v>
      </c>
      <c r="C1224" s="82">
        <v>732</v>
      </c>
      <c r="D1224" s="83">
        <v>16072524</v>
      </c>
      <c r="E1224" s="83">
        <v>939831</v>
      </c>
      <c r="F1224" s="84">
        <v>1.2134014446885564E-3</v>
      </c>
    </row>
    <row r="1225" spans="1:6" x14ac:dyDescent="0.2">
      <c r="A1225" s="70" t="s">
        <v>775</v>
      </c>
      <c r="B1225" s="70" t="s">
        <v>8</v>
      </c>
      <c r="C1225" s="82">
        <v>282</v>
      </c>
      <c r="D1225" s="83">
        <v>13519221</v>
      </c>
      <c r="E1225" s="83">
        <v>811153</v>
      </c>
      <c r="F1225" s="84">
        <v>1.0472672449232433E-3</v>
      </c>
    </row>
    <row r="1226" spans="1:6" x14ac:dyDescent="0.2">
      <c r="A1226" s="70" t="s">
        <v>775</v>
      </c>
      <c r="B1226" s="70" t="s">
        <v>829</v>
      </c>
      <c r="C1226" s="82">
        <v>112</v>
      </c>
      <c r="D1226" s="83">
        <v>13284162</v>
      </c>
      <c r="E1226" s="83">
        <v>797050</v>
      </c>
      <c r="F1226" s="84">
        <v>1.0290590770989827E-3</v>
      </c>
    </row>
    <row r="1227" spans="1:6" x14ac:dyDescent="0.2">
      <c r="A1227" s="70" t="s">
        <v>775</v>
      </c>
      <c r="B1227" s="70" t="s">
        <v>25</v>
      </c>
      <c r="C1227" s="82">
        <v>82</v>
      </c>
      <c r="D1227" s="83">
        <v>13509502</v>
      </c>
      <c r="E1227" s="83">
        <v>810570</v>
      </c>
      <c r="F1227" s="84">
        <v>1.0465145425307351E-3</v>
      </c>
    </row>
    <row r="1228" spans="1:6" x14ac:dyDescent="0.2">
      <c r="A1228" s="70" t="s">
        <v>775</v>
      </c>
      <c r="B1228" s="70" t="s">
        <v>61</v>
      </c>
      <c r="C1228" s="82">
        <v>2220</v>
      </c>
      <c r="D1228" s="83">
        <v>162718202</v>
      </c>
      <c r="E1228" s="83">
        <v>9738572</v>
      </c>
      <c r="F1228" s="84">
        <v>1.2573321516318918E-2</v>
      </c>
    </row>
    <row r="1229" spans="1:6" x14ac:dyDescent="0.2">
      <c r="A1229" s="70" t="s">
        <v>786</v>
      </c>
      <c r="B1229" s="70" t="s">
        <v>5</v>
      </c>
      <c r="C1229" s="82" t="s">
        <v>826</v>
      </c>
      <c r="D1229" s="83" t="s">
        <v>826</v>
      </c>
      <c r="E1229" s="83" t="s">
        <v>826</v>
      </c>
      <c r="F1229" s="84" t="s">
        <v>826</v>
      </c>
    </row>
    <row r="1230" spans="1:6" x14ac:dyDescent="0.2">
      <c r="A1230" s="70" t="s">
        <v>786</v>
      </c>
      <c r="B1230" s="70" t="s">
        <v>1</v>
      </c>
      <c r="C1230" s="82">
        <v>21</v>
      </c>
      <c r="D1230" s="83">
        <v>1904591</v>
      </c>
      <c r="E1230" s="83">
        <v>114275</v>
      </c>
      <c r="F1230" s="84">
        <v>1.475387065246675E-4</v>
      </c>
    </row>
    <row r="1231" spans="1:6" x14ac:dyDescent="0.2">
      <c r="A1231" s="70" t="s">
        <v>786</v>
      </c>
      <c r="B1231" s="70" t="s">
        <v>827</v>
      </c>
      <c r="C1231" s="82">
        <v>90</v>
      </c>
      <c r="D1231" s="83">
        <v>1961305</v>
      </c>
      <c r="E1231" s="83">
        <v>117678</v>
      </c>
      <c r="F1231" s="84">
        <v>1.5193226783119512E-4</v>
      </c>
    </row>
    <row r="1232" spans="1:6" x14ac:dyDescent="0.2">
      <c r="A1232" s="70" t="s">
        <v>786</v>
      </c>
      <c r="B1232" s="70" t="s">
        <v>3</v>
      </c>
      <c r="C1232" s="82">
        <v>40</v>
      </c>
      <c r="D1232" s="83">
        <v>4794556</v>
      </c>
      <c r="E1232" s="83">
        <v>287673</v>
      </c>
      <c r="F1232" s="84">
        <v>3.714102150257771E-4</v>
      </c>
    </row>
    <row r="1233" spans="1:6" x14ac:dyDescent="0.2">
      <c r="A1233" s="70" t="s">
        <v>786</v>
      </c>
      <c r="B1233" s="70" t="s">
        <v>2</v>
      </c>
      <c r="C1233" s="82" t="s">
        <v>826</v>
      </c>
      <c r="D1233" s="83" t="s">
        <v>826</v>
      </c>
      <c r="E1233" s="83" t="s">
        <v>826</v>
      </c>
      <c r="F1233" s="84" t="s">
        <v>826</v>
      </c>
    </row>
    <row r="1234" spans="1:6" x14ac:dyDescent="0.2">
      <c r="A1234" s="70" t="s">
        <v>786</v>
      </c>
      <c r="B1234" s="70" t="s">
        <v>6</v>
      </c>
      <c r="C1234" s="82">
        <v>27</v>
      </c>
      <c r="D1234" s="83">
        <v>1558974</v>
      </c>
      <c r="E1234" s="83">
        <v>93538</v>
      </c>
      <c r="F1234" s="84">
        <v>1.2076548265941238E-4</v>
      </c>
    </row>
    <row r="1235" spans="1:6" x14ac:dyDescent="0.2">
      <c r="A1235" s="70" t="s">
        <v>786</v>
      </c>
      <c r="B1235" s="70" t="s">
        <v>10</v>
      </c>
      <c r="C1235" s="82">
        <v>126</v>
      </c>
      <c r="D1235" s="83">
        <v>1494174</v>
      </c>
      <c r="E1235" s="83">
        <v>89650</v>
      </c>
      <c r="F1235" s="84">
        <v>1.1574574526306228E-4</v>
      </c>
    </row>
    <row r="1236" spans="1:6" x14ac:dyDescent="0.2">
      <c r="A1236" s="70" t="s">
        <v>786</v>
      </c>
      <c r="B1236" s="70" t="s">
        <v>4</v>
      </c>
      <c r="C1236" s="82">
        <v>30</v>
      </c>
      <c r="D1236" s="83">
        <v>2798489</v>
      </c>
      <c r="E1236" s="83">
        <v>167909</v>
      </c>
      <c r="F1236" s="84">
        <v>2.1678474446598466E-4</v>
      </c>
    </row>
    <row r="1237" spans="1:6" x14ac:dyDescent="0.2">
      <c r="A1237" s="70" t="s">
        <v>786</v>
      </c>
      <c r="B1237" s="70" t="s">
        <v>828</v>
      </c>
      <c r="C1237" s="82">
        <v>190</v>
      </c>
      <c r="D1237" s="83">
        <v>4696980</v>
      </c>
      <c r="E1237" s="83">
        <v>278909</v>
      </c>
      <c r="F1237" s="84">
        <v>3.6009514852844882E-4</v>
      </c>
    </row>
    <row r="1238" spans="1:6" x14ac:dyDescent="0.2">
      <c r="A1238" s="70" t="s">
        <v>786</v>
      </c>
      <c r="B1238" s="70" t="s">
        <v>8</v>
      </c>
      <c r="C1238" s="82">
        <v>71</v>
      </c>
      <c r="D1238" s="83">
        <v>1322000</v>
      </c>
      <c r="E1238" s="83">
        <v>79320</v>
      </c>
      <c r="F1238" s="84">
        <v>1.0240884009220413E-4</v>
      </c>
    </row>
    <row r="1239" spans="1:6" x14ac:dyDescent="0.2">
      <c r="A1239" s="70" t="s">
        <v>786</v>
      </c>
      <c r="B1239" s="70" t="s">
        <v>829</v>
      </c>
      <c r="C1239" s="82">
        <v>39</v>
      </c>
      <c r="D1239" s="83">
        <v>4189747</v>
      </c>
      <c r="E1239" s="83">
        <v>251385</v>
      </c>
      <c r="F1239" s="84">
        <v>3.2455933265984285E-4</v>
      </c>
    </row>
    <row r="1240" spans="1:6" x14ac:dyDescent="0.2">
      <c r="A1240" s="70" t="s">
        <v>786</v>
      </c>
      <c r="B1240" s="70" t="s">
        <v>25</v>
      </c>
      <c r="C1240" s="82">
        <v>36</v>
      </c>
      <c r="D1240" s="83">
        <v>2556216</v>
      </c>
      <c r="E1240" s="83">
        <v>153373</v>
      </c>
      <c r="F1240" s="84">
        <v>1.9801753695740826E-4</v>
      </c>
    </row>
    <row r="1241" spans="1:6" x14ac:dyDescent="0.2">
      <c r="A1241" s="70" t="s">
        <v>786</v>
      </c>
      <c r="B1241" s="70" t="s">
        <v>61</v>
      </c>
      <c r="C1241" s="82">
        <v>676</v>
      </c>
      <c r="D1241" s="83">
        <v>27893154</v>
      </c>
      <c r="E1241" s="83">
        <v>1670680</v>
      </c>
      <c r="F1241" s="84">
        <v>2.1569894221538529E-3</v>
      </c>
    </row>
    <row r="1242" spans="1:6" x14ac:dyDescent="0.2">
      <c r="A1242" s="70" t="s">
        <v>792</v>
      </c>
      <c r="B1242" s="70" t="s">
        <v>5</v>
      </c>
      <c r="C1242" s="82">
        <v>30</v>
      </c>
      <c r="D1242" s="83">
        <v>827469</v>
      </c>
      <c r="E1242" s="83">
        <v>49648</v>
      </c>
      <c r="F1242" s="84">
        <v>6.4099774242281274E-5</v>
      </c>
    </row>
    <row r="1243" spans="1:6" x14ac:dyDescent="0.2">
      <c r="A1243" s="70" t="s">
        <v>792</v>
      </c>
      <c r="B1243" s="70" t="s">
        <v>1</v>
      </c>
      <c r="C1243" s="82">
        <v>39</v>
      </c>
      <c r="D1243" s="83">
        <v>8042435</v>
      </c>
      <c r="E1243" s="83">
        <v>482546</v>
      </c>
      <c r="F1243" s="84">
        <v>6.2300776791644904E-4</v>
      </c>
    </row>
    <row r="1244" spans="1:6" x14ac:dyDescent="0.2">
      <c r="A1244" s="70" t="s">
        <v>792</v>
      </c>
      <c r="B1244" s="70" t="s">
        <v>827</v>
      </c>
      <c r="C1244" s="82">
        <v>137</v>
      </c>
      <c r="D1244" s="83">
        <v>7249391</v>
      </c>
      <c r="E1244" s="83">
        <v>434963</v>
      </c>
      <c r="F1244" s="84">
        <v>5.6157408362361803E-4</v>
      </c>
    </row>
    <row r="1245" spans="1:6" x14ac:dyDescent="0.2">
      <c r="A1245" s="70" t="s">
        <v>792</v>
      </c>
      <c r="B1245" s="70" t="s">
        <v>3</v>
      </c>
      <c r="C1245" s="82">
        <v>60</v>
      </c>
      <c r="D1245" s="83">
        <v>7090018</v>
      </c>
      <c r="E1245" s="83">
        <v>425401</v>
      </c>
      <c r="F1245" s="84">
        <v>5.4922873151870566E-4</v>
      </c>
    </row>
    <row r="1246" spans="1:6" x14ac:dyDescent="0.2">
      <c r="A1246" s="70" t="s">
        <v>792</v>
      </c>
      <c r="B1246" s="70" t="s">
        <v>2</v>
      </c>
      <c r="C1246" s="82">
        <v>12</v>
      </c>
      <c r="D1246" s="83">
        <v>14373671</v>
      </c>
      <c r="E1246" s="83">
        <v>862420</v>
      </c>
      <c r="F1246" s="84">
        <v>1.1134572853292825E-3</v>
      </c>
    </row>
    <row r="1247" spans="1:6" x14ac:dyDescent="0.2">
      <c r="A1247" s="70" t="s">
        <v>792</v>
      </c>
      <c r="B1247" s="70" t="s">
        <v>6</v>
      </c>
      <c r="C1247" s="82">
        <v>38</v>
      </c>
      <c r="D1247" s="83">
        <v>2927564</v>
      </c>
      <c r="E1247" s="83">
        <v>175654</v>
      </c>
      <c r="F1247" s="84">
        <v>2.2678419563232507E-4</v>
      </c>
    </row>
    <row r="1248" spans="1:6" x14ac:dyDescent="0.2">
      <c r="A1248" s="70" t="s">
        <v>792</v>
      </c>
      <c r="B1248" s="70" t="s">
        <v>10</v>
      </c>
      <c r="C1248" s="82">
        <v>239</v>
      </c>
      <c r="D1248" s="83">
        <v>8366357</v>
      </c>
      <c r="E1248" s="83">
        <v>501981</v>
      </c>
      <c r="F1248" s="84">
        <v>6.4809999947459311E-4</v>
      </c>
    </row>
    <row r="1249" spans="1:6" x14ac:dyDescent="0.2">
      <c r="A1249" s="70" t="s">
        <v>792</v>
      </c>
      <c r="B1249" s="70" t="s">
        <v>4</v>
      </c>
      <c r="C1249" s="82">
        <v>54</v>
      </c>
      <c r="D1249" s="83">
        <v>5238871</v>
      </c>
      <c r="E1249" s="83">
        <v>314332</v>
      </c>
      <c r="F1249" s="84">
        <v>4.0582924261047291E-4</v>
      </c>
    </row>
    <row r="1250" spans="1:6" x14ac:dyDescent="0.2">
      <c r="A1250" s="70" t="s">
        <v>792</v>
      </c>
      <c r="B1250" s="70" t="s">
        <v>828</v>
      </c>
      <c r="C1250" s="82">
        <v>585</v>
      </c>
      <c r="D1250" s="83">
        <v>10060089</v>
      </c>
      <c r="E1250" s="83">
        <v>581831</v>
      </c>
      <c r="F1250" s="84">
        <v>7.5119311446907749E-4</v>
      </c>
    </row>
    <row r="1251" spans="1:6" x14ac:dyDescent="0.2">
      <c r="A1251" s="70" t="s">
        <v>792</v>
      </c>
      <c r="B1251" s="70" t="s">
        <v>8</v>
      </c>
      <c r="C1251" s="82">
        <v>194</v>
      </c>
      <c r="D1251" s="83">
        <v>9733552</v>
      </c>
      <c r="E1251" s="83">
        <v>583991</v>
      </c>
      <c r="F1251" s="84">
        <v>7.5398185746704976E-4</v>
      </c>
    </row>
    <row r="1252" spans="1:6" x14ac:dyDescent="0.2">
      <c r="A1252" s="70" t="s">
        <v>792</v>
      </c>
      <c r="B1252" s="70" t="s">
        <v>829</v>
      </c>
      <c r="C1252" s="82">
        <v>78</v>
      </c>
      <c r="D1252" s="83">
        <v>1659054</v>
      </c>
      <c r="E1252" s="83">
        <v>99543</v>
      </c>
      <c r="F1252" s="84">
        <v>1.2851844641071955E-4</v>
      </c>
    </row>
    <row r="1253" spans="1:6" x14ac:dyDescent="0.2">
      <c r="A1253" s="70" t="s">
        <v>792</v>
      </c>
      <c r="B1253" s="70" t="s">
        <v>25</v>
      </c>
      <c r="C1253" s="82">
        <v>42</v>
      </c>
      <c r="D1253" s="83">
        <v>3612485</v>
      </c>
      <c r="E1253" s="83">
        <v>216749</v>
      </c>
      <c r="F1253" s="84">
        <v>2.7984132225346888E-4</v>
      </c>
    </row>
    <row r="1254" spans="1:6" x14ac:dyDescent="0.2">
      <c r="A1254" s="70" t="s">
        <v>792</v>
      </c>
      <c r="B1254" s="70" t="s">
        <v>61</v>
      </c>
      <c r="C1254" s="82">
        <v>1508</v>
      </c>
      <c r="D1254" s="83">
        <v>79180957</v>
      </c>
      <c r="E1254" s="83">
        <v>4729061</v>
      </c>
      <c r="F1254" s="84">
        <v>6.1056184031174857E-3</v>
      </c>
    </row>
    <row r="1255" spans="1:6" x14ac:dyDescent="0.2">
      <c r="A1255" s="70" t="s">
        <v>799</v>
      </c>
      <c r="B1255" s="70" t="s">
        <v>5</v>
      </c>
      <c r="C1255" s="82">
        <v>204</v>
      </c>
      <c r="D1255" s="83">
        <v>13158366</v>
      </c>
      <c r="E1255" s="83">
        <v>789502</v>
      </c>
      <c r="F1255" s="84">
        <v>1.0193139696227352E-3</v>
      </c>
    </row>
    <row r="1256" spans="1:6" x14ac:dyDescent="0.2">
      <c r="A1256" s="70" t="s">
        <v>799</v>
      </c>
      <c r="B1256" s="70" t="s">
        <v>1</v>
      </c>
      <c r="C1256" s="82">
        <v>80</v>
      </c>
      <c r="D1256" s="83">
        <v>51696865</v>
      </c>
      <c r="E1256" s="83">
        <v>3101812</v>
      </c>
      <c r="F1256" s="84">
        <v>4.0047020814936952E-3</v>
      </c>
    </row>
    <row r="1257" spans="1:6" x14ac:dyDescent="0.2">
      <c r="A1257" s="70" t="s">
        <v>799</v>
      </c>
      <c r="B1257" s="70" t="s">
        <v>827</v>
      </c>
      <c r="C1257" s="82">
        <v>826</v>
      </c>
      <c r="D1257" s="83">
        <v>65761214</v>
      </c>
      <c r="E1257" s="83">
        <v>3945673</v>
      </c>
      <c r="F1257" s="84">
        <v>5.0941981254806774E-3</v>
      </c>
    </row>
    <row r="1258" spans="1:6" x14ac:dyDescent="0.2">
      <c r="A1258" s="70" t="s">
        <v>799</v>
      </c>
      <c r="B1258" s="70" t="s">
        <v>3</v>
      </c>
      <c r="C1258" s="82">
        <v>290</v>
      </c>
      <c r="D1258" s="83">
        <v>44249882</v>
      </c>
      <c r="E1258" s="83">
        <v>2654993</v>
      </c>
      <c r="F1258" s="84">
        <v>3.4278208974145401E-3</v>
      </c>
    </row>
    <row r="1259" spans="1:6" x14ac:dyDescent="0.2">
      <c r="A1259" s="70" t="s">
        <v>799</v>
      </c>
      <c r="B1259" s="70" t="s">
        <v>2</v>
      </c>
      <c r="C1259" s="82">
        <v>57</v>
      </c>
      <c r="D1259" s="83">
        <v>52514921</v>
      </c>
      <c r="E1259" s="83">
        <v>3150895</v>
      </c>
      <c r="F1259" s="84">
        <v>4.0680723928684511E-3</v>
      </c>
    </row>
    <row r="1260" spans="1:6" x14ac:dyDescent="0.2">
      <c r="A1260" s="70" t="s">
        <v>799</v>
      </c>
      <c r="B1260" s="70" t="s">
        <v>6</v>
      </c>
      <c r="C1260" s="82">
        <v>177</v>
      </c>
      <c r="D1260" s="83">
        <v>19214479</v>
      </c>
      <c r="E1260" s="83">
        <v>1152869</v>
      </c>
      <c r="F1260" s="84">
        <v>1.4884515515413426E-3</v>
      </c>
    </row>
    <row r="1261" spans="1:6" x14ac:dyDescent="0.2">
      <c r="A1261" s="70" t="s">
        <v>799</v>
      </c>
      <c r="B1261" s="70" t="s">
        <v>10</v>
      </c>
      <c r="C1261" s="82">
        <v>874</v>
      </c>
      <c r="D1261" s="83">
        <v>36055869</v>
      </c>
      <c r="E1261" s="83">
        <v>2163352</v>
      </c>
      <c r="F1261" s="84">
        <v>2.7930707139580181E-3</v>
      </c>
    </row>
    <row r="1262" spans="1:6" x14ac:dyDescent="0.2">
      <c r="A1262" s="70" t="s">
        <v>799</v>
      </c>
      <c r="B1262" s="70" t="s">
        <v>4</v>
      </c>
      <c r="C1262" s="82">
        <v>180</v>
      </c>
      <c r="D1262" s="83">
        <v>33515819</v>
      </c>
      <c r="E1262" s="83">
        <v>2010949</v>
      </c>
      <c r="F1262" s="84">
        <v>2.5963055291802549E-3</v>
      </c>
    </row>
    <row r="1263" spans="1:6" x14ac:dyDescent="0.2">
      <c r="A1263" s="70" t="s">
        <v>799</v>
      </c>
      <c r="B1263" s="70" t="s">
        <v>828</v>
      </c>
      <c r="C1263" s="82">
        <v>1854</v>
      </c>
      <c r="D1263" s="83">
        <v>74207184</v>
      </c>
      <c r="E1263" s="83">
        <v>4353839</v>
      </c>
      <c r="F1263" s="84">
        <v>5.6211750118280628E-3</v>
      </c>
    </row>
    <row r="1264" spans="1:6" x14ac:dyDescent="0.2">
      <c r="A1264" s="70" t="s">
        <v>799</v>
      </c>
      <c r="B1264" s="70" t="s">
        <v>8</v>
      </c>
      <c r="C1264" s="82">
        <v>717</v>
      </c>
      <c r="D1264" s="83">
        <v>46866355</v>
      </c>
      <c r="E1264" s="83">
        <v>2811981</v>
      </c>
      <c r="F1264" s="84">
        <v>3.6305057056393881E-3</v>
      </c>
    </row>
    <row r="1265" spans="1:6" x14ac:dyDescent="0.2">
      <c r="A1265" s="70" t="s">
        <v>799</v>
      </c>
      <c r="B1265" s="70" t="s">
        <v>829</v>
      </c>
      <c r="C1265" s="82">
        <v>180</v>
      </c>
      <c r="D1265" s="83">
        <v>24413377</v>
      </c>
      <c r="E1265" s="83">
        <v>1464803</v>
      </c>
      <c r="F1265" s="84">
        <v>1.8911847729901777E-3</v>
      </c>
    </row>
    <row r="1266" spans="1:6" x14ac:dyDescent="0.2">
      <c r="A1266" s="70" t="s">
        <v>799</v>
      </c>
      <c r="B1266" s="70" t="s">
        <v>25</v>
      </c>
      <c r="C1266" s="82">
        <v>272</v>
      </c>
      <c r="D1266" s="83">
        <v>57010171</v>
      </c>
      <c r="E1266" s="83">
        <v>3420610</v>
      </c>
      <c r="F1266" s="84">
        <v>4.4162973084694197E-3</v>
      </c>
    </row>
    <row r="1267" spans="1:6" x14ac:dyDescent="0.2">
      <c r="A1267" s="70" t="s">
        <v>799</v>
      </c>
      <c r="B1267" s="70" t="s">
        <v>61</v>
      </c>
      <c r="C1267" s="82">
        <v>5711</v>
      </c>
      <c r="D1267" s="83">
        <v>518664502</v>
      </c>
      <c r="E1267" s="83">
        <v>31021279</v>
      </c>
      <c r="F1267" s="84">
        <v>4.0051099351571487E-2</v>
      </c>
    </row>
    <row r="1268" spans="1:6" x14ac:dyDescent="0.2">
      <c r="A1268" s="70" t="s">
        <v>812</v>
      </c>
      <c r="B1268" s="70" t="s">
        <v>5</v>
      </c>
      <c r="C1268" s="82" t="s">
        <v>826</v>
      </c>
      <c r="D1268" s="83" t="s">
        <v>826</v>
      </c>
      <c r="E1268" s="83" t="s">
        <v>826</v>
      </c>
      <c r="F1268" s="84" t="s">
        <v>826</v>
      </c>
    </row>
    <row r="1269" spans="1:6" x14ac:dyDescent="0.2">
      <c r="A1269" s="70" t="s">
        <v>812</v>
      </c>
      <c r="B1269" s="70" t="s">
        <v>1</v>
      </c>
      <c r="C1269" s="82" t="s">
        <v>826</v>
      </c>
      <c r="D1269" s="83" t="s">
        <v>826</v>
      </c>
      <c r="E1269" s="83" t="s">
        <v>826</v>
      </c>
      <c r="F1269" s="84" t="s">
        <v>826</v>
      </c>
    </row>
    <row r="1270" spans="1:6" x14ac:dyDescent="0.2">
      <c r="A1270" s="70" t="s">
        <v>812</v>
      </c>
      <c r="B1270" s="70" t="s">
        <v>827</v>
      </c>
      <c r="C1270" s="82">
        <v>40</v>
      </c>
      <c r="D1270" s="83">
        <v>1071142</v>
      </c>
      <c r="E1270" s="83">
        <v>64269</v>
      </c>
      <c r="F1270" s="84">
        <v>8.2976723952166755E-5</v>
      </c>
    </row>
    <row r="1271" spans="1:6" x14ac:dyDescent="0.2">
      <c r="A1271" s="70" t="s">
        <v>812</v>
      </c>
      <c r="B1271" s="70" t="s">
        <v>3</v>
      </c>
      <c r="C1271" s="82">
        <v>24</v>
      </c>
      <c r="D1271" s="83">
        <v>4071543</v>
      </c>
      <c r="E1271" s="83">
        <v>244293</v>
      </c>
      <c r="F1271" s="84">
        <v>3.1540295981650053E-4</v>
      </c>
    </row>
    <row r="1272" spans="1:6" x14ac:dyDescent="0.2">
      <c r="A1272" s="70" t="s">
        <v>812</v>
      </c>
      <c r="B1272" s="70" t="s">
        <v>2</v>
      </c>
      <c r="C1272" s="82" t="s">
        <v>826</v>
      </c>
      <c r="D1272" s="83" t="s">
        <v>826</v>
      </c>
      <c r="E1272" s="83" t="s">
        <v>826</v>
      </c>
      <c r="F1272" s="84" t="s">
        <v>826</v>
      </c>
    </row>
    <row r="1273" spans="1:6" x14ac:dyDescent="0.2">
      <c r="A1273" s="70" t="s">
        <v>812</v>
      </c>
      <c r="B1273" s="70" t="s">
        <v>6</v>
      </c>
      <c r="C1273" s="82" t="s">
        <v>826</v>
      </c>
      <c r="D1273" s="83" t="s">
        <v>826</v>
      </c>
      <c r="E1273" s="83" t="s">
        <v>826</v>
      </c>
      <c r="F1273" s="84" t="s">
        <v>826</v>
      </c>
    </row>
    <row r="1274" spans="1:6" x14ac:dyDescent="0.2">
      <c r="A1274" s="70" t="s">
        <v>812</v>
      </c>
      <c r="B1274" s="70" t="s">
        <v>10</v>
      </c>
      <c r="C1274" s="82">
        <v>91</v>
      </c>
      <c r="D1274" s="83">
        <v>1804921</v>
      </c>
      <c r="E1274" s="83">
        <v>108295</v>
      </c>
      <c r="F1274" s="84">
        <v>1.3981801989139243E-4</v>
      </c>
    </row>
    <row r="1275" spans="1:6" x14ac:dyDescent="0.2">
      <c r="A1275" s="70" t="s">
        <v>812</v>
      </c>
      <c r="B1275" s="70" t="s">
        <v>4</v>
      </c>
      <c r="C1275" s="82" t="s">
        <v>826</v>
      </c>
      <c r="D1275" s="83" t="s">
        <v>826</v>
      </c>
      <c r="E1275" s="83" t="s">
        <v>826</v>
      </c>
      <c r="F1275" s="84" t="s">
        <v>826</v>
      </c>
    </row>
    <row r="1276" spans="1:6" x14ac:dyDescent="0.2">
      <c r="A1276" s="70" t="s">
        <v>812</v>
      </c>
      <c r="B1276" s="70" t="s">
        <v>828</v>
      </c>
      <c r="C1276" s="82">
        <v>126</v>
      </c>
      <c r="D1276" s="83">
        <v>3115395</v>
      </c>
      <c r="E1276" s="83">
        <v>175855</v>
      </c>
      <c r="F1276" s="84">
        <v>2.2704370366130304E-4</v>
      </c>
    </row>
    <row r="1277" spans="1:6" x14ac:dyDescent="0.2">
      <c r="A1277" s="70" t="s">
        <v>812</v>
      </c>
      <c r="B1277" s="70" t="s">
        <v>8</v>
      </c>
      <c r="C1277" s="82">
        <v>29</v>
      </c>
      <c r="D1277" s="83">
        <v>1625830</v>
      </c>
      <c r="E1277" s="83">
        <v>97550</v>
      </c>
      <c r="F1277" s="84">
        <v>1.2594531456120163E-4</v>
      </c>
    </row>
    <row r="1278" spans="1:6" x14ac:dyDescent="0.2">
      <c r="A1278" s="70" t="s">
        <v>812</v>
      </c>
      <c r="B1278" s="70" t="s">
        <v>829</v>
      </c>
      <c r="C1278" s="82">
        <v>42</v>
      </c>
      <c r="D1278" s="83">
        <v>1245458</v>
      </c>
      <c r="E1278" s="83">
        <v>74728</v>
      </c>
      <c r="F1278" s="84">
        <v>9.6480179052070477E-5</v>
      </c>
    </row>
    <row r="1279" spans="1:6" x14ac:dyDescent="0.2">
      <c r="A1279" s="70" t="s">
        <v>812</v>
      </c>
      <c r="B1279" s="70" t="s">
        <v>25</v>
      </c>
      <c r="C1279" s="82">
        <v>33</v>
      </c>
      <c r="D1279" s="83">
        <v>804184</v>
      </c>
      <c r="E1279" s="83">
        <v>48251</v>
      </c>
      <c r="F1279" s="84">
        <v>6.2296128886648276E-5</v>
      </c>
    </row>
    <row r="1280" spans="1:6" x14ac:dyDescent="0.2">
      <c r="A1280" s="70" t="s">
        <v>812</v>
      </c>
      <c r="B1280" s="70" t="s">
        <v>61</v>
      </c>
      <c r="C1280" s="82">
        <v>414</v>
      </c>
      <c r="D1280" s="83">
        <v>15041362</v>
      </c>
      <c r="E1280" s="83">
        <v>891413</v>
      </c>
      <c r="F1280" s="84">
        <v>1.1508897046534539E-3</v>
      </c>
    </row>
    <row r="1281" spans="1:6" x14ac:dyDescent="0.2">
      <c r="A1281" s="70" t="s">
        <v>818</v>
      </c>
      <c r="B1281" s="70" t="s">
        <v>5</v>
      </c>
      <c r="C1281" s="82">
        <v>12</v>
      </c>
      <c r="D1281" s="83">
        <v>62406</v>
      </c>
      <c r="E1281" s="83">
        <v>3744</v>
      </c>
      <c r="F1281" s="84">
        <v>4.8338211964852783E-6</v>
      </c>
    </row>
    <row r="1282" spans="1:6" x14ac:dyDescent="0.2">
      <c r="A1282" s="70" t="s">
        <v>818</v>
      </c>
      <c r="B1282" s="70" t="s">
        <v>1</v>
      </c>
      <c r="C1282" s="82" t="s">
        <v>826</v>
      </c>
      <c r="D1282" s="83" t="s">
        <v>826</v>
      </c>
      <c r="E1282" s="83" t="s">
        <v>826</v>
      </c>
      <c r="F1282" s="84" t="s">
        <v>826</v>
      </c>
    </row>
    <row r="1283" spans="1:6" x14ac:dyDescent="0.2">
      <c r="A1283" s="70" t="s">
        <v>818</v>
      </c>
      <c r="B1283" s="70" t="s">
        <v>827</v>
      </c>
      <c r="C1283" s="82">
        <v>91</v>
      </c>
      <c r="D1283" s="83">
        <v>2576602</v>
      </c>
      <c r="E1283" s="83">
        <v>154596</v>
      </c>
      <c r="F1283" s="84">
        <v>1.9959653357153794E-4</v>
      </c>
    </row>
    <row r="1284" spans="1:6" x14ac:dyDescent="0.2">
      <c r="A1284" s="70" t="s">
        <v>818</v>
      </c>
      <c r="B1284" s="70" t="s">
        <v>3</v>
      </c>
      <c r="C1284" s="82">
        <v>51</v>
      </c>
      <c r="D1284" s="83">
        <v>5123212</v>
      </c>
      <c r="E1284" s="83">
        <v>307393</v>
      </c>
      <c r="F1284" s="84">
        <v>3.9687040572948697E-4</v>
      </c>
    </row>
    <row r="1285" spans="1:6" x14ac:dyDescent="0.2">
      <c r="A1285" s="70" t="s">
        <v>818</v>
      </c>
      <c r="B1285" s="70" t="s">
        <v>2</v>
      </c>
      <c r="C1285" s="82" t="s">
        <v>826</v>
      </c>
      <c r="D1285" s="83" t="s">
        <v>826</v>
      </c>
      <c r="E1285" s="83" t="s">
        <v>826</v>
      </c>
      <c r="F1285" s="84" t="s">
        <v>826</v>
      </c>
    </row>
    <row r="1286" spans="1:6" x14ac:dyDescent="0.2">
      <c r="A1286" s="70" t="s">
        <v>818</v>
      </c>
      <c r="B1286" s="70" t="s">
        <v>6</v>
      </c>
      <c r="C1286" s="82">
        <v>15</v>
      </c>
      <c r="D1286" s="83">
        <v>1466124</v>
      </c>
      <c r="E1286" s="83">
        <v>87967</v>
      </c>
      <c r="F1286" s="84">
        <v>1.1357284967714222E-4</v>
      </c>
    </row>
    <row r="1287" spans="1:6" x14ac:dyDescent="0.2">
      <c r="A1287" s="70" t="s">
        <v>818</v>
      </c>
      <c r="B1287" s="70" t="s">
        <v>10</v>
      </c>
      <c r="C1287" s="82">
        <v>188</v>
      </c>
      <c r="D1287" s="83">
        <v>4444776</v>
      </c>
      <c r="E1287" s="83">
        <v>266687</v>
      </c>
      <c r="F1287" s="84">
        <v>3.4431551106492241E-4</v>
      </c>
    </row>
    <row r="1288" spans="1:6" x14ac:dyDescent="0.2">
      <c r="A1288" s="70" t="s">
        <v>818</v>
      </c>
      <c r="B1288" s="70" t="s">
        <v>4</v>
      </c>
      <c r="C1288" s="82">
        <v>24</v>
      </c>
      <c r="D1288" s="83">
        <v>676088</v>
      </c>
      <c r="E1288" s="83">
        <v>40565</v>
      </c>
      <c r="F1288" s="84">
        <v>5.2372851718863602E-5</v>
      </c>
    </row>
    <row r="1289" spans="1:6" x14ac:dyDescent="0.2">
      <c r="A1289" s="70" t="s">
        <v>818</v>
      </c>
      <c r="B1289" s="70" t="s">
        <v>828</v>
      </c>
      <c r="C1289" s="82">
        <v>248</v>
      </c>
      <c r="D1289" s="83">
        <v>3327653</v>
      </c>
      <c r="E1289" s="83">
        <v>196473</v>
      </c>
      <c r="F1289" s="84">
        <v>2.5366328844472546E-4</v>
      </c>
    </row>
    <row r="1290" spans="1:6" x14ac:dyDescent="0.2">
      <c r="A1290" s="70" t="s">
        <v>818</v>
      </c>
      <c r="B1290" s="70" t="s">
        <v>8</v>
      </c>
      <c r="C1290" s="82">
        <v>97</v>
      </c>
      <c r="D1290" s="83">
        <v>1785726</v>
      </c>
      <c r="E1290" s="83">
        <v>107144</v>
      </c>
      <c r="F1290" s="84">
        <v>1.3833198137719514E-4</v>
      </c>
    </row>
    <row r="1291" spans="1:6" x14ac:dyDescent="0.2">
      <c r="A1291" s="70" t="s">
        <v>818</v>
      </c>
      <c r="B1291" s="70" t="s">
        <v>829</v>
      </c>
      <c r="C1291" s="82">
        <v>90</v>
      </c>
      <c r="D1291" s="83">
        <v>5155547</v>
      </c>
      <c r="E1291" s="83">
        <v>309333</v>
      </c>
      <c r="F1291" s="84">
        <v>3.9937511008877684E-4</v>
      </c>
    </row>
    <row r="1292" spans="1:6" x14ac:dyDescent="0.2">
      <c r="A1292" s="70" t="s">
        <v>818</v>
      </c>
      <c r="B1292" s="70" t="s">
        <v>25</v>
      </c>
      <c r="C1292" s="82">
        <v>37</v>
      </c>
      <c r="D1292" s="83">
        <v>1918828</v>
      </c>
      <c r="E1292" s="83">
        <v>115130</v>
      </c>
      <c r="F1292" s="84">
        <v>1.4864258396136488E-4</v>
      </c>
    </row>
    <row r="1293" spans="1:6" x14ac:dyDescent="0.2">
      <c r="A1293" s="70" t="s">
        <v>818</v>
      </c>
      <c r="B1293" s="70" t="s">
        <v>61</v>
      </c>
      <c r="C1293" s="82">
        <v>865</v>
      </c>
      <c r="D1293" s="83">
        <v>27790164</v>
      </c>
      <c r="E1293" s="83">
        <v>1664224</v>
      </c>
      <c r="F1293" s="84">
        <v>2.1486541791932469E-3</v>
      </c>
    </row>
    <row r="1294" spans="1:6" x14ac:dyDescent="0.2">
      <c r="A1294" s="70" t="s">
        <v>21</v>
      </c>
      <c r="B1294" s="70" t="s">
        <v>21</v>
      </c>
      <c r="C1294" s="82">
        <v>178578</v>
      </c>
      <c r="D1294" s="83">
        <v>12955892589.5</v>
      </c>
      <c r="E1294" s="83">
        <v>774542509.5</v>
      </c>
      <c r="F1294" s="84">
        <v>1</v>
      </c>
    </row>
  </sheetData>
  <autoFilter ref="A6:F1294" xr:uid="{CBEB8B4A-9C75-4B33-9502-9AC87427F975}">
    <sortState ref="A7:F1294">
      <sortCondition ref="B7:B1294"/>
    </sortState>
  </autoFilter>
  <mergeCells count="4">
    <mergeCell ref="A1:F1"/>
    <mergeCell ref="A2:F2"/>
    <mergeCell ref="A3:F3"/>
    <mergeCell ref="A5:F5"/>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June 2023 Report Cover</vt:lpstr>
      <vt:lpstr>Table 1. Retail Sales Tax</vt:lpstr>
      <vt:lpstr>Table 1A. Retail and Retail Use</vt:lpstr>
      <vt:lpstr>Table 2. Retail Use Tax</vt:lpstr>
      <vt:lpstr>Table 2A. Use Tax</vt:lpstr>
      <vt:lpstr>Table 3. County and City</vt:lpstr>
      <vt:lpstr>Table 4. County and Business</vt:lpstr>
      <vt:lpstr>'Table 1. Retail Sales Tax'!Print_Area</vt:lpstr>
      <vt:lpstr>'Table 1A. Retail and Retail Use'!Print_Area</vt:lpstr>
      <vt:lpstr>'Table 2. Retail Use Tax'!Print_Area</vt:lpstr>
      <vt:lpstr>'Table 2A. Use Tax'!Print_Area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Phipps, Joel</dc:creator>
  <cp:lastModifiedBy>Thelen, Rob [IDR]</cp:lastModifiedBy>
  <cp:lastPrinted>2018-01-22T21:09:18Z</cp:lastPrinted>
  <dcterms:created xsi:type="dcterms:W3CDTF">2000-08-30T16:28:40Z</dcterms:created>
  <dcterms:modified xsi:type="dcterms:W3CDTF">2024-04-05T17:41:18Z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1686610269</vt:i4>
  </property>
  <property fmtid="{D5CDD505-2E9C-101B-9397-08002B2CF9AE}" pid="3" name="_EmailSubject">
    <vt:lpwstr>September 07 formatted files</vt:lpwstr>
  </property>
  <property fmtid="{D5CDD505-2E9C-101B-9397-08002B2CF9AE}" pid="4" name="_AuthorEmail">
    <vt:lpwstr>Renee.Mulvey@Iowa.gov</vt:lpwstr>
  </property>
  <property fmtid="{D5CDD505-2E9C-101B-9397-08002B2CF9AE}" pid="5" name="_AuthorEmailDisplayName">
    <vt:lpwstr>Mulvey, Renee [IDR]</vt:lpwstr>
  </property>
  <property fmtid="{D5CDD505-2E9C-101B-9397-08002B2CF9AE}" pid="6" name="_PreviousAdHocReviewCycleID">
    <vt:i4>939947167</vt:i4>
  </property>
  <property fmtid="{D5CDD505-2E9C-101B-9397-08002B2CF9AE}" pid="7" name="_ReviewingToolsShownOnce">
    <vt:lpwstr/>
  </property>
</Properties>
</file>