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IMPACT Distributions\Quarterly Distributions\FY22\PAYMENTS\Flood Mitigation and Reinvestment\"/>
    </mc:Choice>
  </mc:AlternateContent>
  <xr:revisionPtr revIDLastSave="0" documentId="13_ncr:1_{E31E8CE1-DED4-4A6D-B5C3-B88FF988450C}" xr6:coauthVersionLast="36" xr6:coauthVersionMax="36" xr10:uidLastSave="{00000000-0000-0000-0000-000000000000}"/>
  <bookViews>
    <workbookView xWindow="0" yWindow="0" windowWidth="28800" windowHeight="12228" firstSheet="1" activeTab="6" xr2:uid="{2A64D8BE-8170-4C7E-86E6-438C618327EB}"/>
  </bookViews>
  <sheets>
    <sheet name="Flood Base Amounts" sheetId="1" r:id="rId1"/>
    <sheet name="FY22Q1" sheetId="2" r:id="rId2"/>
    <sheet name="FY22Q Reinvestment Supplemental" sheetId="3" r:id="rId3"/>
    <sheet name="FY22Q2" sheetId="4" r:id="rId4"/>
    <sheet name="FY22Q3" sheetId="5" r:id="rId5"/>
    <sheet name="FY22Q4" sheetId="6" r:id="rId6"/>
    <sheet name="Payment for late filed returns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6" l="1"/>
  <c r="H27" i="6" s="1"/>
  <c r="H25" i="5" l="1"/>
  <c r="F25" i="5"/>
  <c r="H14" i="5"/>
  <c r="F14" i="5"/>
  <c r="H27" i="4" l="1"/>
  <c r="H16" i="4"/>
  <c r="B11" i="3" l="1"/>
  <c r="F25" i="2" l="1"/>
  <c r="G14" i="2"/>
</calcChain>
</file>

<file path=xl/sharedStrings.xml><?xml version="1.0" encoding="utf-8"?>
<sst xmlns="http://schemas.openxmlformats.org/spreadsheetml/2006/main" count="217" uniqueCount="79">
  <si>
    <t>District</t>
  </si>
  <si>
    <t>Storm Lake Flood Mitigation</t>
  </si>
  <si>
    <t>Waverly Flood Mitigation</t>
  </si>
  <si>
    <t>Dubuque Flood Mitigation</t>
  </si>
  <si>
    <t>Coralville Flood Mitigation</t>
  </si>
  <si>
    <t>Des Moines Flood Mitigation</t>
  </si>
  <si>
    <t>Cedar Rapids Flood Mitigation</t>
  </si>
  <si>
    <t>Burlington Flood Mitigation</t>
  </si>
  <si>
    <t>Council Bluffs Flood Mitigation</t>
  </si>
  <si>
    <t>FY13</t>
  </si>
  <si>
    <t>Base Yr</t>
  </si>
  <si>
    <t>FY15</t>
  </si>
  <si>
    <t>FY14</t>
  </si>
  <si>
    <t>Q1</t>
  </si>
  <si>
    <t>Q2</t>
  </si>
  <si>
    <t>Q3</t>
  </si>
  <si>
    <t xml:space="preserve">Q4 </t>
  </si>
  <si>
    <t>FY14/FY15 * the base year started in Q3FY14 and ends Q2FY15</t>
  </si>
  <si>
    <t xml:space="preserve">Flood Mitigation Base Year Amounts </t>
  </si>
  <si>
    <t xml:space="preserve">     The increment amounts stated in the Flood Mitigation quarterly reports is the sales tax amount above the base for the corresponding quarter</t>
  </si>
  <si>
    <t>Field</t>
  </si>
  <si>
    <t>Value</t>
  </si>
  <si>
    <t>Administrative Details</t>
  </si>
  <si>
    <t>Total Admin Fee</t>
  </si>
  <si>
    <t>Flood Mitigation Details</t>
  </si>
  <si>
    <t>Increment</t>
  </si>
  <si>
    <t>70% Cap</t>
  </si>
  <si>
    <t>Remaining Fiscal Year Cap</t>
  </si>
  <si>
    <t>Admin Fee</t>
  </si>
  <si>
    <t>Total Calculated Distribution</t>
  </si>
  <si>
    <t>Allowed Distribution</t>
  </si>
  <si>
    <t>Reinvestment District Details</t>
  </si>
  <si>
    <t>Remaining Program Cap</t>
  </si>
  <si>
    <t>Sioux City Reinvestment District V1</t>
  </si>
  <si>
    <t>Grinnell Reinvestment District V1</t>
  </si>
  <si>
    <t>Coralville Reinvestment District V1</t>
  </si>
  <si>
    <t>Mason City Reinvestment District V1</t>
  </si>
  <si>
    <t>Muscatine Reinvestment District V1</t>
  </si>
  <si>
    <t>Waterloo Reinvestment District V1</t>
  </si>
  <si>
    <t>Des Moines Reinvestment District V1</t>
  </si>
  <si>
    <t>Disbursement Account</t>
  </si>
  <si>
    <t>Balance</t>
  </si>
  <si>
    <t>Des Moines Reinvestment District V1 - Issued</t>
  </si>
  <si>
    <t>Coralville Reinvestment District V1 - Issued</t>
  </si>
  <si>
    <t>Muscatine Reinvestment District V1 - Issued</t>
  </si>
  <si>
    <t>Mason City Reinvestment District V1 - Issued</t>
  </si>
  <si>
    <t>Sioux City Reinvestment District V1 - Issued</t>
  </si>
  <si>
    <t>Waterloo Reinvestment District V1 - Issued</t>
  </si>
  <si>
    <t>Grinnell Reinvestment District V1 - Issued</t>
  </si>
  <si>
    <t>Supplement payment for reinvestment was necessary because intial distribution for hotel used the same calculation that is applied to sales instead of the full 5% state hotel tax collected</t>
  </si>
  <si>
    <t>Reported Sales</t>
  </si>
  <si>
    <t>Reported State Hotel/Motel</t>
  </si>
  <si>
    <t>Remaining Cap</t>
  </si>
  <si>
    <t>Layout was changed to add total reported sales tax and hotel/motel tax.</t>
  </si>
  <si>
    <t xml:space="preserve">*corrected </t>
  </si>
  <si>
    <r>
      <t>Cedar Rapids Flood Mitigation</t>
    </r>
    <r>
      <rPr>
        <b/>
        <sz val="12"/>
        <color rgb="FFFF0000"/>
        <rFont val="Arial"/>
        <family val="2"/>
      </rPr>
      <t>*</t>
    </r>
  </si>
  <si>
    <t>Base Amount</t>
  </si>
  <si>
    <t>Funded Amount</t>
  </si>
  <si>
    <t>Total Distribution</t>
  </si>
  <si>
    <t>Distribution Less Fees</t>
  </si>
  <si>
    <t>Des Moines Supplement</t>
  </si>
  <si>
    <t>*</t>
  </si>
  <si>
    <t>* Des Moines actual distribution was $418,793. One company was not included in the calculation. A separate request for $73,325.34 was requested. One check was issued.</t>
  </si>
  <si>
    <t>Total distribution</t>
  </si>
  <si>
    <t>QTR 1 Sales</t>
  </si>
  <si>
    <t>QTR 1 Hotel</t>
  </si>
  <si>
    <t>QTR 1 Total</t>
  </si>
  <si>
    <t>QTR 2 Sales</t>
  </si>
  <si>
    <t>QTR2 Hotel</t>
  </si>
  <si>
    <t>QTR 2 Total</t>
  </si>
  <si>
    <t>QTR 3 Sales</t>
  </si>
  <si>
    <t>QTR 3 Hotel</t>
  </si>
  <si>
    <t>QTR 3 Total</t>
  </si>
  <si>
    <t>QTR 4 Sales</t>
  </si>
  <si>
    <t>QTR 4 Hotel</t>
  </si>
  <si>
    <t>QTR 4 Total</t>
  </si>
  <si>
    <t>Sales Total</t>
  </si>
  <si>
    <t>Hotel Total</t>
  </si>
  <si>
    <t>Yearly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</si>
</sst>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rgb="FF95B3D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A9A9A9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horizontal="left" wrapText="1"/>
    </xf>
    <xf numFmtId="164" fontId="2" fillId="0" borderId="0" xfId="0" applyNumberFormat="1" applyFont="1"/>
    <xf numFmtId="0" fontId="5" fillId="0" borderId="0" xfId="0" applyFont="1"/>
    <xf numFmtId="0" fontId="4" fillId="0" borderId="0" xfId="0" applyFont="1"/>
    <xf numFmtId="4" fontId="1" fillId="2" borderId="1" xfId="0" applyNumberFormat="1" applyFont="1" applyFill="1" applyBorder="1" applyAlignment="1">
      <alignment horizontal="center" wrapText="1"/>
    </xf>
    <xf numFmtId="0" fontId="4" fillId="3" borderId="2" xfId="0" applyFont="1" applyFill="1" applyBorder="1"/>
    <xf numFmtId="0" fontId="4" fillId="3" borderId="3" xfId="0" applyFont="1" applyFill="1" applyBorder="1"/>
    <xf numFmtId="4" fontId="3" fillId="4" borderId="0" xfId="0" applyNumberFormat="1" applyFont="1" applyFill="1" applyAlignment="1">
      <alignment horizontal="left" wrapText="1"/>
    </xf>
    <xf numFmtId="164" fontId="2" fillId="4" borderId="0" xfId="0" applyNumberFormat="1" applyFont="1" applyFill="1"/>
    <xf numFmtId="0" fontId="2" fillId="4" borderId="0" xfId="0" applyFont="1" applyFill="1"/>
    <xf numFmtId="4" fontId="6" fillId="5" borderId="4" xfId="0" applyNumberFormat="1" applyFont="1" applyFill="1" applyBorder="1" applyAlignment="1">
      <alignment horizontal="center" wrapText="1"/>
    </xf>
    <xf numFmtId="4" fontId="0" fillId="0" borderId="0" xfId="0" applyNumberFormat="1"/>
    <xf numFmtId="4" fontId="7" fillId="6" borderId="0" xfId="0" applyNumberFormat="1" applyFont="1" applyFill="1" applyAlignment="1">
      <alignment horizontal="left" wrapText="1"/>
    </xf>
    <xf numFmtId="4" fontId="7" fillId="0" borderId="0" xfId="0" applyNumberFormat="1" applyFont="1" applyAlignment="1">
      <alignment horizontal="left" wrapText="1"/>
    </xf>
    <xf numFmtId="4" fontId="7" fillId="0" borderId="0" xfId="0" applyNumberFormat="1" applyFont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0" fontId="7" fillId="7" borderId="6" xfId="0" applyFont="1" applyFill="1" applyBorder="1" applyAlignment="1">
      <alignment horizontal="left"/>
    </xf>
    <xf numFmtId="4" fontId="7" fillId="7" borderId="6" xfId="0" applyNumberFormat="1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4" fontId="7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4" fontId="6" fillId="0" borderId="7" xfId="0" applyNumberFormat="1" applyFont="1" applyBorder="1" applyAlignment="1">
      <alignment horizontal="right"/>
    </xf>
    <xf numFmtId="0" fontId="6" fillId="5" borderId="4" xfId="0" applyFont="1" applyFill="1" applyBorder="1" applyAlignment="1">
      <alignment horizontal="center" wrapText="1"/>
    </xf>
    <xf numFmtId="164" fontId="0" fillId="0" borderId="0" xfId="0" applyNumberFormat="1"/>
    <xf numFmtId="0" fontId="7" fillId="6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164" fontId="6" fillId="5" borderId="4" xfId="0" applyNumberFormat="1" applyFont="1" applyFill="1" applyBorder="1" applyAlignment="1">
      <alignment horizontal="center" wrapText="1"/>
    </xf>
    <xf numFmtId="164" fontId="7" fillId="0" borderId="0" xfId="0" applyNumberFormat="1" applyFont="1" applyAlignment="1">
      <alignment horizontal="right" wrapText="1"/>
    </xf>
    <xf numFmtId="0" fontId="8" fillId="0" borderId="0" xfId="0" applyFont="1"/>
    <xf numFmtId="164" fontId="7" fillId="6" borderId="0" xfId="0" applyNumberFormat="1" applyFont="1" applyFill="1" applyAlignment="1">
      <alignment horizontal="left" wrapText="1"/>
    </xf>
    <xf numFmtId="164" fontId="7" fillId="0" borderId="0" xfId="0" applyNumberFormat="1" applyFont="1" applyAlignment="1">
      <alignment horizontal="left" wrapText="1"/>
    </xf>
    <xf numFmtId="4" fontId="8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12" fillId="0" borderId="8" xfId="0" applyNumberFormat="1" applyFont="1" applyBorder="1"/>
    <xf numFmtId="4" fontId="12" fillId="0" borderId="9" xfId="0" applyNumberFormat="1" applyFont="1" applyBorder="1"/>
    <xf numFmtId="4" fontId="12" fillId="0" borderId="0" xfId="0" applyNumberFormat="1" applyFont="1" applyBorder="1"/>
    <xf numFmtId="4" fontId="6" fillId="0" borderId="0" xfId="0" applyNumberFormat="1" applyFont="1" applyFill="1" applyBorder="1" applyAlignment="1">
      <alignment horizontal="center" wrapText="1"/>
    </xf>
    <xf numFmtId="164" fontId="13" fillId="0" borderId="0" xfId="0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164" fontId="15" fillId="0" borderId="0" xfId="0" applyNumberFormat="1" applyFont="1" applyAlignment="1">
      <alignment horizontal="right" wrapText="1"/>
    </xf>
    <xf numFmtId="164" fontId="13" fillId="0" borderId="0" xfId="0" applyNumberFormat="1" applyFont="1"/>
    <xf numFmtId="164" fontId="14" fillId="0" borderId="0" xfId="0" applyNumberFormat="1" applyFont="1"/>
    <xf numFmtId="164" fontId="15" fillId="0" borderId="10" xfId="0" applyNumberFormat="1" applyFont="1" applyBorder="1" applyAlignment="1">
      <alignment horizontal="right" wrapText="1"/>
    </xf>
    <xf numFmtId="164" fontId="13" fillId="0" borderId="10" xfId="0" applyNumberFormat="1" applyFont="1" applyBorder="1"/>
    <xf numFmtId="164" fontId="14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C913-E13A-4539-9417-3E7A32441888}">
  <dimension ref="A1:L15"/>
  <sheetViews>
    <sheetView workbookViewId="0">
      <selection activeCell="A16" sqref="A16"/>
    </sheetView>
  </sheetViews>
  <sheetFormatPr defaultRowHeight="14.4" x14ac:dyDescent="0.3"/>
  <cols>
    <col min="1" max="1" width="32.5546875" bestFit="1" customWidth="1"/>
    <col min="2" max="2" width="15.44140625" bestFit="1" customWidth="1"/>
    <col min="3" max="3" width="16.5546875" bestFit="1" customWidth="1"/>
    <col min="4" max="4" width="15.44140625" bestFit="1" customWidth="1"/>
    <col min="5" max="5" width="16.5546875" bestFit="1" customWidth="1"/>
  </cols>
  <sheetData>
    <row r="1" spans="1:12" ht="18" x14ac:dyDescent="0.35">
      <c r="A1" s="4" t="s">
        <v>18</v>
      </c>
      <c r="B1" s="4"/>
      <c r="C1" s="4"/>
    </row>
    <row r="2" spans="1:12" s="1" customFormat="1" ht="15.6" x14ac:dyDescent="0.3">
      <c r="A2" s="1" t="s">
        <v>19</v>
      </c>
    </row>
    <row r="3" spans="1:12" s="1" customFormat="1" ht="15.6" x14ac:dyDescent="0.3">
      <c r="A3" s="5"/>
      <c r="B3" s="5"/>
      <c r="C3" s="5"/>
    </row>
    <row r="4" spans="1:12" ht="15.6" x14ac:dyDescent="0.3">
      <c r="A4" s="6" t="s">
        <v>0</v>
      </c>
      <c r="B4" s="7" t="s">
        <v>13</v>
      </c>
      <c r="C4" s="7" t="s">
        <v>14</v>
      </c>
      <c r="D4" s="7" t="s">
        <v>15</v>
      </c>
      <c r="E4" s="7" t="s">
        <v>16</v>
      </c>
      <c r="F4" s="8" t="s">
        <v>10</v>
      </c>
      <c r="G4" s="1"/>
      <c r="H4" s="1"/>
      <c r="I4" s="1"/>
      <c r="J4" s="1"/>
      <c r="K4" s="1"/>
      <c r="L4" s="1"/>
    </row>
    <row r="5" spans="1:12" ht="15" customHeight="1" x14ac:dyDescent="0.3">
      <c r="A5" s="9" t="s">
        <v>7</v>
      </c>
      <c r="B5" s="10">
        <v>3467396.16</v>
      </c>
      <c r="C5" s="10">
        <v>3610360.55</v>
      </c>
      <c r="D5" s="10">
        <v>3364939.68</v>
      </c>
      <c r="E5" s="10">
        <v>3832683.27</v>
      </c>
      <c r="F5" s="11" t="s">
        <v>11</v>
      </c>
      <c r="G5" s="1"/>
      <c r="H5" s="1"/>
      <c r="I5" s="1"/>
      <c r="J5" s="1"/>
      <c r="K5" s="1"/>
      <c r="L5" s="1"/>
    </row>
    <row r="6" spans="1:12" ht="15" customHeight="1" x14ac:dyDescent="0.3">
      <c r="A6" s="2" t="s">
        <v>55</v>
      </c>
      <c r="B6" s="3">
        <v>35773961.899999999</v>
      </c>
      <c r="C6" s="3">
        <v>35216686.839999996</v>
      </c>
      <c r="D6" s="3">
        <v>31969497.749999996</v>
      </c>
      <c r="E6" s="3">
        <v>34961520.519999996</v>
      </c>
      <c r="F6" s="1" t="s">
        <v>17</v>
      </c>
      <c r="G6" s="1"/>
      <c r="H6" s="1"/>
      <c r="I6" s="1"/>
      <c r="J6" s="1"/>
      <c r="K6" s="1"/>
      <c r="L6" s="1"/>
    </row>
    <row r="7" spans="1:12" ht="15" customHeight="1" x14ac:dyDescent="0.3">
      <c r="A7" s="2" t="s">
        <v>4</v>
      </c>
      <c r="B7" s="3">
        <v>8685101.5500000007</v>
      </c>
      <c r="C7" s="3">
        <v>9856372.5399999991</v>
      </c>
      <c r="D7" s="3">
        <v>7460107.5700000003</v>
      </c>
      <c r="E7" s="3">
        <v>8678037.1699999999</v>
      </c>
      <c r="F7" s="1" t="s">
        <v>9</v>
      </c>
      <c r="G7" s="1"/>
      <c r="H7" s="1"/>
      <c r="I7" s="1"/>
      <c r="J7" s="1"/>
      <c r="K7" s="1"/>
      <c r="L7" s="1"/>
    </row>
    <row r="8" spans="1:12" ht="15" customHeight="1" x14ac:dyDescent="0.3">
      <c r="A8" s="2" t="s">
        <v>8</v>
      </c>
      <c r="B8" s="3">
        <v>12485074.210000001</v>
      </c>
      <c r="C8" s="3">
        <v>12378382.35</v>
      </c>
      <c r="D8" s="3">
        <v>10790257.140000001</v>
      </c>
      <c r="E8" s="3">
        <v>12744257.77</v>
      </c>
      <c r="F8" s="1" t="s">
        <v>12</v>
      </c>
      <c r="G8" s="1"/>
      <c r="H8" s="1"/>
      <c r="I8" s="1"/>
      <c r="J8" s="1"/>
      <c r="K8" s="1"/>
      <c r="L8" s="1"/>
    </row>
    <row r="9" spans="1:12" ht="15" customHeight="1" x14ac:dyDescent="0.3">
      <c r="A9" s="9" t="s">
        <v>5</v>
      </c>
      <c r="B9" s="10">
        <v>97842628.299999997</v>
      </c>
      <c r="C9" s="10">
        <v>105042918.56</v>
      </c>
      <c r="D9" s="10">
        <v>91551883.870000005</v>
      </c>
      <c r="E9" s="10">
        <v>104251382.70999999</v>
      </c>
      <c r="F9" s="11" t="s">
        <v>11</v>
      </c>
      <c r="G9" s="1"/>
      <c r="H9" s="1"/>
      <c r="I9" s="1"/>
      <c r="J9" s="1"/>
      <c r="K9" s="1"/>
      <c r="L9" s="1"/>
    </row>
    <row r="10" spans="1:12" ht="15" customHeight="1" x14ac:dyDescent="0.3">
      <c r="A10" s="9" t="s">
        <v>3</v>
      </c>
      <c r="B10" s="10">
        <v>12357186.85</v>
      </c>
      <c r="C10" s="10">
        <v>13497614.609999999</v>
      </c>
      <c r="D10" s="10">
        <v>10640152.25</v>
      </c>
      <c r="E10" s="10">
        <v>12767383.880000001</v>
      </c>
      <c r="F10" s="11" t="s">
        <v>9</v>
      </c>
      <c r="G10" s="1"/>
      <c r="H10" s="1"/>
      <c r="I10" s="1"/>
      <c r="J10" s="1"/>
      <c r="K10" s="1"/>
      <c r="L10" s="1"/>
    </row>
    <row r="11" spans="1:12" ht="15" customHeight="1" x14ac:dyDescent="0.3">
      <c r="A11" s="9" t="s">
        <v>1</v>
      </c>
      <c r="B11" s="10">
        <v>2048648.3</v>
      </c>
      <c r="C11" s="10">
        <v>2022354.22</v>
      </c>
      <c r="D11" s="10">
        <v>1714899.04</v>
      </c>
      <c r="E11" s="10">
        <v>2000065.04</v>
      </c>
      <c r="F11" s="11" t="s">
        <v>9</v>
      </c>
      <c r="G11" s="1"/>
      <c r="H11" s="1"/>
      <c r="I11" s="1"/>
      <c r="J11" s="1"/>
      <c r="K11" s="1"/>
      <c r="L11" s="1"/>
    </row>
    <row r="12" spans="1:12" ht="15" customHeight="1" x14ac:dyDescent="0.3">
      <c r="A12" s="2" t="s">
        <v>2</v>
      </c>
      <c r="B12" s="3">
        <v>1538466.26</v>
      </c>
      <c r="C12" s="3">
        <v>1680589.3</v>
      </c>
      <c r="D12" s="3">
        <v>1370485.41</v>
      </c>
      <c r="E12" s="3">
        <v>1668483.61</v>
      </c>
      <c r="F12" s="1" t="s">
        <v>9</v>
      </c>
      <c r="G12" s="1"/>
      <c r="H12" s="1"/>
      <c r="I12" s="1"/>
      <c r="J12" s="1"/>
      <c r="K12" s="1"/>
      <c r="L12" s="1"/>
    </row>
    <row r="15" spans="1:12" x14ac:dyDescent="0.3">
      <c r="A15" s="30" t="s">
        <v>54</v>
      </c>
    </row>
  </sheetData>
  <sortState ref="A5:F12">
    <sortCondition ref="A5:A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1892-0580-4E5B-B8FE-0ACC7650B7F6}">
  <dimension ref="A1:G25"/>
  <sheetViews>
    <sheetView workbookViewId="0">
      <selection activeCell="C10" sqref="C10"/>
    </sheetView>
  </sheetViews>
  <sheetFormatPr defaultColWidth="9.109375" defaultRowHeight="14.4" x14ac:dyDescent="0.3"/>
  <cols>
    <col min="1" max="1" width="30" style="13" customWidth="1"/>
    <col min="2" max="7" width="21.44140625" style="13" customWidth="1"/>
    <col min="8" max="16384" width="9.109375" style="13"/>
  </cols>
  <sheetData>
    <row r="1" spans="1:7" x14ac:dyDescent="0.3">
      <c r="A1" s="12" t="s">
        <v>20</v>
      </c>
      <c r="B1" s="12" t="s">
        <v>21</v>
      </c>
    </row>
    <row r="2" spans="1:7" x14ac:dyDescent="0.3">
      <c r="A2" s="14" t="s">
        <v>22</v>
      </c>
      <c r="B2" s="15"/>
    </row>
    <row r="3" spans="1:7" x14ac:dyDescent="0.3">
      <c r="A3" s="14" t="s">
        <v>23</v>
      </c>
      <c r="B3" s="16">
        <v>3141.56</v>
      </c>
    </row>
    <row r="4" spans="1:7" x14ac:dyDescent="0.3">
      <c r="A4" s="14" t="s">
        <v>24</v>
      </c>
      <c r="B4" s="15"/>
    </row>
    <row r="5" spans="1:7" ht="22.8" x14ac:dyDescent="0.3">
      <c r="A5" s="12" t="s">
        <v>0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</row>
    <row r="6" spans="1:7" x14ac:dyDescent="0.3">
      <c r="A6" s="15" t="s">
        <v>1</v>
      </c>
      <c r="B6" s="16">
        <v>911419.12</v>
      </c>
      <c r="C6" s="16">
        <v>637993.38</v>
      </c>
      <c r="D6" s="16">
        <v>250000</v>
      </c>
      <c r="E6" s="16">
        <v>30.44</v>
      </c>
      <c r="F6" s="16">
        <v>911419.12</v>
      </c>
      <c r="G6" s="16">
        <v>249969.56</v>
      </c>
    </row>
    <row r="7" spans="1:7" x14ac:dyDescent="0.3">
      <c r="A7" s="15" t="s">
        <v>2</v>
      </c>
      <c r="B7" s="16">
        <v>688851.27</v>
      </c>
      <c r="C7" s="16">
        <v>482195.89</v>
      </c>
      <c r="D7" s="16">
        <v>580092</v>
      </c>
      <c r="E7" s="16">
        <v>23.01</v>
      </c>
      <c r="F7" s="16">
        <v>688851.27</v>
      </c>
      <c r="G7" s="16">
        <v>482172.88</v>
      </c>
    </row>
    <row r="8" spans="1:7" x14ac:dyDescent="0.3">
      <c r="A8" s="15" t="s">
        <v>3</v>
      </c>
      <c r="B8" s="16">
        <v>5643408.1600000001</v>
      </c>
      <c r="C8" s="16">
        <v>3950385.71</v>
      </c>
      <c r="D8" s="16">
        <v>6787982</v>
      </c>
      <c r="E8" s="16">
        <v>188.48</v>
      </c>
      <c r="F8" s="16">
        <v>5643408.1600000001</v>
      </c>
      <c r="G8" s="16">
        <v>3950197.23</v>
      </c>
    </row>
    <row r="9" spans="1:7" x14ac:dyDescent="0.3">
      <c r="A9" s="15" t="s">
        <v>4</v>
      </c>
      <c r="B9" s="16">
        <v>4460352.99</v>
      </c>
      <c r="C9" s="16">
        <v>3122247.09</v>
      </c>
      <c r="D9" s="16">
        <v>251851</v>
      </c>
      <c r="E9" s="16">
        <v>148.96</v>
      </c>
      <c r="F9" s="16">
        <v>4460352.99</v>
      </c>
      <c r="G9" s="16">
        <v>251702.04</v>
      </c>
    </row>
    <row r="10" spans="1:7" x14ac:dyDescent="0.3">
      <c r="A10" s="15" t="s">
        <v>5</v>
      </c>
      <c r="B10" s="16">
        <v>60984339.030000001</v>
      </c>
      <c r="C10" s="16">
        <v>42689037.32</v>
      </c>
      <c r="D10" s="16">
        <v>3884705</v>
      </c>
      <c r="E10" s="16">
        <v>2036.72</v>
      </c>
      <c r="F10" s="16">
        <v>60984339.030000001</v>
      </c>
      <c r="G10" s="16">
        <v>3882668.28</v>
      </c>
    </row>
    <row r="11" spans="1:7" x14ac:dyDescent="0.3">
      <c r="A11" s="15" t="s">
        <v>6</v>
      </c>
      <c r="B11" s="16">
        <v>14617055.66</v>
      </c>
      <c r="C11" s="16">
        <v>10231938.960000001</v>
      </c>
      <c r="D11" s="16">
        <v>15000000</v>
      </c>
      <c r="E11" s="16">
        <v>488.17</v>
      </c>
      <c r="F11" s="16">
        <v>14617055.66</v>
      </c>
      <c r="G11" s="16">
        <v>10231450.789999999</v>
      </c>
    </row>
    <row r="12" spans="1:7" x14ac:dyDescent="0.3">
      <c r="A12" s="15" t="s">
        <v>7</v>
      </c>
      <c r="B12" s="16">
        <v>1007343</v>
      </c>
      <c r="C12" s="16">
        <v>705140.1</v>
      </c>
      <c r="D12" s="16">
        <v>895370</v>
      </c>
      <c r="E12" s="16">
        <v>33.64</v>
      </c>
      <c r="F12" s="16">
        <v>1007343</v>
      </c>
      <c r="G12" s="16">
        <v>705106.46</v>
      </c>
    </row>
    <row r="13" spans="1:7" x14ac:dyDescent="0.3">
      <c r="A13" s="15" t="s">
        <v>8</v>
      </c>
      <c r="B13" s="16">
        <v>5198364.09</v>
      </c>
      <c r="C13" s="16">
        <v>3638854.86</v>
      </c>
      <c r="D13" s="16">
        <v>2350000</v>
      </c>
      <c r="E13" s="16">
        <v>173.61</v>
      </c>
      <c r="F13" s="16">
        <v>5198364.09</v>
      </c>
      <c r="G13" s="17">
        <v>2349826.39</v>
      </c>
    </row>
    <row r="14" spans="1:7" x14ac:dyDescent="0.3">
      <c r="G14" s="13">
        <f>SUM(G6:G13)</f>
        <v>22103093.630000003</v>
      </c>
    </row>
    <row r="15" spans="1:7" x14ac:dyDescent="0.3">
      <c r="A15" s="12" t="s">
        <v>20</v>
      </c>
      <c r="B15" s="12" t="s">
        <v>21</v>
      </c>
    </row>
    <row r="16" spans="1:7" x14ac:dyDescent="0.3">
      <c r="A16" s="14" t="s">
        <v>31</v>
      </c>
      <c r="B16" s="15"/>
    </row>
    <row r="17" spans="1:6" ht="22.8" x14ac:dyDescent="0.3">
      <c r="A17" s="12" t="s">
        <v>0</v>
      </c>
      <c r="B17" s="12" t="s">
        <v>25</v>
      </c>
      <c r="C17" s="12" t="s">
        <v>32</v>
      </c>
      <c r="D17" s="12" t="s">
        <v>28</v>
      </c>
      <c r="E17" s="12" t="s">
        <v>29</v>
      </c>
      <c r="F17" s="12" t="s">
        <v>30</v>
      </c>
    </row>
    <row r="18" spans="1:6" x14ac:dyDescent="0.3">
      <c r="A18" s="15" t="s">
        <v>33</v>
      </c>
      <c r="B18" s="16">
        <v>64343.56</v>
      </c>
      <c r="C18" s="16">
        <v>13309430.689999999</v>
      </c>
      <c r="D18" s="16">
        <v>2.15</v>
      </c>
      <c r="E18" s="16">
        <v>64343.56</v>
      </c>
      <c r="F18" s="16">
        <v>64341.41</v>
      </c>
    </row>
    <row r="19" spans="1:6" x14ac:dyDescent="0.3">
      <c r="A19" s="15" t="s">
        <v>34</v>
      </c>
      <c r="B19" s="16">
        <v>23218.98</v>
      </c>
      <c r="C19" s="16">
        <v>6786714.3700000001</v>
      </c>
      <c r="D19" s="16">
        <v>0.78</v>
      </c>
      <c r="E19" s="16">
        <v>23218.98</v>
      </c>
      <c r="F19" s="16">
        <v>23218.2</v>
      </c>
    </row>
    <row r="20" spans="1:6" x14ac:dyDescent="0.3">
      <c r="A20" s="15" t="s">
        <v>35</v>
      </c>
      <c r="B20" s="16">
        <v>105254.95</v>
      </c>
      <c r="C20" s="16">
        <v>11531505.460000001</v>
      </c>
      <c r="D20" s="16">
        <v>3.52</v>
      </c>
      <c r="E20" s="16">
        <v>105254.95</v>
      </c>
      <c r="F20" s="16">
        <v>105251.43</v>
      </c>
    </row>
    <row r="21" spans="1:6" x14ac:dyDescent="0.3">
      <c r="A21" s="15" t="s">
        <v>36</v>
      </c>
      <c r="B21" s="16">
        <v>36074.92</v>
      </c>
      <c r="C21" s="16">
        <v>8936184.6400000006</v>
      </c>
      <c r="D21" s="16">
        <v>1.21</v>
      </c>
      <c r="E21" s="16">
        <v>36074.92</v>
      </c>
      <c r="F21" s="16">
        <v>36073.71</v>
      </c>
    </row>
    <row r="22" spans="1:6" x14ac:dyDescent="0.3">
      <c r="A22" s="15" t="s">
        <v>37</v>
      </c>
      <c r="B22" s="16">
        <v>42929.03</v>
      </c>
      <c r="C22" s="16">
        <v>9589807.6199999992</v>
      </c>
      <c r="D22" s="16">
        <v>1.43</v>
      </c>
      <c r="E22" s="16">
        <v>42929.03</v>
      </c>
      <c r="F22" s="16">
        <v>42927.6</v>
      </c>
    </row>
    <row r="23" spans="1:6" x14ac:dyDescent="0.3">
      <c r="A23" s="15" t="s">
        <v>38</v>
      </c>
      <c r="B23" s="16">
        <v>33906.269999999997</v>
      </c>
      <c r="C23" s="16">
        <v>11462421.609999999</v>
      </c>
      <c r="D23" s="16">
        <v>1.1299999999999999</v>
      </c>
      <c r="E23" s="16">
        <v>33906.269999999997</v>
      </c>
      <c r="F23" s="16">
        <v>33905.14</v>
      </c>
    </row>
    <row r="24" spans="1:6" x14ac:dyDescent="0.3">
      <c r="A24" s="15" t="s">
        <v>39</v>
      </c>
      <c r="B24" s="16">
        <v>248886.15</v>
      </c>
      <c r="C24" s="16">
        <v>33433411.710000001</v>
      </c>
      <c r="D24" s="16">
        <v>8.31</v>
      </c>
      <c r="E24" s="16">
        <v>248886.15</v>
      </c>
      <c r="F24" s="17">
        <v>248877.84</v>
      </c>
    </row>
    <row r="25" spans="1:6" x14ac:dyDescent="0.3">
      <c r="F25" s="13">
        <f>SUM(F18:F24)</f>
        <v>554595.32999999996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D3D8-C488-43BF-AE0D-B1E5A9D4CA41}">
  <dimension ref="A1:B11"/>
  <sheetViews>
    <sheetView workbookViewId="0">
      <selection activeCell="A13" sqref="A13"/>
    </sheetView>
  </sheetViews>
  <sheetFormatPr defaultRowHeight="14.4" x14ac:dyDescent="0.3"/>
  <cols>
    <col min="1" max="1" width="44.44140625" customWidth="1"/>
  </cols>
  <sheetData>
    <row r="1" spans="1:2" x14ac:dyDescent="0.3">
      <c r="A1" t="s">
        <v>49</v>
      </c>
    </row>
    <row r="3" spans="1:2" x14ac:dyDescent="0.3">
      <c r="A3" s="18" t="s">
        <v>40</v>
      </c>
      <c r="B3" s="19" t="s">
        <v>41</v>
      </c>
    </row>
    <row r="4" spans="1:2" x14ac:dyDescent="0.3">
      <c r="A4" s="20" t="s">
        <v>42</v>
      </c>
      <c r="B4" s="21">
        <v>-130689.76</v>
      </c>
    </row>
    <row r="5" spans="1:2" x14ac:dyDescent="0.3">
      <c r="A5" s="20" t="s">
        <v>43</v>
      </c>
      <c r="B5" s="21">
        <v>-30596.74</v>
      </c>
    </row>
    <row r="6" spans="1:2" x14ac:dyDescent="0.3">
      <c r="A6" s="20" t="s">
        <v>44</v>
      </c>
      <c r="B6" s="21">
        <v>-12100.11</v>
      </c>
    </row>
    <row r="7" spans="1:2" x14ac:dyDescent="0.3">
      <c r="A7" s="20" t="s">
        <v>45</v>
      </c>
      <c r="B7" s="21">
        <v>-1395.79</v>
      </c>
    </row>
    <row r="8" spans="1:2" x14ac:dyDescent="0.3">
      <c r="A8" s="20" t="s">
        <v>46</v>
      </c>
      <c r="B8" s="21">
        <v>-23793.18</v>
      </c>
    </row>
    <row r="9" spans="1:2" x14ac:dyDescent="0.3">
      <c r="A9" s="20" t="s">
        <v>47</v>
      </c>
      <c r="B9" s="21">
        <v>-16503.93</v>
      </c>
    </row>
    <row r="10" spans="1:2" x14ac:dyDescent="0.3">
      <c r="A10" s="20" t="s">
        <v>48</v>
      </c>
      <c r="B10" s="21">
        <v>-7811.74</v>
      </c>
    </row>
    <row r="11" spans="1:2" x14ac:dyDescent="0.3">
      <c r="A11" s="22"/>
      <c r="B11" s="23">
        <f>SUBTOTAL(9,B4:B10)</f>
        <v>-222891.24999999997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E4D87-C695-43AB-9916-9E15F1F71CD0}">
  <dimension ref="A1:H27"/>
  <sheetViews>
    <sheetView workbookViewId="0">
      <selection activeCell="D32" sqref="D32"/>
    </sheetView>
  </sheetViews>
  <sheetFormatPr defaultRowHeight="14.4" x14ac:dyDescent="0.3"/>
  <cols>
    <col min="1" max="1" width="30" customWidth="1"/>
    <col min="2" max="7" width="21.44140625" customWidth="1"/>
    <col min="8" max="8" width="21.44140625" style="25" customWidth="1"/>
  </cols>
  <sheetData>
    <row r="1" spans="1:8" x14ac:dyDescent="0.3">
      <c r="A1" t="s">
        <v>53</v>
      </c>
    </row>
    <row r="3" spans="1:8" x14ac:dyDescent="0.3">
      <c r="A3" s="24" t="s">
        <v>20</v>
      </c>
      <c r="B3" s="24" t="s">
        <v>21</v>
      </c>
    </row>
    <row r="4" spans="1:8" x14ac:dyDescent="0.3">
      <c r="A4" s="26" t="s">
        <v>22</v>
      </c>
      <c r="B4" s="27"/>
    </row>
    <row r="5" spans="1:8" x14ac:dyDescent="0.3">
      <c r="A5" s="26" t="s">
        <v>23</v>
      </c>
      <c r="B5" s="29">
        <v>5594.31</v>
      </c>
    </row>
    <row r="6" spans="1:8" x14ac:dyDescent="0.3">
      <c r="A6" s="26" t="s">
        <v>24</v>
      </c>
      <c r="B6" s="27"/>
    </row>
    <row r="7" spans="1:8" ht="22.8" x14ac:dyDescent="0.3">
      <c r="A7" s="24" t="s">
        <v>0</v>
      </c>
      <c r="B7" s="24" t="s">
        <v>50</v>
      </c>
      <c r="C7" s="24" t="s">
        <v>25</v>
      </c>
      <c r="D7" s="24" t="s">
        <v>26</v>
      </c>
      <c r="E7" s="24" t="s">
        <v>27</v>
      </c>
      <c r="F7" s="24" t="s">
        <v>28</v>
      </c>
      <c r="G7" s="24" t="s">
        <v>29</v>
      </c>
      <c r="H7" s="28" t="s">
        <v>30</v>
      </c>
    </row>
    <row r="8" spans="1:8" x14ac:dyDescent="0.3">
      <c r="A8" s="27" t="s">
        <v>6</v>
      </c>
      <c r="B8" s="29">
        <v>40514560.450000003</v>
      </c>
      <c r="C8" s="29">
        <v>5297873.6100000003</v>
      </c>
      <c r="D8" s="29">
        <v>3708511.53</v>
      </c>
      <c r="E8" s="29">
        <v>4768061.04</v>
      </c>
      <c r="F8" s="29">
        <v>2323.0300000000002</v>
      </c>
      <c r="G8" s="29">
        <v>5297873.6100000003</v>
      </c>
      <c r="H8" s="29">
        <v>3706188.5</v>
      </c>
    </row>
    <row r="9" spans="1:8" x14ac:dyDescent="0.3">
      <c r="A9" s="27" t="s">
        <v>2</v>
      </c>
      <c r="B9" s="29">
        <v>2517553.91</v>
      </c>
      <c r="C9" s="29">
        <v>836964.61</v>
      </c>
      <c r="D9" s="29">
        <v>585875.23</v>
      </c>
      <c r="E9" s="29">
        <v>97896.11</v>
      </c>
      <c r="F9" s="29">
        <v>367</v>
      </c>
      <c r="G9" s="29">
        <v>139851.59</v>
      </c>
      <c r="H9" s="29">
        <v>97529.11</v>
      </c>
    </row>
    <row r="10" spans="1:8" x14ac:dyDescent="0.3">
      <c r="A10" s="27" t="s">
        <v>3</v>
      </c>
      <c r="B10" s="29">
        <v>19006135.989999998</v>
      </c>
      <c r="C10" s="29">
        <v>5508521.3799999999</v>
      </c>
      <c r="D10" s="29">
        <v>3855964.97</v>
      </c>
      <c r="E10" s="29">
        <v>2837596.29</v>
      </c>
      <c r="F10" s="29">
        <v>2415.39</v>
      </c>
      <c r="G10" s="29">
        <v>4053708.99</v>
      </c>
      <c r="H10" s="29">
        <v>2835180.9</v>
      </c>
    </row>
    <row r="11" spans="1:8" x14ac:dyDescent="0.3">
      <c r="A11" s="27" t="s">
        <v>7</v>
      </c>
      <c r="B11" s="29">
        <v>4231571.97</v>
      </c>
      <c r="C11" s="29">
        <v>621211.42000000004</v>
      </c>
      <c r="D11" s="29">
        <v>434847.99</v>
      </c>
      <c r="E11" s="29">
        <v>190229.9</v>
      </c>
      <c r="F11" s="29">
        <v>272.39</v>
      </c>
      <c r="G11" s="29">
        <v>271757</v>
      </c>
      <c r="H11" s="29">
        <v>189957.51</v>
      </c>
    </row>
    <row r="12" spans="1:8" x14ac:dyDescent="0.3">
      <c r="A12" s="27" t="s">
        <v>4</v>
      </c>
      <c r="B12" s="29">
        <v>13067124.050000001</v>
      </c>
      <c r="C12" s="29">
        <v>3210751.51</v>
      </c>
      <c r="D12" s="29">
        <v>2247526.06</v>
      </c>
      <c r="E12" s="29">
        <v>0</v>
      </c>
      <c r="F12" s="29">
        <v>0</v>
      </c>
      <c r="G12" s="29">
        <v>0</v>
      </c>
      <c r="H12" s="29">
        <v>0</v>
      </c>
    </row>
    <row r="13" spans="1:8" x14ac:dyDescent="0.3">
      <c r="A13" s="27" t="s">
        <v>1</v>
      </c>
      <c r="B13" s="29">
        <v>2928810.05</v>
      </c>
      <c r="C13" s="29">
        <v>906455.83</v>
      </c>
      <c r="D13" s="29">
        <v>634519.07999999996</v>
      </c>
      <c r="E13" s="29">
        <v>0</v>
      </c>
      <c r="F13" s="29">
        <v>0</v>
      </c>
      <c r="G13" s="29">
        <v>0</v>
      </c>
      <c r="H13" s="29">
        <v>0</v>
      </c>
    </row>
    <row r="14" spans="1:8" x14ac:dyDescent="0.3">
      <c r="A14" s="27" t="s">
        <v>8</v>
      </c>
      <c r="B14" s="29">
        <v>16720443.35</v>
      </c>
      <c r="C14" s="29">
        <v>4342061</v>
      </c>
      <c r="D14" s="29">
        <v>3039442.7</v>
      </c>
      <c r="E14" s="29">
        <v>0</v>
      </c>
      <c r="F14" s="29">
        <v>0</v>
      </c>
      <c r="G14" s="29">
        <v>0</v>
      </c>
      <c r="H14" s="29">
        <v>0</v>
      </c>
    </row>
    <row r="15" spans="1:8" x14ac:dyDescent="0.3">
      <c r="A15" s="27" t="s">
        <v>5</v>
      </c>
      <c r="B15" s="29">
        <v>152859322</v>
      </c>
      <c r="C15" s="29">
        <v>47816403.439999998</v>
      </c>
      <c r="D15" s="29">
        <v>33471482.41</v>
      </c>
      <c r="E15" s="29">
        <v>0</v>
      </c>
      <c r="F15" s="29">
        <v>0</v>
      </c>
      <c r="G15" s="29">
        <v>0</v>
      </c>
      <c r="H15" s="29">
        <v>0</v>
      </c>
    </row>
    <row r="16" spans="1:8" x14ac:dyDescent="0.3">
      <c r="B16" s="25"/>
      <c r="C16" s="25"/>
      <c r="D16" s="25"/>
      <c r="E16" s="25"/>
      <c r="F16" s="25"/>
      <c r="G16" s="25"/>
      <c r="H16" s="25">
        <f>SUM(H8:H15)</f>
        <v>6828856.0199999996</v>
      </c>
    </row>
    <row r="17" spans="1:8" x14ac:dyDescent="0.3">
      <c r="A17" s="24" t="s">
        <v>20</v>
      </c>
      <c r="B17" s="24" t="s">
        <v>21</v>
      </c>
    </row>
    <row r="18" spans="1:8" x14ac:dyDescent="0.3">
      <c r="A18" s="26" t="s">
        <v>31</v>
      </c>
      <c r="B18" s="27"/>
    </row>
    <row r="19" spans="1:8" ht="22.8" x14ac:dyDescent="0.3">
      <c r="A19" s="24" t="s">
        <v>0</v>
      </c>
      <c r="B19" s="24" t="s">
        <v>50</v>
      </c>
      <c r="C19" s="24" t="s">
        <v>51</v>
      </c>
      <c r="D19" s="24" t="s">
        <v>25</v>
      </c>
      <c r="E19" s="24" t="s">
        <v>52</v>
      </c>
      <c r="F19" s="24" t="s">
        <v>28</v>
      </c>
      <c r="G19" s="24" t="s">
        <v>29</v>
      </c>
      <c r="H19" s="28" t="s">
        <v>30</v>
      </c>
    </row>
    <row r="20" spans="1:8" x14ac:dyDescent="0.3">
      <c r="A20" s="27" t="s">
        <v>38</v>
      </c>
      <c r="B20" s="29">
        <v>997.2</v>
      </c>
      <c r="C20" s="29">
        <v>41570.65</v>
      </c>
      <c r="D20" s="29">
        <v>42235.45</v>
      </c>
      <c r="E20" s="29">
        <v>11412011.41</v>
      </c>
      <c r="F20" s="29">
        <v>18.52</v>
      </c>
      <c r="G20" s="29">
        <v>42235.45</v>
      </c>
      <c r="H20" s="29">
        <v>42216.93</v>
      </c>
    </row>
    <row r="21" spans="1:8" x14ac:dyDescent="0.3">
      <c r="A21" s="27" t="s">
        <v>33</v>
      </c>
      <c r="B21" s="29">
        <v>3752.7</v>
      </c>
      <c r="C21" s="29">
        <v>58023.8</v>
      </c>
      <c r="D21" s="29">
        <v>60525.599999999999</v>
      </c>
      <c r="E21" s="29">
        <v>13221293.949999999</v>
      </c>
      <c r="F21" s="29">
        <v>26.54</v>
      </c>
      <c r="G21" s="29">
        <v>60525.599999999999</v>
      </c>
      <c r="H21" s="29">
        <v>60499.06</v>
      </c>
    </row>
    <row r="22" spans="1:8" x14ac:dyDescent="0.3">
      <c r="A22" s="27" t="s">
        <v>39</v>
      </c>
      <c r="B22" s="29">
        <v>131170.5</v>
      </c>
      <c r="C22" s="29">
        <v>128293.6</v>
      </c>
      <c r="D22" s="29">
        <v>215740.6</v>
      </c>
      <c r="E22" s="29">
        <v>32941790.760000002</v>
      </c>
      <c r="F22" s="29">
        <v>94.6</v>
      </c>
      <c r="G22" s="29">
        <v>215740.6</v>
      </c>
      <c r="H22" s="29">
        <v>215646</v>
      </c>
    </row>
    <row r="23" spans="1:8" x14ac:dyDescent="0.3">
      <c r="A23" s="27" t="s">
        <v>35</v>
      </c>
      <c r="B23" s="29">
        <v>34680.839999999997</v>
      </c>
      <c r="C23" s="29">
        <v>81710.8</v>
      </c>
      <c r="D23" s="29">
        <v>104831.36</v>
      </c>
      <c r="E23" s="29">
        <v>11395653.77</v>
      </c>
      <c r="F23" s="29">
        <v>45.97</v>
      </c>
      <c r="G23" s="29">
        <v>104831.36</v>
      </c>
      <c r="H23" s="29">
        <v>104785.39</v>
      </c>
    </row>
    <row r="24" spans="1:8" x14ac:dyDescent="0.3">
      <c r="A24" s="27" t="s">
        <v>37</v>
      </c>
      <c r="B24" s="29">
        <v>23255.4</v>
      </c>
      <c r="C24" s="29">
        <v>25305.65</v>
      </c>
      <c r="D24" s="29">
        <v>40809.25</v>
      </c>
      <c r="E24" s="29">
        <v>9534778.4800000004</v>
      </c>
      <c r="F24" s="29">
        <v>17.89</v>
      </c>
      <c r="G24" s="29">
        <v>40809.25</v>
      </c>
      <c r="H24" s="29">
        <v>40791.360000000001</v>
      </c>
    </row>
    <row r="25" spans="1:8" x14ac:dyDescent="0.3">
      <c r="A25" s="27" t="s">
        <v>36</v>
      </c>
      <c r="B25" s="29">
        <v>13525.67</v>
      </c>
      <c r="C25" s="29">
        <v>0</v>
      </c>
      <c r="D25" s="29">
        <v>9017.11</v>
      </c>
      <c r="E25" s="29">
        <v>8898713.9299999997</v>
      </c>
      <c r="F25" s="29">
        <v>3.95</v>
      </c>
      <c r="G25" s="29">
        <v>9017.11</v>
      </c>
      <c r="H25" s="29">
        <v>9013.16</v>
      </c>
    </row>
    <row r="26" spans="1:8" x14ac:dyDescent="0.3">
      <c r="A26" s="27" t="s">
        <v>34</v>
      </c>
      <c r="B26" s="29">
        <v>11509.56</v>
      </c>
      <c r="C26" s="29">
        <v>12928.3</v>
      </c>
      <c r="D26" s="29">
        <v>20601.34</v>
      </c>
      <c r="E26" s="29">
        <v>6750964.8600000003</v>
      </c>
      <c r="F26" s="29">
        <v>9.0299999999999994</v>
      </c>
      <c r="G26" s="29">
        <v>20601.34</v>
      </c>
      <c r="H26" s="29">
        <v>20592.310000000001</v>
      </c>
    </row>
    <row r="27" spans="1:8" x14ac:dyDescent="0.3">
      <c r="B27" s="25"/>
      <c r="C27" s="25"/>
      <c r="D27" s="25"/>
      <c r="E27" s="25"/>
      <c r="F27" s="25"/>
      <c r="G27" s="25"/>
      <c r="H27" s="25">
        <f>SUM(H20:H26)</f>
        <v>493544.20999999996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D56F-062A-475B-B197-A8512C55D34A}">
  <dimension ref="A1:H25"/>
  <sheetViews>
    <sheetView workbookViewId="0">
      <selection activeCell="F27" sqref="F27"/>
    </sheetView>
  </sheetViews>
  <sheetFormatPr defaultColWidth="9.109375" defaultRowHeight="14.4" x14ac:dyDescent="0.3"/>
  <cols>
    <col min="1" max="1" width="30" style="25" customWidth="1"/>
    <col min="2" max="8" width="21.44140625" style="25" customWidth="1"/>
    <col min="9" max="16384" width="9.109375" style="25"/>
  </cols>
  <sheetData>
    <row r="1" spans="1:8" x14ac:dyDescent="0.3">
      <c r="A1" s="28" t="s">
        <v>20</v>
      </c>
      <c r="B1" s="28" t="s">
        <v>21</v>
      </c>
    </row>
    <row r="2" spans="1:8" x14ac:dyDescent="0.3">
      <c r="A2" s="31" t="s">
        <v>22</v>
      </c>
      <c r="B2" s="32"/>
    </row>
    <row r="3" spans="1:8" x14ac:dyDescent="0.3">
      <c r="A3" s="31" t="s">
        <v>23</v>
      </c>
      <c r="B3" s="29">
        <v>6155.3</v>
      </c>
    </row>
    <row r="4" spans="1:8" x14ac:dyDescent="0.3">
      <c r="A4" s="31" t="s">
        <v>24</v>
      </c>
      <c r="B4" s="32"/>
    </row>
    <row r="5" spans="1:8" ht="22.8" x14ac:dyDescent="0.3">
      <c r="A5" s="28" t="s">
        <v>0</v>
      </c>
      <c r="B5" s="28" t="s">
        <v>50</v>
      </c>
      <c r="C5" s="28" t="s">
        <v>25</v>
      </c>
      <c r="D5" s="28" t="s">
        <v>26</v>
      </c>
      <c r="E5" s="28" t="s">
        <v>27</v>
      </c>
      <c r="F5" s="28" t="s">
        <v>28</v>
      </c>
      <c r="G5" s="28" t="s">
        <v>29</v>
      </c>
      <c r="H5" s="28" t="s">
        <v>30</v>
      </c>
    </row>
    <row r="6" spans="1:8" x14ac:dyDescent="0.3">
      <c r="A6" s="32" t="s">
        <v>6</v>
      </c>
      <c r="B6" s="29">
        <v>42629573.409999996</v>
      </c>
      <c r="C6" s="29">
        <v>10660075.66</v>
      </c>
      <c r="D6" s="29">
        <v>7462052.96</v>
      </c>
      <c r="E6" s="29">
        <v>1059549.51</v>
      </c>
      <c r="F6" s="29">
        <v>5816.18</v>
      </c>
      <c r="G6" s="29">
        <v>1513642.16</v>
      </c>
      <c r="H6" s="29">
        <v>1053733.33</v>
      </c>
    </row>
    <row r="7" spans="1:8" x14ac:dyDescent="0.3">
      <c r="A7" s="32" t="s">
        <v>4</v>
      </c>
      <c r="B7" s="29">
        <v>9293133.5</v>
      </c>
      <c r="C7" s="29">
        <v>1833025.93</v>
      </c>
      <c r="D7" s="29">
        <v>1283118.1499999999</v>
      </c>
      <c r="E7" s="29">
        <v>0</v>
      </c>
      <c r="F7" s="29">
        <v>0</v>
      </c>
      <c r="G7" s="29">
        <v>0</v>
      </c>
      <c r="H7" s="29">
        <v>0</v>
      </c>
    </row>
    <row r="8" spans="1:8" x14ac:dyDescent="0.3">
      <c r="A8" s="32" t="s">
        <v>3</v>
      </c>
      <c r="B8" s="29">
        <v>15052099.49</v>
      </c>
      <c r="C8" s="29">
        <v>4411947.24</v>
      </c>
      <c r="D8" s="29">
        <v>3088363.07</v>
      </c>
      <c r="E8" s="29">
        <v>0</v>
      </c>
      <c r="F8" s="29">
        <v>0</v>
      </c>
      <c r="G8" s="29">
        <v>0</v>
      </c>
      <c r="H8" s="29">
        <v>0</v>
      </c>
    </row>
    <row r="9" spans="1:8" x14ac:dyDescent="0.3">
      <c r="A9" s="32" t="s">
        <v>1</v>
      </c>
      <c r="B9" s="29">
        <v>1798093.25</v>
      </c>
      <c r="C9" s="29">
        <v>83194.210000000006</v>
      </c>
      <c r="D9" s="29">
        <v>58235.95</v>
      </c>
      <c r="E9" s="29">
        <v>0</v>
      </c>
      <c r="F9" s="29">
        <v>0</v>
      </c>
      <c r="G9" s="29">
        <v>0</v>
      </c>
      <c r="H9" s="29">
        <v>0</v>
      </c>
    </row>
    <row r="10" spans="1:8" x14ac:dyDescent="0.3">
      <c r="A10" s="32" t="s">
        <v>2</v>
      </c>
      <c r="B10" s="29">
        <v>1404737.43</v>
      </c>
      <c r="C10" s="29">
        <v>34252.019999999997</v>
      </c>
      <c r="D10" s="29">
        <v>23976.41</v>
      </c>
      <c r="E10" s="29">
        <v>0</v>
      </c>
      <c r="F10" s="29">
        <v>0</v>
      </c>
      <c r="G10" s="29">
        <v>0</v>
      </c>
      <c r="H10" s="29">
        <v>0</v>
      </c>
    </row>
    <row r="11" spans="1:8" x14ac:dyDescent="0.3">
      <c r="A11" s="32" t="s">
        <v>8</v>
      </c>
      <c r="B11" s="29">
        <v>13972104.939999999</v>
      </c>
      <c r="C11" s="29">
        <v>3181847.8</v>
      </c>
      <c r="D11" s="29">
        <v>2227293.46</v>
      </c>
      <c r="E11" s="29">
        <v>0</v>
      </c>
      <c r="F11" s="29">
        <v>0</v>
      </c>
      <c r="G11" s="29">
        <v>0</v>
      </c>
      <c r="H11" s="29">
        <v>0</v>
      </c>
    </row>
    <row r="12" spans="1:8" x14ac:dyDescent="0.3">
      <c r="A12" s="32" t="s">
        <v>7</v>
      </c>
      <c r="B12" s="29">
        <v>3340677.41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</row>
    <row r="13" spans="1:8" x14ac:dyDescent="0.3">
      <c r="A13" s="32" t="s">
        <v>5</v>
      </c>
      <c r="B13" s="29">
        <v>125004157.66</v>
      </c>
      <c r="C13" s="29">
        <v>33452273.789999999</v>
      </c>
      <c r="D13" s="29">
        <v>23416591.649999999</v>
      </c>
      <c r="E13" s="29">
        <v>0</v>
      </c>
      <c r="F13" s="29">
        <v>0</v>
      </c>
      <c r="G13" s="29">
        <v>0</v>
      </c>
      <c r="H13" s="29">
        <v>0</v>
      </c>
    </row>
    <row r="14" spans="1:8" x14ac:dyDescent="0.3">
      <c r="F14" s="25">
        <f>SUM(F6:F13)</f>
        <v>5816.18</v>
      </c>
      <c r="H14" s="25">
        <f>SUM(H6:H13)</f>
        <v>1053733.33</v>
      </c>
    </row>
    <row r="15" spans="1:8" x14ac:dyDescent="0.3">
      <c r="A15" s="28" t="s">
        <v>20</v>
      </c>
      <c r="B15" s="28" t="s">
        <v>21</v>
      </c>
    </row>
    <row r="16" spans="1:8" x14ac:dyDescent="0.3">
      <c r="A16" s="31" t="s">
        <v>31</v>
      </c>
      <c r="B16" s="32"/>
    </row>
    <row r="17" spans="1:8" ht="22.8" x14ac:dyDescent="0.3">
      <c r="A17" s="28" t="s">
        <v>0</v>
      </c>
      <c r="B17" s="28" t="s">
        <v>50</v>
      </c>
      <c r="C17" s="28" t="s">
        <v>51</v>
      </c>
      <c r="D17" s="28" t="s">
        <v>25</v>
      </c>
      <c r="E17" s="28" t="s">
        <v>52</v>
      </c>
      <c r="F17" s="28" t="s">
        <v>28</v>
      </c>
      <c r="G17" s="28" t="s">
        <v>29</v>
      </c>
      <c r="H17" s="28" t="s">
        <v>30</v>
      </c>
    </row>
    <row r="18" spans="1:8" x14ac:dyDescent="0.3">
      <c r="A18" s="32" t="s">
        <v>33</v>
      </c>
      <c r="B18" s="29">
        <v>25912.69</v>
      </c>
      <c r="C18" s="29">
        <v>50557.53</v>
      </c>
      <c r="D18" s="29">
        <v>67832.66</v>
      </c>
      <c r="E18" s="29">
        <v>13160768.35</v>
      </c>
      <c r="F18" s="29">
        <v>37.01</v>
      </c>
      <c r="G18" s="29">
        <v>67832.66</v>
      </c>
      <c r="H18" s="29">
        <v>67795.649999999994</v>
      </c>
    </row>
    <row r="19" spans="1:8" x14ac:dyDescent="0.3">
      <c r="A19" s="32" t="s">
        <v>39</v>
      </c>
      <c r="B19" s="29">
        <v>152081.91</v>
      </c>
      <c r="C19" s="29">
        <v>158378.18</v>
      </c>
      <c r="D19" s="29">
        <v>259766.12</v>
      </c>
      <c r="E19" s="29">
        <v>32726050.16</v>
      </c>
      <c r="F19" s="29">
        <v>141.72999999999999</v>
      </c>
      <c r="G19" s="29">
        <v>259766.12</v>
      </c>
      <c r="H19" s="29">
        <v>259624.39</v>
      </c>
    </row>
    <row r="20" spans="1:8" x14ac:dyDescent="0.3">
      <c r="A20" s="32" t="s">
        <v>34</v>
      </c>
      <c r="B20" s="29">
        <v>13005.9</v>
      </c>
      <c r="C20" s="29">
        <v>7841.91</v>
      </c>
      <c r="D20" s="29">
        <v>16512.509999999998</v>
      </c>
      <c r="E20" s="29">
        <v>6730363.5199999996</v>
      </c>
      <c r="F20" s="29">
        <v>9.01</v>
      </c>
      <c r="G20" s="29">
        <v>16512.509999999998</v>
      </c>
      <c r="H20" s="29">
        <v>16503.5</v>
      </c>
    </row>
    <row r="21" spans="1:8" x14ac:dyDescent="0.3">
      <c r="A21" s="32" t="s">
        <v>35</v>
      </c>
      <c r="B21" s="29">
        <v>123578.14</v>
      </c>
      <c r="C21" s="29">
        <v>69865.61</v>
      </c>
      <c r="D21" s="29">
        <v>152251.04</v>
      </c>
      <c r="E21" s="29">
        <v>11290822.41</v>
      </c>
      <c r="F21" s="29">
        <v>83.07</v>
      </c>
      <c r="G21" s="29">
        <v>152251.04</v>
      </c>
      <c r="H21" s="29">
        <v>152167.97</v>
      </c>
    </row>
    <row r="22" spans="1:8" x14ac:dyDescent="0.3">
      <c r="A22" s="32" t="s">
        <v>38</v>
      </c>
      <c r="B22" s="29">
        <v>802.27</v>
      </c>
      <c r="C22" s="29">
        <v>37637.96</v>
      </c>
      <c r="D22" s="29">
        <v>38172.81</v>
      </c>
      <c r="E22" s="29">
        <v>11369775.960000001</v>
      </c>
      <c r="F22" s="29">
        <v>20.83</v>
      </c>
      <c r="G22" s="29">
        <v>38172.81</v>
      </c>
      <c r="H22" s="29">
        <v>38151.980000000003</v>
      </c>
    </row>
    <row r="23" spans="1:8" x14ac:dyDescent="0.3">
      <c r="A23" s="32" t="s">
        <v>36</v>
      </c>
      <c r="B23" s="29">
        <v>62202.47</v>
      </c>
      <c r="C23" s="29">
        <v>0</v>
      </c>
      <c r="D23" s="29">
        <v>41468.31</v>
      </c>
      <c r="E23" s="29">
        <v>8889696.8200000003</v>
      </c>
      <c r="F23" s="29">
        <v>22.63</v>
      </c>
      <c r="G23" s="29">
        <v>41468.31</v>
      </c>
      <c r="H23" s="29">
        <v>41445.68</v>
      </c>
    </row>
    <row r="24" spans="1:8" x14ac:dyDescent="0.3">
      <c r="A24" s="32" t="s">
        <v>37</v>
      </c>
      <c r="B24" s="29">
        <v>22743.3</v>
      </c>
      <c r="C24" s="29">
        <v>30374.9</v>
      </c>
      <c r="D24" s="29">
        <v>45537.1</v>
      </c>
      <c r="E24" s="29">
        <v>9493969.2300000004</v>
      </c>
      <c r="F24" s="29">
        <v>24.84</v>
      </c>
      <c r="G24" s="29">
        <v>45537.1</v>
      </c>
      <c r="H24" s="29">
        <v>45512.26</v>
      </c>
    </row>
    <row r="25" spans="1:8" x14ac:dyDescent="0.3">
      <c r="F25" s="25">
        <f>SUM(F18:F24)</f>
        <v>339.11999999999989</v>
      </c>
      <c r="H25" s="25">
        <f>SUM(H18:H24)</f>
        <v>621201.43000000005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3AEE-3ACF-4925-A21E-1AC28257A6B3}">
  <dimension ref="A1:I29"/>
  <sheetViews>
    <sheetView workbookViewId="0">
      <selection activeCell="C28" sqref="A28:XFD28"/>
    </sheetView>
  </sheetViews>
  <sheetFormatPr defaultColWidth="9.109375" defaultRowHeight="14.4" x14ac:dyDescent="0.3"/>
  <cols>
    <col min="1" max="1" width="30" style="13" customWidth="1"/>
    <col min="2" max="9" width="21.44140625" style="13" customWidth="1"/>
    <col min="10" max="10" width="10.109375" style="13" bestFit="1" customWidth="1"/>
    <col min="11" max="16384" width="9.109375" style="13"/>
  </cols>
  <sheetData>
    <row r="1" spans="1:9" x14ac:dyDescent="0.3">
      <c r="A1" s="12" t="s">
        <v>20</v>
      </c>
      <c r="B1" s="12" t="s">
        <v>21</v>
      </c>
    </row>
    <row r="2" spans="1:9" x14ac:dyDescent="0.3">
      <c r="A2" s="14" t="s">
        <v>22</v>
      </c>
      <c r="B2" s="15"/>
    </row>
    <row r="3" spans="1:9" x14ac:dyDescent="0.3">
      <c r="A3" s="14" t="s">
        <v>23</v>
      </c>
      <c r="B3" s="16">
        <v>5751.19</v>
      </c>
    </row>
    <row r="4" spans="1:9" x14ac:dyDescent="0.3">
      <c r="A4" s="14" t="s">
        <v>24</v>
      </c>
      <c r="B4" s="15"/>
    </row>
    <row r="5" spans="1:9" ht="22.8" x14ac:dyDescent="0.3">
      <c r="A5" s="12" t="s">
        <v>0</v>
      </c>
      <c r="B5" s="12" t="s">
        <v>50</v>
      </c>
      <c r="C5" s="12" t="s">
        <v>56</v>
      </c>
      <c r="D5" s="12" t="s">
        <v>25</v>
      </c>
      <c r="E5" s="12" t="s">
        <v>26</v>
      </c>
      <c r="F5" s="12" t="s">
        <v>27</v>
      </c>
      <c r="G5" s="12" t="s">
        <v>28</v>
      </c>
      <c r="H5" s="12" t="s">
        <v>57</v>
      </c>
      <c r="I5" s="12" t="s">
        <v>30</v>
      </c>
    </row>
    <row r="6" spans="1:9" x14ac:dyDescent="0.3">
      <c r="A6" s="15" t="s">
        <v>7</v>
      </c>
      <c r="B6" s="16">
        <v>3932650.9</v>
      </c>
      <c r="C6" s="16">
        <v>3832683.27</v>
      </c>
      <c r="D6" s="16">
        <v>99967.63</v>
      </c>
      <c r="E6" s="16">
        <v>69977.34</v>
      </c>
      <c r="F6" s="16">
        <v>0</v>
      </c>
      <c r="G6" s="16">
        <v>0</v>
      </c>
      <c r="H6" s="16">
        <v>0</v>
      </c>
      <c r="I6" s="16">
        <v>0</v>
      </c>
    </row>
    <row r="7" spans="1:9" x14ac:dyDescent="0.3">
      <c r="A7" s="15" t="s">
        <v>6</v>
      </c>
      <c r="B7" s="16">
        <v>42448902.670000002</v>
      </c>
      <c r="C7" s="16">
        <v>34961520.520000003</v>
      </c>
      <c r="D7" s="16">
        <v>7487382.1500000004</v>
      </c>
      <c r="E7" s="16">
        <v>5241167.5</v>
      </c>
      <c r="F7" s="16">
        <v>0</v>
      </c>
      <c r="G7" s="16">
        <v>0</v>
      </c>
      <c r="H7" s="16">
        <v>0</v>
      </c>
      <c r="I7" s="16">
        <v>0</v>
      </c>
    </row>
    <row r="8" spans="1:9" x14ac:dyDescent="0.3">
      <c r="A8" s="15" t="s">
        <v>4</v>
      </c>
      <c r="B8" s="16">
        <v>9357180.6799999997</v>
      </c>
      <c r="C8" s="16">
        <v>8678037.1699999999</v>
      </c>
      <c r="D8" s="16">
        <v>679143.51</v>
      </c>
      <c r="E8" s="16">
        <v>475400.46</v>
      </c>
      <c r="F8" s="16">
        <v>0</v>
      </c>
      <c r="G8" s="16">
        <v>0</v>
      </c>
      <c r="H8" s="16">
        <v>0</v>
      </c>
      <c r="I8" s="16">
        <v>0</v>
      </c>
    </row>
    <row r="9" spans="1:9" x14ac:dyDescent="0.3">
      <c r="A9" s="15" t="s">
        <v>8</v>
      </c>
      <c r="B9" s="16">
        <v>14080608.460000001</v>
      </c>
      <c r="C9" s="16">
        <v>12744257.77</v>
      </c>
      <c r="D9" s="16">
        <v>1336350.69</v>
      </c>
      <c r="E9" s="16">
        <v>935445.48</v>
      </c>
      <c r="F9" s="16">
        <v>0</v>
      </c>
      <c r="G9" s="16">
        <v>0</v>
      </c>
      <c r="H9" s="16">
        <v>0</v>
      </c>
      <c r="I9" s="16">
        <v>0</v>
      </c>
    </row>
    <row r="10" spans="1:9" x14ac:dyDescent="0.3">
      <c r="A10" s="15" t="s">
        <v>5</v>
      </c>
      <c r="B10" s="16">
        <v>135900559.80000001</v>
      </c>
      <c r="C10" s="16">
        <v>104251382.70999999</v>
      </c>
      <c r="D10" s="16">
        <v>31649177.09</v>
      </c>
      <c r="E10" s="16">
        <v>22154423.960000001</v>
      </c>
      <c r="F10" s="16">
        <v>0</v>
      </c>
      <c r="G10" s="16">
        <v>0</v>
      </c>
      <c r="H10" s="16">
        <v>0</v>
      </c>
      <c r="I10" s="16">
        <v>0</v>
      </c>
    </row>
    <row r="11" spans="1:9" x14ac:dyDescent="0.3">
      <c r="A11" s="15" t="s">
        <v>3</v>
      </c>
      <c r="B11" s="16">
        <v>16784037.670000002</v>
      </c>
      <c r="C11" s="16">
        <v>12767383.880000001</v>
      </c>
      <c r="D11" s="16">
        <v>4016653.79</v>
      </c>
      <c r="E11" s="16">
        <v>2811657.65</v>
      </c>
      <c r="F11" s="16">
        <v>0</v>
      </c>
      <c r="G11" s="16">
        <v>0</v>
      </c>
      <c r="H11" s="16">
        <v>0</v>
      </c>
      <c r="I11" s="16">
        <v>0</v>
      </c>
    </row>
    <row r="12" spans="1:9" x14ac:dyDescent="0.3">
      <c r="A12" s="15" t="s">
        <v>1</v>
      </c>
      <c r="B12" s="16">
        <v>2281270.11</v>
      </c>
      <c r="C12" s="16">
        <v>2000065.04</v>
      </c>
      <c r="D12" s="16">
        <v>281205.07</v>
      </c>
      <c r="E12" s="16">
        <v>196843.55</v>
      </c>
      <c r="F12" s="16">
        <v>0</v>
      </c>
      <c r="G12" s="16">
        <v>0</v>
      </c>
      <c r="H12" s="16">
        <v>0</v>
      </c>
      <c r="I12" s="16">
        <v>0</v>
      </c>
    </row>
    <row r="13" spans="1:9" x14ac:dyDescent="0.3">
      <c r="A13" s="15" t="s">
        <v>2</v>
      </c>
      <c r="B13" s="16">
        <v>1540804.14</v>
      </c>
      <c r="C13" s="16">
        <v>1668483.61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</row>
    <row r="15" spans="1:9" x14ac:dyDescent="0.3">
      <c r="A15" s="12" t="s">
        <v>20</v>
      </c>
      <c r="B15" s="12" t="s">
        <v>21</v>
      </c>
    </row>
    <row r="16" spans="1:9" x14ac:dyDescent="0.3">
      <c r="A16" s="14" t="s">
        <v>31</v>
      </c>
      <c r="B16" s="15"/>
    </row>
    <row r="17" spans="1:9" ht="22.8" x14ac:dyDescent="0.3">
      <c r="A17" s="12" t="s">
        <v>0</v>
      </c>
      <c r="B17" s="12" t="s">
        <v>50</v>
      </c>
      <c r="C17" s="12" t="s">
        <v>51</v>
      </c>
      <c r="D17" s="12" t="s">
        <v>25</v>
      </c>
      <c r="E17" s="12" t="s">
        <v>52</v>
      </c>
      <c r="F17" s="12" t="s">
        <v>28</v>
      </c>
      <c r="G17" s="12" t="s">
        <v>58</v>
      </c>
      <c r="H17" s="12" t="s">
        <v>59</v>
      </c>
    </row>
    <row r="18" spans="1:9" x14ac:dyDescent="0.3">
      <c r="A18" s="15" t="s">
        <v>35</v>
      </c>
      <c r="B18" s="16">
        <v>72401.789999999994</v>
      </c>
      <c r="C18" s="16">
        <v>94705.93</v>
      </c>
      <c r="D18" s="16">
        <v>142973.79</v>
      </c>
      <c r="E18" s="16">
        <v>11138571.369999999</v>
      </c>
      <c r="F18" s="16">
        <v>1087.23</v>
      </c>
      <c r="G18" s="16">
        <v>142973.79</v>
      </c>
      <c r="H18" s="16">
        <v>141886.56</v>
      </c>
    </row>
    <row r="19" spans="1:9" ht="18" x14ac:dyDescent="0.35">
      <c r="A19" s="15" t="s">
        <v>39</v>
      </c>
      <c r="B19" s="16">
        <v>185462.54</v>
      </c>
      <c r="C19" s="16">
        <v>224473.18</v>
      </c>
      <c r="D19" s="16">
        <v>348114.87</v>
      </c>
      <c r="E19" s="16">
        <v>32466284.039999999</v>
      </c>
      <c r="F19" s="16">
        <v>2647.21</v>
      </c>
      <c r="G19" s="16">
        <v>348114.87</v>
      </c>
      <c r="H19" s="16">
        <v>345467.66</v>
      </c>
      <c r="I19" s="35" t="s">
        <v>61</v>
      </c>
    </row>
    <row r="20" spans="1:9" x14ac:dyDescent="0.3">
      <c r="A20" s="15" t="s">
        <v>34</v>
      </c>
      <c r="B20" s="16">
        <v>18268.580000000002</v>
      </c>
      <c r="C20" s="16">
        <v>19927.61</v>
      </c>
      <c r="D20" s="16">
        <v>32106.66</v>
      </c>
      <c r="E20" s="16">
        <v>6713851.0099999998</v>
      </c>
      <c r="F20" s="16">
        <v>244.15</v>
      </c>
      <c r="G20" s="16">
        <v>32106.66</v>
      </c>
      <c r="H20" s="16">
        <v>31862.51</v>
      </c>
    </row>
    <row r="21" spans="1:9" x14ac:dyDescent="0.3">
      <c r="A21" s="15" t="s">
        <v>36</v>
      </c>
      <c r="B21" s="16">
        <v>54569.68</v>
      </c>
      <c r="C21" s="16">
        <v>0</v>
      </c>
      <c r="D21" s="16">
        <v>36379.79</v>
      </c>
      <c r="E21" s="16">
        <v>8848228.5099999998</v>
      </c>
      <c r="F21" s="16">
        <v>276.64999999999998</v>
      </c>
      <c r="G21" s="16">
        <v>36379.79</v>
      </c>
      <c r="H21" s="16">
        <v>36103.14</v>
      </c>
    </row>
    <row r="22" spans="1:9" x14ac:dyDescent="0.3">
      <c r="A22" s="15" t="s">
        <v>37</v>
      </c>
      <c r="B22" s="16">
        <v>34076.400000000001</v>
      </c>
      <c r="C22" s="16">
        <v>43311.75</v>
      </c>
      <c r="D22" s="16">
        <v>66029.350000000006</v>
      </c>
      <c r="E22" s="16">
        <v>9448432.1300000008</v>
      </c>
      <c r="F22" s="16">
        <v>502.12</v>
      </c>
      <c r="G22" s="16">
        <v>66029.350000000006</v>
      </c>
      <c r="H22" s="16">
        <v>65527.23</v>
      </c>
    </row>
    <row r="23" spans="1:9" x14ac:dyDescent="0.3">
      <c r="A23" s="15" t="s">
        <v>33</v>
      </c>
      <c r="B23" s="16">
        <v>28286.93</v>
      </c>
      <c r="C23" s="16">
        <v>67002.91</v>
      </c>
      <c r="D23" s="16">
        <v>85860.86</v>
      </c>
      <c r="E23" s="16">
        <v>13092935.689999999</v>
      </c>
      <c r="F23" s="16">
        <v>652.91999999999996</v>
      </c>
      <c r="G23" s="16">
        <v>85860.86</v>
      </c>
      <c r="H23" s="16">
        <v>85207.94</v>
      </c>
    </row>
    <row r="24" spans="1:9" ht="15" thickBot="1" x14ac:dyDescent="0.35">
      <c r="A24" s="15" t="s">
        <v>38</v>
      </c>
      <c r="B24" s="16">
        <v>1818.72</v>
      </c>
      <c r="C24" s="16">
        <v>43618.59</v>
      </c>
      <c r="D24" s="16">
        <v>44831.07</v>
      </c>
      <c r="E24" s="16">
        <v>11331603.15</v>
      </c>
      <c r="F24" s="16">
        <v>340.91</v>
      </c>
      <c r="G24" s="16">
        <v>44831.07</v>
      </c>
      <c r="H24" s="16">
        <v>44490.16</v>
      </c>
    </row>
    <row r="25" spans="1:9" x14ac:dyDescent="0.3">
      <c r="H25" s="36">
        <f>SUM(H18:H24)</f>
        <v>750545.20000000007</v>
      </c>
    </row>
    <row r="26" spans="1:9" ht="15" thickBot="1" x14ac:dyDescent="0.35">
      <c r="H26" s="16">
        <v>73325.34</v>
      </c>
      <c r="I26" s="33" t="s">
        <v>60</v>
      </c>
    </row>
    <row r="27" spans="1:9" ht="15.6" thickTop="1" thickBot="1" x14ac:dyDescent="0.35">
      <c r="H27" s="37">
        <f>H26+H25</f>
        <v>823870.54</v>
      </c>
      <c r="I27" s="13" t="s">
        <v>63</v>
      </c>
    </row>
    <row r="28" spans="1:9" ht="15" thickTop="1" x14ac:dyDescent="0.3">
      <c r="H28" s="38"/>
    </row>
    <row r="29" spans="1:9" ht="15.6" x14ac:dyDescent="0.3">
      <c r="A29" s="34" t="s">
        <v>62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7D781-60BE-4B47-88BE-D2084B778F6F}">
  <dimension ref="A1:W10"/>
  <sheetViews>
    <sheetView tabSelected="1" workbookViewId="0">
      <selection activeCell="N7" sqref="N7"/>
    </sheetView>
  </sheetViews>
  <sheetFormatPr defaultRowHeight="14.4" x14ac:dyDescent="0.3"/>
  <cols>
    <col min="1" max="1" width="30.6640625" customWidth="1"/>
    <col min="2" max="2" width="1.6640625" customWidth="1"/>
    <col min="3" max="4" width="10.6640625" style="40" customWidth="1"/>
    <col min="5" max="5" width="10.6640625" style="41" customWidth="1"/>
    <col min="6" max="6" width="1.6640625" style="41" customWidth="1"/>
    <col min="7" max="9" width="10.6640625" style="41" customWidth="1"/>
    <col min="10" max="10" width="1.6640625" style="41" customWidth="1"/>
    <col min="11" max="13" width="10.6640625" style="41" customWidth="1"/>
    <col min="14" max="14" width="1.6640625" style="41" customWidth="1"/>
    <col min="15" max="15" width="2.6640625" style="41" customWidth="1"/>
    <col min="16" max="18" width="10.6640625" style="41" customWidth="1"/>
    <col min="19" max="19" width="1.6640625" style="41" customWidth="1"/>
    <col min="20" max="22" width="11.6640625" style="41" customWidth="1"/>
    <col min="23" max="26" width="12.6640625" customWidth="1"/>
  </cols>
  <sheetData>
    <row r="1" spans="1:23" x14ac:dyDescent="0.3">
      <c r="A1" s="12" t="s">
        <v>0</v>
      </c>
      <c r="B1" s="39"/>
      <c r="C1" s="40" t="s">
        <v>64</v>
      </c>
      <c r="D1" s="40" t="s">
        <v>65</v>
      </c>
      <c r="E1" s="41" t="s">
        <v>66</v>
      </c>
      <c r="G1" s="41" t="s">
        <v>67</v>
      </c>
      <c r="H1" s="41" t="s">
        <v>68</v>
      </c>
      <c r="I1" s="41" t="s">
        <v>69</v>
      </c>
      <c r="K1" s="41" t="s">
        <v>70</v>
      </c>
      <c r="L1" s="41" t="s">
        <v>71</v>
      </c>
      <c r="M1" s="41" t="s">
        <v>72</v>
      </c>
      <c r="P1" s="41" t="s">
        <v>73</v>
      </c>
      <c r="Q1" s="41" t="s">
        <v>74</v>
      </c>
      <c r="R1" s="41" t="s">
        <v>75</v>
      </c>
      <c r="T1" s="42" t="s">
        <v>76</v>
      </c>
      <c r="U1" s="42" t="s">
        <v>77</v>
      </c>
      <c r="V1" s="42" t="s">
        <v>78</v>
      </c>
    </row>
    <row r="2" spans="1:23" x14ac:dyDescent="0.3">
      <c r="A2" s="15" t="s">
        <v>35</v>
      </c>
      <c r="B2" s="15"/>
      <c r="C2" s="43">
        <v>0</v>
      </c>
      <c r="D2" s="43">
        <v>0</v>
      </c>
      <c r="E2" s="44">
        <v>0</v>
      </c>
      <c r="F2" s="44"/>
      <c r="G2" s="44">
        <v>33052.280000000013</v>
      </c>
      <c r="H2" s="44">
        <v>0</v>
      </c>
      <c r="I2" s="44">
        <v>33052.280000000013</v>
      </c>
      <c r="J2" s="44"/>
      <c r="K2" s="44">
        <v>0</v>
      </c>
      <c r="L2" s="44">
        <v>0</v>
      </c>
      <c r="M2" s="44">
        <v>0</v>
      </c>
      <c r="N2" s="44"/>
      <c r="O2" s="44"/>
      <c r="P2" s="44">
        <v>0</v>
      </c>
      <c r="Q2" s="44">
        <v>0</v>
      </c>
      <c r="R2" s="44">
        <v>0</v>
      </c>
      <c r="S2" s="44"/>
      <c r="T2" s="45">
        <v>33052.280000000013</v>
      </c>
      <c r="U2" s="45">
        <v>0</v>
      </c>
      <c r="V2" s="45">
        <v>33052.280000000013</v>
      </c>
      <c r="W2" s="25"/>
    </row>
    <row r="3" spans="1:23" x14ac:dyDescent="0.3">
      <c r="A3" s="15" t="s">
        <v>39</v>
      </c>
      <c r="B3" s="15"/>
      <c r="C3" s="43">
        <v>0</v>
      </c>
      <c r="D3" s="43">
        <v>0</v>
      </c>
      <c r="E3" s="44">
        <v>0</v>
      </c>
      <c r="F3" s="44"/>
      <c r="G3" s="44">
        <v>87301.7</v>
      </c>
      <c r="H3" s="44">
        <v>0</v>
      </c>
      <c r="I3" s="44">
        <v>87301.7</v>
      </c>
      <c r="J3" s="44"/>
      <c r="K3" s="44">
        <v>80219.81</v>
      </c>
      <c r="L3" s="44">
        <v>0</v>
      </c>
      <c r="M3" s="44">
        <v>80219.81</v>
      </c>
      <c r="N3" s="44"/>
      <c r="O3" s="44"/>
      <c r="P3" s="44">
        <v>4504.32</v>
      </c>
      <c r="Q3" s="44">
        <v>0</v>
      </c>
      <c r="R3" s="44">
        <v>4504.32</v>
      </c>
      <c r="S3" s="44"/>
      <c r="T3" s="45">
        <v>172025.83000000002</v>
      </c>
      <c r="U3" s="45">
        <v>0</v>
      </c>
      <c r="V3" s="45">
        <v>172025.83000000002</v>
      </c>
      <c r="W3" s="25"/>
    </row>
    <row r="4" spans="1:23" x14ac:dyDescent="0.3">
      <c r="A4" s="15" t="s">
        <v>34</v>
      </c>
      <c r="B4" s="15"/>
      <c r="C4" s="43">
        <v>0</v>
      </c>
      <c r="D4" s="43">
        <v>0</v>
      </c>
      <c r="E4" s="44">
        <v>0</v>
      </c>
      <c r="F4" s="44"/>
      <c r="G4" s="44">
        <v>1618.12</v>
      </c>
      <c r="H4" s="44">
        <v>0</v>
      </c>
      <c r="I4" s="44">
        <v>1618.12</v>
      </c>
      <c r="J4" s="44"/>
      <c r="K4" s="44">
        <v>0</v>
      </c>
      <c r="L4" s="44">
        <v>0</v>
      </c>
      <c r="M4" s="44">
        <v>0</v>
      </c>
      <c r="N4" s="44"/>
      <c r="O4" s="44"/>
      <c r="P4" s="44">
        <v>504.08</v>
      </c>
      <c r="Q4" s="44">
        <v>0</v>
      </c>
      <c r="R4" s="44">
        <v>504.08</v>
      </c>
      <c r="S4" s="44"/>
      <c r="T4" s="45">
        <v>2122.1999999999998</v>
      </c>
      <c r="U4" s="45">
        <v>0</v>
      </c>
      <c r="V4" s="45">
        <v>2122.1999999999998</v>
      </c>
      <c r="W4" s="25"/>
    </row>
    <row r="5" spans="1:23" x14ac:dyDescent="0.3">
      <c r="A5" s="15" t="s">
        <v>36</v>
      </c>
      <c r="B5" s="15"/>
      <c r="C5" s="43">
        <v>327.68</v>
      </c>
      <c r="D5" s="43">
        <v>0</v>
      </c>
      <c r="E5" s="44">
        <v>327.68</v>
      </c>
      <c r="F5" s="44"/>
      <c r="G5" s="44">
        <v>49421.1</v>
      </c>
      <c r="H5" s="44">
        <v>0</v>
      </c>
      <c r="I5" s="44">
        <v>49421.1</v>
      </c>
      <c r="J5" s="44"/>
      <c r="K5" s="44">
        <v>0</v>
      </c>
      <c r="L5" s="44">
        <v>0</v>
      </c>
      <c r="M5" s="44">
        <v>0</v>
      </c>
      <c r="N5" s="44"/>
      <c r="O5" s="44"/>
      <c r="P5" s="44">
        <v>0</v>
      </c>
      <c r="Q5" s="44">
        <v>0</v>
      </c>
      <c r="R5" s="44">
        <v>0</v>
      </c>
      <c r="S5" s="44"/>
      <c r="T5" s="45">
        <v>49748.78</v>
      </c>
      <c r="U5" s="45">
        <v>0</v>
      </c>
      <c r="V5" s="45">
        <v>49748.78</v>
      </c>
      <c r="W5" s="25"/>
    </row>
    <row r="6" spans="1:23" x14ac:dyDescent="0.3">
      <c r="A6" s="15" t="s">
        <v>37</v>
      </c>
      <c r="B6" s="15"/>
      <c r="C6" s="43">
        <v>0</v>
      </c>
      <c r="D6" s="43">
        <v>0</v>
      </c>
      <c r="E6" s="44">
        <v>0</v>
      </c>
      <c r="F6" s="44"/>
      <c r="G6" s="44">
        <v>0</v>
      </c>
      <c r="H6" s="44">
        <v>0</v>
      </c>
      <c r="I6" s="44">
        <v>0</v>
      </c>
      <c r="J6" s="44"/>
      <c r="K6" s="44">
        <v>0</v>
      </c>
      <c r="L6" s="44">
        <v>0</v>
      </c>
      <c r="M6" s="44">
        <v>0</v>
      </c>
      <c r="N6" s="44"/>
      <c r="O6" s="44"/>
      <c r="P6" s="44">
        <v>0</v>
      </c>
      <c r="Q6" s="44">
        <v>0</v>
      </c>
      <c r="R6" s="44">
        <v>0</v>
      </c>
      <c r="S6" s="44"/>
      <c r="T6" s="45">
        <v>0</v>
      </c>
      <c r="U6" s="45">
        <v>0</v>
      </c>
      <c r="V6" s="45">
        <v>0</v>
      </c>
      <c r="W6" s="25"/>
    </row>
    <row r="7" spans="1:23" x14ac:dyDescent="0.3">
      <c r="A7" s="15" t="s">
        <v>33</v>
      </c>
      <c r="B7" s="15"/>
      <c r="C7" s="43">
        <v>14684.56</v>
      </c>
      <c r="D7" s="43">
        <v>17079.95</v>
      </c>
      <c r="E7" s="44">
        <v>31764.510000000002</v>
      </c>
      <c r="F7" s="44"/>
      <c r="G7" s="44">
        <v>36606.92</v>
      </c>
      <c r="H7" s="44">
        <v>40052.5</v>
      </c>
      <c r="I7" s="44">
        <v>76659.42</v>
      </c>
      <c r="J7" s="44"/>
      <c r="K7" s="44">
        <v>13065.84</v>
      </c>
      <c r="L7" s="44">
        <v>25154.850000000006</v>
      </c>
      <c r="M7" s="44">
        <v>38220.69</v>
      </c>
      <c r="N7" s="44"/>
      <c r="O7" s="44"/>
      <c r="P7" s="44">
        <v>21173.688400000003</v>
      </c>
      <c r="Q7" s="44">
        <v>39721.730000000003</v>
      </c>
      <c r="R7" s="44">
        <v>60895.41840000001</v>
      </c>
      <c r="S7" s="44"/>
      <c r="T7" s="45">
        <v>85531.008399999992</v>
      </c>
      <c r="U7" s="45">
        <v>122009.03</v>
      </c>
      <c r="V7" s="45">
        <v>207540.03839999999</v>
      </c>
      <c r="W7" s="25"/>
    </row>
    <row r="8" spans="1:23" ht="15" thickBot="1" x14ac:dyDescent="0.35">
      <c r="A8" s="15" t="s">
        <v>38</v>
      </c>
      <c r="B8" s="15"/>
      <c r="C8" s="43">
        <v>0</v>
      </c>
      <c r="D8" s="43">
        <v>0</v>
      </c>
      <c r="E8" s="44">
        <v>0</v>
      </c>
      <c r="F8" s="44"/>
      <c r="G8" s="44">
        <v>0</v>
      </c>
      <c r="H8" s="44">
        <v>0</v>
      </c>
      <c r="I8" s="44">
        <v>0</v>
      </c>
      <c r="J8" s="44"/>
      <c r="K8" s="44">
        <v>0</v>
      </c>
      <c r="L8" s="44">
        <v>0</v>
      </c>
      <c r="M8" s="44">
        <v>0</v>
      </c>
      <c r="N8" s="44"/>
      <c r="O8" s="44"/>
      <c r="P8" s="44">
        <v>0</v>
      </c>
      <c r="Q8" s="44">
        <v>0</v>
      </c>
      <c r="R8" s="44">
        <v>0</v>
      </c>
      <c r="S8" s="44"/>
      <c r="T8" s="45">
        <v>0</v>
      </c>
      <c r="U8" s="45">
        <v>0</v>
      </c>
      <c r="V8" s="45">
        <v>0</v>
      </c>
      <c r="W8" s="25"/>
    </row>
    <row r="9" spans="1:23" ht="15" thickTop="1" x14ac:dyDescent="0.3">
      <c r="A9" s="15"/>
      <c r="B9" s="15"/>
      <c r="C9" s="46">
        <v>15012.24</v>
      </c>
      <c r="D9" s="46">
        <v>17079.95</v>
      </c>
      <c r="E9" s="47">
        <v>32092.190000000002</v>
      </c>
      <c r="F9" s="47"/>
      <c r="G9" s="47">
        <v>208000.12</v>
      </c>
      <c r="H9" s="47">
        <v>40052.5</v>
      </c>
      <c r="I9" s="47">
        <v>248052.62</v>
      </c>
      <c r="J9" s="47"/>
      <c r="K9" s="47">
        <v>93285.65</v>
      </c>
      <c r="L9" s="47">
        <v>25154.850000000006</v>
      </c>
      <c r="M9" s="47">
        <v>118440.5</v>
      </c>
      <c r="N9" s="47"/>
      <c r="O9" s="47"/>
      <c r="P9" s="47">
        <v>26182.088400000001</v>
      </c>
      <c r="Q9" s="47">
        <v>39721.730000000003</v>
      </c>
      <c r="R9" s="47">
        <v>65903.818400000004</v>
      </c>
      <c r="S9" s="47"/>
      <c r="T9" s="48">
        <v>342480.09840000002</v>
      </c>
      <c r="U9" s="48">
        <v>122009.03</v>
      </c>
      <c r="V9" s="48">
        <v>464489.12840000005</v>
      </c>
    </row>
    <row r="10" spans="1:23" x14ac:dyDescent="0.3">
      <c r="E10" s="44"/>
      <c r="F10" s="44"/>
      <c r="G10" s="44"/>
      <c r="H10" s="4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Flood Base Amounts</vt:lpstr>
      <vt:lpstr>FY22Q1</vt:lpstr>
      <vt:lpstr>FY22Q Reinvestment Supplemental</vt:lpstr>
      <vt:lpstr>FY22Q2</vt:lpstr>
      <vt:lpstr>FY22Q3</vt:lpstr>
      <vt:lpstr>FY22Q4</vt:lpstr>
      <vt:lpstr>Payment for late filed returns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Floyd, Adam [IDR]</dc:creator>
  <cp:lastModifiedBy>Lewison, Barbara [IDR]</cp:lastModifiedBy>
  <dcterms:created xsi:type="dcterms:W3CDTF">2022-05-11T18:56:44Z</dcterms:created>
  <dcterms:modified xsi:type="dcterms:W3CDTF">2024-04-23T14:47:53Z</dcterms:modified>
</cp:coreProperties>
</file>