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T\DISTRIBUTIONS\IMPACT Distributions\Quarterly Distributions\FY23\Flood Reinvestiment\"/>
    </mc:Choice>
  </mc:AlternateContent>
  <xr:revisionPtr revIDLastSave="0" documentId="13_ncr:1_{4138CFD6-6B92-4D31-B7A0-7CFB4649A898}" xr6:coauthVersionLast="36" xr6:coauthVersionMax="36" xr10:uidLastSave="{00000000-0000-0000-0000-000000000000}"/>
  <bookViews>
    <workbookView xWindow="0" yWindow="0" windowWidth="28800" windowHeight="11928" activeTab="5" xr2:uid="{00000000-000D-0000-FFFF-FFFF00000000}"/>
  </bookViews>
  <sheets>
    <sheet name="FY23Q1" sheetId="1" r:id="rId1"/>
    <sheet name="FY23Q2" sheetId="2" r:id="rId2"/>
    <sheet name="FY23Q3" sheetId="3" r:id="rId3"/>
    <sheet name="FY23Q4" sheetId="4" r:id="rId4"/>
    <sheet name="Late filed returns" sheetId="5" r:id="rId5"/>
    <sheet name="Late Sioux City" sheetId="7" r:id="rId6"/>
  </sheets>
  <definedNames>
    <definedName name="_xlnm._FilterDatabase" localSheetId="0" hidden="1">FY23Q1!$A$18:$H$24</definedName>
  </definedNames>
  <calcPr calcId="191029"/>
</workbook>
</file>

<file path=xl/calcChain.xml><?xml version="1.0" encoding="utf-8"?>
<calcChain xmlns="http://schemas.openxmlformats.org/spreadsheetml/2006/main">
  <c r="U2" i="7" l="1"/>
  <c r="T2" i="7"/>
  <c r="R2" i="7"/>
  <c r="M2" i="7"/>
  <c r="I2" i="7"/>
  <c r="E2" i="7"/>
  <c r="V2" i="7" s="1"/>
  <c r="I25" i="4" l="1"/>
  <c r="H25" i="3" l="1"/>
  <c r="H25" i="2" l="1"/>
  <c r="I14" i="2"/>
  <c r="H25" i="1" l="1"/>
  <c r="I14" i="1"/>
</calcChain>
</file>

<file path=xl/sharedStrings.xml><?xml version="1.0" encoding="utf-8"?>
<sst xmlns="http://schemas.openxmlformats.org/spreadsheetml/2006/main" count="210" uniqueCount="54">
  <si>
    <t>Field</t>
  </si>
  <si>
    <t>Value</t>
  </si>
  <si>
    <t>Administrative Details</t>
  </si>
  <si>
    <t>Total Admin Fee</t>
  </si>
  <si>
    <t>Flood Mitigation Details</t>
  </si>
  <si>
    <t>District</t>
  </si>
  <si>
    <t>Reported Sales</t>
  </si>
  <si>
    <t>Base Amount</t>
  </si>
  <si>
    <t>Increment</t>
  </si>
  <si>
    <t>70% Cap</t>
  </si>
  <si>
    <t>Remaining Fiscal Year Cap</t>
  </si>
  <si>
    <t>Admin Fee</t>
  </si>
  <si>
    <t>Funded Amount</t>
  </si>
  <si>
    <t>Allowed Distribution</t>
  </si>
  <si>
    <t>Cedar Rapids Flood Mitigation</t>
  </si>
  <si>
    <t>Des Moines Flood Mitigation</t>
  </si>
  <si>
    <t>Council Bluffs Flood Mitigation</t>
  </si>
  <si>
    <t>Coralville Flood Mitigation</t>
  </si>
  <si>
    <t>Waverly Flood Mitigation</t>
  </si>
  <si>
    <t>Storm Lake Flood Mitigation</t>
  </si>
  <si>
    <t>Burlington Flood Mitigation</t>
  </si>
  <si>
    <t>Dubuque Flood Mitigation</t>
  </si>
  <si>
    <t>Reinvestment District Details</t>
  </si>
  <si>
    <t>Reported State Hotel/Motel</t>
  </si>
  <si>
    <t>Remaining Cap</t>
  </si>
  <si>
    <t>Total Distribution</t>
  </si>
  <si>
    <t>Distribution Less Fees</t>
  </si>
  <si>
    <t>Des Moines Reinvestment District V1</t>
  </si>
  <si>
    <t>Mason City Reinvestment District V1</t>
  </si>
  <si>
    <t>Sioux City Reinvestment District V1</t>
  </si>
  <si>
    <t>Waterloo Reinvestment District V1</t>
  </si>
  <si>
    <t>Grinnell Reinvestment District V1</t>
  </si>
  <si>
    <t>Coralville Reinvestment District V1</t>
  </si>
  <si>
    <t>Muscatine Reinvestment District V1</t>
  </si>
  <si>
    <t>*</t>
  </si>
  <si>
    <t>* Flood amounts will be in two separate payments. The admin fees were errorously deducted twice from the distribution.</t>
  </si>
  <si>
    <t>Reinvestment District Details - Version 1</t>
  </si>
  <si>
    <t>State Sales Tax</t>
  </si>
  <si>
    <t>Sales Subject to Tax</t>
  </si>
  <si>
    <t>QTR 1 Sales</t>
  </si>
  <si>
    <t>QTR 1 Hotel</t>
  </si>
  <si>
    <t>QTR 1 Total</t>
  </si>
  <si>
    <t>QTR 2 Sales</t>
  </si>
  <si>
    <t>QTR2 Hotel</t>
  </si>
  <si>
    <t>QTR 2 Total</t>
  </si>
  <si>
    <t>QTR 3 Sales</t>
  </si>
  <si>
    <t>QTR 3 Hotel</t>
  </si>
  <si>
    <t>QTR 3 Total</t>
  </si>
  <si>
    <t>QTR 4 Sales</t>
  </si>
  <si>
    <t>QTR 4 Hotel</t>
  </si>
  <si>
    <t>QTR 4 Total</t>
  </si>
  <si>
    <t>Sales Total</t>
  </si>
  <si>
    <t>Hotel Total</t>
  </si>
  <si>
    <t>Yearly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</si>
</sst>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5B3D7"/>
        <bgColor rgb="FF95B3D7"/>
      </patternFill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4" fontId="1" fillId="2" borderId="1" xfId="0" applyNumberFormat="1" applyFont="1" applyFill="1" applyBorder="1" applyAlignment="1">
      <alignment horizontal="center" wrapText="1"/>
    </xf>
    <xf numFmtId="4" fontId="0" fillId="0" borderId="0" xfId="0" applyNumberFormat="1"/>
    <xf numFmtId="4" fontId="2" fillId="3" borderId="0" xfId="0" applyNumberFormat="1" applyFont="1" applyFill="1" applyAlignment="1">
      <alignment horizontal="left" wrapText="1"/>
    </xf>
    <xf numFmtId="4" fontId="2" fillId="0" borderId="0" xfId="0" applyNumberFormat="1" applyFont="1" applyAlignment="1">
      <alignment horizontal="left" wrapText="1"/>
    </xf>
    <xf numFmtId="4" fontId="2" fillId="0" borderId="0" xfId="0" applyNumberFormat="1" applyFont="1" applyAlignment="1">
      <alignment horizontal="right" wrapText="1"/>
    </xf>
    <xf numFmtId="4" fontId="0" fillId="0" borderId="0" xfId="0" applyNumberFormat="1" applyFont="1"/>
    <xf numFmtId="4" fontId="3" fillId="0" borderId="2" xfId="0" applyNumberFormat="1" applyFont="1" applyBorder="1"/>
    <xf numFmtId="4" fontId="4" fillId="0" borderId="0" xfId="0" applyNumberFormat="1" applyFont="1"/>
    <xf numFmtId="4" fontId="5" fillId="0" borderId="0" xfId="0" applyNumberFormat="1" applyFont="1"/>
    <xf numFmtId="4" fontId="2" fillId="0" borderId="0" xfId="0" applyNumberFormat="1" applyFont="1" applyFill="1" applyAlignment="1">
      <alignment horizontal="right" wrapText="1"/>
    </xf>
    <xf numFmtId="4" fontId="0" fillId="0" borderId="0" xfId="0" applyNumberFormat="1" applyFill="1"/>
    <xf numFmtId="4" fontId="0" fillId="0" borderId="2" xfId="0" applyNumberFormat="1" applyBorder="1"/>
    <xf numFmtId="0" fontId="1" fillId="2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164" fontId="6" fillId="0" borderId="0" xfId="0" applyNumberFormat="1" applyFont="1"/>
    <xf numFmtId="164" fontId="1" fillId="2" borderId="1" xfId="0" applyNumberFormat="1" applyFont="1" applyFill="1" applyBorder="1" applyAlignment="1">
      <alignment horizontal="center" wrapText="1"/>
    </xf>
    <xf numFmtId="164" fontId="0" fillId="0" borderId="0" xfId="0" applyNumberFormat="1"/>
    <xf numFmtId="164" fontId="2" fillId="3" borderId="0" xfId="0" applyNumberFormat="1" applyFont="1" applyFill="1" applyAlignment="1">
      <alignment horizontal="left" wrapText="1"/>
    </xf>
    <xf numFmtId="164" fontId="2" fillId="0" borderId="0" xfId="0" applyNumberFormat="1" applyFont="1" applyAlignment="1">
      <alignment horizontal="left" wrapText="1"/>
    </xf>
    <xf numFmtId="4" fontId="1" fillId="0" borderId="0" xfId="0" applyNumberFormat="1" applyFont="1" applyFill="1" applyBorder="1" applyAlignment="1">
      <alignment horizontal="center" wrapText="1"/>
    </xf>
    <xf numFmtId="164" fontId="7" fillId="0" borderId="0" xfId="0" applyNumberFormat="1" applyFont="1" applyAlignment="1">
      <alignment horizontal="right"/>
    </xf>
    <xf numFmtId="0" fontId="7" fillId="0" borderId="0" xfId="0" applyFont="1"/>
    <xf numFmtId="0" fontId="8" fillId="0" borderId="0" xfId="0" applyFont="1"/>
    <xf numFmtId="164" fontId="9" fillId="0" borderId="0" xfId="0" applyNumberFormat="1" applyFont="1" applyAlignment="1">
      <alignment horizontal="right" wrapText="1"/>
    </xf>
    <xf numFmtId="164" fontId="7" fillId="0" borderId="0" xfId="0" applyNumberFormat="1" applyFont="1"/>
    <xf numFmtId="164" fontId="8" fillId="0" borderId="0" xfId="0" applyNumberFormat="1" applyFont="1"/>
    <xf numFmtId="164" fontId="9" fillId="0" borderId="3" xfId="0" applyNumberFormat="1" applyFont="1" applyBorder="1" applyAlignment="1">
      <alignment horizontal="right" wrapText="1"/>
    </xf>
    <xf numFmtId="164" fontId="7" fillId="0" borderId="3" xfId="0" applyNumberFormat="1" applyFont="1" applyBorder="1"/>
    <xf numFmtId="164" fontId="8" fillId="0" borderId="3" xfId="0" applyNumberFormat="1" applyFont="1" applyBorder="1"/>
    <xf numFmtId="4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opLeftCell="B4" zoomScaleNormal="100" workbookViewId="0">
      <selection activeCell="H25" sqref="H25"/>
    </sheetView>
  </sheetViews>
  <sheetFormatPr defaultColWidth="9.109375" defaultRowHeight="14.4" x14ac:dyDescent="0.3"/>
  <cols>
    <col min="1" max="1" width="30" style="2" customWidth="1"/>
    <col min="2" max="9" width="21.44140625" style="2" customWidth="1"/>
    <col min="10" max="16384" width="9.109375" style="2"/>
  </cols>
  <sheetData>
    <row r="1" spans="1:10" x14ac:dyDescent="0.3">
      <c r="A1" s="1" t="s">
        <v>0</v>
      </c>
      <c r="B1" s="1" t="s">
        <v>1</v>
      </c>
    </row>
    <row r="2" spans="1:10" x14ac:dyDescent="0.3">
      <c r="A2" s="3" t="s">
        <v>2</v>
      </c>
      <c r="B2" s="4"/>
    </row>
    <row r="3" spans="1:10" x14ac:dyDescent="0.3">
      <c r="A3" s="3" t="s">
        <v>3</v>
      </c>
      <c r="B3" s="5">
        <v>4451.71</v>
      </c>
    </row>
    <row r="4" spans="1:10" x14ac:dyDescent="0.3">
      <c r="A4" s="3" t="s">
        <v>4</v>
      </c>
      <c r="B4" s="4"/>
    </row>
    <row r="5" spans="1:10" ht="22.8" x14ac:dyDescent="0.3">
      <c r="A5" s="1" t="s">
        <v>5</v>
      </c>
      <c r="B5" s="1" t="s">
        <v>6</v>
      </c>
      <c r="C5" s="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1" t="s">
        <v>13</v>
      </c>
    </row>
    <row r="6" spans="1:10" x14ac:dyDescent="0.3">
      <c r="A6" s="4" t="s">
        <v>20</v>
      </c>
      <c r="B6" s="5">
        <v>4479423.9800000004</v>
      </c>
      <c r="C6" s="5">
        <v>3467396.16</v>
      </c>
      <c r="D6" s="5">
        <v>1012027.82</v>
      </c>
      <c r="E6" s="5">
        <v>708419.47</v>
      </c>
      <c r="F6" s="5">
        <v>1025903</v>
      </c>
      <c r="G6" s="5">
        <v>39.53</v>
      </c>
      <c r="H6" s="5">
        <v>1012027.81</v>
      </c>
      <c r="I6" s="5">
        <v>708379.94</v>
      </c>
      <c r="J6" s="9" t="s">
        <v>34</v>
      </c>
    </row>
    <row r="7" spans="1:10" x14ac:dyDescent="0.3">
      <c r="A7" s="4" t="s">
        <v>14</v>
      </c>
      <c r="B7" s="5">
        <v>52085107.890000001</v>
      </c>
      <c r="C7" s="5">
        <v>35773961.899999999</v>
      </c>
      <c r="D7" s="5">
        <v>16311145.99</v>
      </c>
      <c r="E7" s="5">
        <v>11417802.189999999</v>
      </c>
      <c r="F7" s="5">
        <v>13940450.49</v>
      </c>
      <c r="G7" s="5">
        <v>637.14</v>
      </c>
      <c r="H7" s="5">
        <v>16311145.99</v>
      </c>
      <c r="I7" s="5">
        <v>11417165.050000001</v>
      </c>
      <c r="J7" s="9" t="s">
        <v>34</v>
      </c>
    </row>
    <row r="8" spans="1:10" x14ac:dyDescent="0.3">
      <c r="A8" s="4" t="s">
        <v>17</v>
      </c>
      <c r="B8" s="5">
        <v>14474011.34</v>
      </c>
      <c r="C8" s="5">
        <v>8685101.5500000007</v>
      </c>
      <c r="D8" s="5">
        <v>5788909.79</v>
      </c>
      <c r="E8" s="5">
        <v>4052236.85</v>
      </c>
      <c r="F8" s="5">
        <v>136584</v>
      </c>
      <c r="G8" s="5">
        <v>226.13</v>
      </c>
      <c r="H8" s="5">
        <v>195120</v>
      </c>
      <c r="I8" s="5">
        <v>136357.87</v>
      </c>
      <c r="J8" s="9" t="s">
        <v>34</v>
      </c>
    </row>
    <row r="9" spans="1:10" x14ac:dyDescent="0.3">
      <c r="A9" s="4" t="s">
        <v>16</v>
      </c>
      <c r="B9" s="5">
        <v>19888645.800000001</v>
      </c>
      <c r="C9" s="5">
        <v>12485074.210000001</v>
      </c>
      <c r="D9" s="5">
        <v>7403571.5899999999</v>
      </c>
      <c r="E9" s="5">
        <v>5182500.1100000003</v>
      </c>
      <c r="F9" s="5">
        <v>2200000</v>
      </c>
      <c r="G9" s="5">
        <v>289.2</v>
      </c>
      <c r="H9" s="5">
        <v>3142857.14</v>
      </c>
      <c r="I9" s="5">
        <v>2199710.7999999998</v>
      </c>
      <c r="J9" s="9" t="s">
        <v>34</v>
      </c>
    </row>
    <row r="10" spans="1:10" x14ac:dyDescent="0.3">
      <c r="A10" s="4" t="s">
        <v>15</v>
      </c>
      <c r="B10" s="5">
        <v>170247212.43000001</v>
      </c>
      <c r="C10" s="5">
        <v>97842628.299999997</v>
      </c>
      <c r="D10" s="5">
        <v>72404584.129999995</v>
      </c>
      <c r="E10" s="5">
        <v>50683208.890000001</v>
      </c>
      <c r="F10" s="5">
        <v>3726214</v>
      </c>
      <c r="G10" s="5">
        <v>2828.24</v>
      </c>
      <c r="H10" s="5">
        <v>5323162.8600000003</v>
      </c>
      <c r="I10" s="5">
        <v>3723385.76</v>
      </c>
      <c r="J10" s="9" t="s">
        <v>34</v>
      </c>
    </row>
    <row r="11" spans="1:10" x14ac:dyDescent="0.3">
      <c r="A11" s="4" t="s">
        <v>21</v>
      </c>
      <c r="B11" s="5">
        <v>20463397.920000002</v>
      </c>
      <c r="C11" s="5">
        <v>12357186.85</v>
      </c>
      <c r="D11" s="5">
        <v>8106211.0700000003</v>
      </c>
      <c r="E11" s="5">
        <v>5674347.75</v>
      </c>
      <c r="F11" s="5">
        <v>7080998.5</v>
      </c>
      <c r="G11" s="5">
        <v>316.64</v>
      </c>
      <c r="H11" s="5">
        <v>8106211.0700000003</v>
      </c>
      <c r="I11" s="5">
        <v>5674031.1100000003</v>
      </c>
      <c r="J11" s="9" t="s">
        <v>34</v>
      </c>
    </row>
    <row r="12" spans="1:10" x14ac:dyDescent="0.3">
      <c r="A12" s="4" t="s">
        <v>19</v>
      </c>
      <c r="B12" s="5">
        <v>3061974.17</v>
      </c>
      <c r="C12" s="5">
        <v>2048648.3</v>
      </c>
      <c r="D12" s="5">
        <v>1013325.87</v>
      </c>
      <c r="E12" s="5">
        <v>709328.11</v>
      </c>
      <c r="F12" s="5">
        <v>250000</v>
      </c>
      <c r="G12" s="5">
        <v>39.58</v>
      </c>
      <c r="H12" s="5">
        <v>357142.86</v>
      </c>
      <c r="I12" s="5">
        <v>249960.42</v>
      </c>
      <c r="J12" s="9" t="s">
        <v>34</v>
      </c>
    </row>
    <row r="13" spans="1:10" ht="15" thickBot="1" x14ac:dyDescent="0.35">
      <c r="A13" s="4" t="s">
        <v>18</v>
      </c>
      <c r="B13" s="5">
        <v>2536220.21</v>
      </c>
      <c r="C13" s="5">
        <v>1538466.26</v>
      </c>
      <c r="D13" s="5">
        <v>997753.95</v>
      </c>
      <c r="E13" s="5">
        <v>698427.76</v>
      </c>
      <c r="F13" s="5">
        <v>580300</v>
      </c>
      <c r="G13" s="5">
        <v>38.97</v>
      </c>
      <c r="H13" s="5">
        <v>829000</v>
      </c>
      <c r="I13" s="5">
        <v>580261.03</v>
      </c>
      <c r="J13" s="9" t="s">
        <v>34</v>
      </c>
    </row>
    <row r="14" spans="1:10" ht="15" thickBot="1" x14ac:dyDescent="0.35">
      <c r="I14" s="7">
        <f>SUM(I6:I13)</f>
        <v>24689251.980000004</v>
      </c>
    </row>
    <row r="15" spans="1:10" ht="15" thickTop="1" x14ac:dyDescent="0.3">
      <c r="A15" s="1" t="s">
        <v>0</v>
      </c>
      <c r="B15" s="1" t="s">
        <v>1</v>
      </c>
    </row>
    <row r="16" spans="1:10" x14ac:dyDescent="0.3">
      <c r="A16" s="3" t="s">
        <v>22</v>
      </c>
      <c r="B16" s="4"/>
    </row>
    <row r="17" spans="1:8" ht="22.8" x14ac:dyDescent="0.3">
      <c r="A17" s="1" t="s">
        <v>5</v>
      </c>
      <c r="B17" s="1" t="s">
        <v>6</v>
      </c>
      <c r="C17" s="1" t="s">
        <v>23</v>
      </c>
      <c r="D17" s="1" t="s">
        <v>8</v>
      </c>
      <c r="E17" s="1" t="s">
        <v>24</v>
      </c>
      <c r="F17" s="1" t="s">
        <v>11</v>
      </c>
      <c r="G17" s="1" t="s">
        <v>25</v>
      </c>
      <c r="H17" s="1" t="s">
        <v>26</v>
      </c>
    </row>
    <row r="18" spans="1:8" x14ac:dyDescent="0.3">
      <c r="A18" s="4" t="s">
        <v>32</v>
      </c>
      <c r="B18" s="5">
        <v>68195.83</v>
      </c>
      <c r="C18" s="5">
        <v>115072.57</v>
      </c>
      <c r="D18" s="5">
        <v>160536.46</v>
      </c>
      <c r="E18" s="5">
        <v>10995597.58</v>
      </c>
      <c r="F18" s="5">
        <v>6.27</v>
      </c>
      <c r="G18" s="5">
        <v>160536.46</v>
      </c>
      <c r="H18" s="5">
        <v>160530.19</v>
      </c>
    </row>
    <row r="19" spans="1:8" x14ac:dyDescent="0.3">
      <c r="A19" s="4" t="s">
        <v>27</v>
      </c>
      <c r="B19" s="5">
        <v>304593.34000000003</v>
      </c>
      <c r="C19" s="5">
        <v>232381.63</v>
      </c>
      <c r="D19" s="5">
        <v>435443.86</v>
      </c>
      <c r="E19" s="5">
        <v>32044843.829999998</v>
      </c>
      <c r="F19" s="5">
        <v>17.010000000000002</v>
      </c>
      <c r="G19" s="5">
        <v>435443.86</v>
      </c>
      <c r="H19" s="5">
        <v>435426.85</v>
      </c>
    </row>
    <row r="20" spans="1:8" x14ac:dyDescent="0.3">
      <c r="A20" s="4" t="s">
        <v>31</v>
      </c>
      <c r="B20" s="5">
        <v>18680.939999999999</v>
      </c>
      <c r="C20" s="5">
        <v>17557.900000000001</v>
      </c>
      <c r="D20" s="5">
        <v>30011.86</v>
      </c>
      <c r="E20" s="5">
        <v>6681744.3499999996</v>
      </c>
      <c r="F20" s="5">
        <v>1.17</v>
      </c>
      <c r="G20" s="5">
        <v>30011.86</v>
      </c>
      <c r="H20" s="5">
        <v>30010.69</v>
      </c>
    </row>
    <row r="21" spans="1:8" x14ac:dyDescent="0.3">
      <c r="A21" s="4" t="s">
        <v>28</v>
      </c>
      <c r="B21" s="5">
        <v>58279.07</v>
      </c>
      <c r="C21" s="5">
        <v>0</v>
      </c>
      <c r="D21" s="5">
        <v>38852.71</v>
      </c>
      <c r="E21" s="5">
        <v>8811848.7200000007</v>
      </c>
      <c r="F21" s="5">
        <v>1.52</v>
      </c>
      <c r="G21" s="5">
        <v>38852.71</v>
      </c>
      <c r="H21" s="5">
        <v>38851.19</v>
      </c>
    </row>
    <row r="22" spans="1:8" x14ac:dyDescent="0.3">
      <c r="A22" s="4" t="s">
        <v>33</v>
      </c>
      <c r="B22" s="5">
        <v>32383.26</v>
      </c>
      <c r="C22" s="5">
        <v>47295.53</v>
      </c>
      <c r="D22" s="5">
        <v>68884.37</v>
      </c>
      <c r="E22" s="5">
        <v>9382402.7799999993</v>
      </c>
      <c r="F22" s="5">
        <v>2.69</v>
      </c>
      <c r="G22" s="5">
        <v>68884.37</v>
      </c>
      <c r="H22" s="5">
        <v>68881.679999999993</v>
      </c>
    </row>
    <row r="23" spans="1:8" x14ac:dyDescent="0.3">
      <c r="A23" s="4" t="s">
        <v>29</v>
      </c>
      <c r="B23" s="5">
        <v>55258.84</v>
      </c>
      <c r="C23" s="5">
        <v>104831.59</v>
      </c>
      <c r="D23" s="5">
        <v>141670.82</v>
      </c>
      <c r="E23" s="5">
        <v>13007074.83</v>
      </c>
      <c r="F23" s="5">
        <v>5.53</v>
      </c>
      <c r="G23" s="5">
        <v>141670.82</v>
      </c>
      <c r="H23" s="5">
        <v>141665.29</v>
      </c>
    </row>
    <row r="24" spans="1:8" ht="15" thickBot="1" x14ac:dyDescent="0.35">
      <c r="A24" s="4" t="s">
        <v>30</v>
      </c>
      <c r="B24" s="5">
        <v>3838.86</v>
      </c>
      <c r="C24" s="5">
        <v>51007.16</v>
      </c>
      <c r="D24" s="5">
        <v>53566.400000000001</v>
      </c>
      <c r="E24" s="5">
        <v>11286772.08</v>
      </c>
      <c r="F24" s="5">
        <v>2.09</v>
      </c>
      <c r="G24" s="5">
        <v>53566.400000000001</v>
      </c>
      <c r="H24" s="5">
        <v>53564.31</v>
      </c>
    </row>
    <row r="25" spans="1:8" ht="15" thickBot="1" x14ac:dyDescent="0.35">
      <c r="G25" s="6"/>
      <c r="H25" s="7">
        <f>SUM(H18:H24)</f>
        <v>928930.2</v>
      </c>
    </row>
    <row r="26" spans="1:8" ht="15" thickTop="1" x14ac:dyDescent="0.3">
      <c r="A26" s="8" t="s">
        <v>35</v>
      </c>
    </row>
  </sheetData>
  <sortState ref="A18:H24">
    <sortCondition ref="A18:A24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FDA6D-5D31-4E86-8CD0-63103AD4214A}">
  <dimension ref="A1:I26"/>
  <sheetViews>
    <sheetView workbookViewId="0">
      <selection activeCell="I26" sqref="I26"/>
    </sheetView>
  </sheetViews>
  <sheetFormatPr defaultColWidth="9.109375" defaultRowHeight="14.4" x14ac:dyDescent="0.3"/>
  <cols>
    <col min="1" max="1" width="30" style="2" customWidth="1"/>
    <col min="2" max="9" width="21.44140625" style="2" customWidth="1"/>
    <col min="10" max="16384" width="9.109375" style="2"/>
  </cols>
  <sheetData>
    <row r="1" spans="1:9" x14ac:dyDescent="0.3">
      <c r="A1" s="1" t="s">
        <v>0</v>
      </c>
      <c r="B1" s="1" t="s">
        <v>1</v>
      </c>
    </row>
    <row r="2" spans="1:9" x14ac:dyDescent="0.3">
      <c r="A2" s="3" t="s">
        <v>2</v>
      </c>
      <c r="B2" s="4"/>
    </row>
    <row r="3" spans="1:9" x14ac:dyDescent="0.3">
      <c r="A3" s="3" t="s">
        <v>3</v>
      </c>
      <c r="B3" s="5">
        <v>3894.65</v>
      </c>
    </row>
    <row r="4" spans="1:9" x14ac:dyDescent="0.3">
      <c r="A4" s="3" t="s">
        <v>4</v>
      </c>
      <c r="B4" s="4"/>
    </row>
    <row r="5" spans="1:9" ht="22.8" x14ac:dyDescent="0.3">
      <c r="A5" s="1" t="s">
        <v>5</v>
      </c>
      <c r="B5" s="1" t="s">
        <v>6</v>
      </c>
      <c r="C5" s="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1" t="s">
        <v>13</v>
      </c>
    </row>
    <row r="6" spans="1:9" x14ac:dyDescent="0.3">
      <c r="A6" s="4" t="s">
        <v>20</v>
      </c>
      <c r="B6" s="5">
        <v>4474991.92</v>
      </c>
      <c r="C6" s="5">
        <v>3610360.55</v>
      </c>
      <c r="D6" s="5">
        <v>864631.37</v>
      </c>
      <c r="E6" s="5">
        <v>605241.96</v>
      </c>
      <c r="F6" s="5">
        <v>317483.53000000003</v>
      </c>
      <c r="G6" s="10">
        <v>151.66</v>
      </c>
      <c r="H6" s="5">
        <v>453547.9</v>
      </c>
      <c r="I6" s="5">
        <v>317331.87</v>
      </c>
    </row>
    <row r="7" spans="1:9" x14ac:dyDescent="0.3">
      <c r="A7" s="4" t="s">
        <v>21</v>
      </c>
      <c r="B7" s="5">
        <v>21239100.09</v>
      </c>
      <c r="C7" s="5">
        <v>13497614.609999999</v>
      </c>
      <c r="D7" s="5">
        <v>7741485.4800000004</v>
      </c>
      <c r="E7" s="5">
        <v>5419039.8399999999</v>
      </c>
      <c r="F7" s="5">
        <v>1406650.75</v>
      </c>
      <c r="G7" s="10">
        <v>1357.88</v>
      </c>
      <c r="H7" s="5">
        <v>2009501.07</v>
      </c>
      <c r="I7" s="5">
        <v>1405292.87</v>
      </c>
    </row>
    <row r="8" spans="1:9" x14ac:dyDescent="0.3">
      <c r="A8" s="4" t="s">
        <v>14</v>
      </c>
      <c r="B8" s="5">
        <v>48088989.109999999</v>
      </c>
      <c r="C8" s="5">
        <v>35216686.840000004</v>
      </c>
      <c r="D8" s="5">
        <v>12872302.27</v>
      </c>
      <c r="E8" s="5">
        <v>9010611.5899999999</v>
      </c>
      <c r="F8" s="5">
        <v>3582197.81</v>
      </c>
      <c r="G8" s="10">
        <v>2257.84</v>
      </c>
      <c r="H8" s="5">
        <v>5117425.4400000004</v>
      </c>
      <c r="I8" s="5">
        <v>3579939.97</v>
      </c>
    </row>
    <row r="9" spans="1:9" x14ac:dyDescent="0.3">
      <c r="A9" s="4" t="s">
        <v>17</v>
      </c>
      <c r="B9" s="5">
        <v>14735033.560000001</v>
      </c>
      <c r="C9" s="5">
        <v>9856372.5399999991</v>
      </c>
      <c r="D9" s="5">
        <v>4878661.0199999996</v>
      </c>
      <c r="E9" s="5">
        <v>3415062.71</v>
      </c>
      <c r="F9" s="5">
        <v>0</v>
      </c>
      <c r="G9" s="10">
        <v>0</v>
      </c>
      <c r="H9" s="5">
        <v>0</v>
      </c>
      <c r="I9" s="5">
        <v>0</v>
      </c>
    </row>
    <row r="10" spans="1:9" x14ac:dyDescent="0.3">
      <c r="A10" s="4" t="s">
        <v>19</v>
      </c>
      <c r="B10" s="5">
        <v>3165760.42</v>
      </c>
      <c r="C10" s="5">
        <v>2022354.22</v>
      </c>
      <c r="D10" s="5">
        <v>1143406.2</v>
      </c>
      <c r="E10" s="5">
        <v>800384.34</v>
      </c>
      <c r="F10" s="5">
        <v>0</v>
      </c>
      <c r="G10" s="10">
        <v>0</v>
      </c>
      <c r="H10" s="5">
        <v>0</v>
      </c>
      <c r="I10" s="5">
        <v>0</v>
      </c>
    </row>
    <row r="11" spans="1:9" x14ac:dyDescent="0.3">
      <c r="A11" s="4" t="s">
        <v>18</v>
      </c>
      <c r="B11" s="5">
        <v>2684894.76</v>
      </c>
      <c r="C11" s="5">
        <v>1680589.3</v>
      </c>
      <c r="D11" s="5">
        <v>1004305.46</v>
      </c>
      <c r="E11" s="5">
        <v>703013.82</v>
      </c>
      <c r="F11" s="5">
        <v>0</v>
      </c>
      <c r="G11" s="10">
        <v>0</v>
      </c>
      <c r="H11" s="5">
        <v>0</v>
      </c>
      <c r="I11" s="5">
        <v>0</v>
      </c>
    </row>
    <row r="12" spans="1:9" x14ac:dyDescent="0.3">
      <c r="A12" s="4" t="s">
        <v>16</v>
      </c>
      <c r="B12" s="5">
        <v>19381509.620000001</v>
      </c>
      <c r="C12" s="5">
        <v>12378382.35</v>
      </c>
      <c r="D12" s="5">
        <v>7003127.2699999996</v>
      </c>
      <c r="E12" s="5">
        <v>4902189.09</v>
      </c>
      <c r="F12" s="5">
        <v>0</v>
      </c>
      <c r="G12" s="10">
        <v>0</v>
      </c>
      <c r="H12" s="5">
        <v>0</v>
      </c>
      <c r="I12" s="5">
        <v>0</v>
      </c>
    </row>
    <row r="13" spans="1:9" ht="15" thickBot="1" x14ac:dyDescent="0.35">
      <c r="A13" s="4" t="s">
        <v>15</v>
      </c>
      <c r="B13" s="5">
        <v>164565375.09</v>
      </c>
      <c r="C13" s="5">
        <v>105042918.56</v>
      </c>
      <c r="D13" s="5">
        <v>59522456.530000001</v>
      </c>
      <c r="E13" s="5">
        <v>41665719.57</v>
      </c>
      <c r="F13" s="5">
        <v>0</v>
      </c>
      <c r="G13" s="10">
        <v>0</v>
      </c>
      <c r="H13" s="5">
        <v>0</v>
      </c>
      <c r="I13" s="5">
        <v>0</v>
      </c>
    </row>
    <row r="14" spans="1:9" ht="15" thickBot="1" x14ac:dyDescent="0.35">
      <c r="G14" s="11"/>
      <c r="I14" s="12">
        <f>SUM(I6:I13)</f>
        <v>5302564.7100000009</v>
      </c>
    </row>
    <row r="15" spans="1:9" ht="15" thickTop="1" x14ac:dyDescent="0.3">
      <c r="A15" s="1" t="s">
        <v>0</v>
      </c>
      <c r="B15" s="1" t="s">
        <v>1</v>
      </c>
    </row>
    <row r="16" spans="1:9" x14ac:dyDescent="0.3">
      <c r="A16" s="3" t="s">
        <v>22</v>
      </c>
      <c r="B16" s="4"/>
    </row>
    <row r="17" spans="1:8" ht="22.8" x14ac:dyDescent="0.3">
      <c r="A17" s="1" t="s">
        <v>5</v>
      </c>
      <c r="B17" s="1" t="s">
        <v>6</v>
      </c>
      <c r="C17" s="1" t="s">
        <v>23</v>
      </c>
      <c r="D17" s="1" t="s">
        <v>8</v>
      </c>
      <c r="E17" s="1" t="s">
        <v>24</v>
      </c>
      <c r="F17" s="1" t="s">
        <v>11</v>
      </c>
      <c r="G17" s="1" t="s">
        <v>25</v>
      </c>
      <c r="H17" s="1" t="s">
        <v>26</v>
      </c>
    </row>
    <row r="18" spans="1:8" x14ac:dyDescent="0.3">
      <c r="A18" s="4" t="s">
        <v>33</v>
      </c>
      <c r="B18" s="5">
        <v>30345.96</v>
      </c>
      <c r="C18" s="5">
        <v>33702.35</v>
      </c>
      <c r="D18" s="5">
        <v>53932.99</v>
      </c>
      <c r="E18" s="5">
        <v>9313518.4100000001</v>
      </c>
      <c r="F18" s="5">
        <v>9.4600000000000009</v>
      </c>
      <c r="G18" s="5">
        <v>53932.99</v>
      </c>
      <c r="H18" s="5">
        <v>53923.53</v>
      </c>
    </row>
    <row r="19" spans="1:8" x14ac:dyDescent="0.3">
      <c r="A19" s="4" t="s">
        <v>27</v>
      </c>
      <c r="B19" s="5">
        <v>290218.59999999998</v>
      </c>
      <c r="C19" s="5">
        <v>167606.63</v>
      </c>
      <c r="D19" s="5">
        <v>361085.7</v>
      </c>
      <c r="E19" s="5">
        <v>31609399.969999999</v>
      </c>
      <c r="F19" s="5">
        <v>63.34</v>
      </c>
      <c r="G19" s="5">
        <v>361085.7</v>
      </c>
      <c r="H19" s="5">
        <v>361022.36</v>
      </c>
    </row>
    <row r="20" spans="1:8" x14ac:dyDescent="0.3">
      <c r="A20" s="4" t="s">
        <v>29</v>
      </c>
      <c r="B20" s="5">
        <v>31842.15</v>
      </c>
      <c r="C20" s="5">
        <v>46984.91</v>
      </c>
      <c r="D20" s="5">
        <v>68213.009999999995</v>
      </c>
      <c r="E20" s="5">
        <v>12865404.01</v>
      </c>
      <c r="F20" s="5">
        <v>11.96</v>
      </c>
      <c r="G20" s="5">
        <v>68213.009999999995</v>
      </c>
      <c r="H20" s="5">
        <v>68201.05</v>
      </c>
    </row>
    <row r="21" spans="1:8" x14ac:dyDescent="0.3">
      <c r="A21" s="4" t="s">
        <v>31</v>
      </c>
      <c r="B21" s="5">
        <v>19764.5</v>
      </c>
      <c r="C21" s="5">
        <v>13293.12</v>
      </c>
      <c r="D21" s="5">
        <v>26469.45</v>
      </c>
      <c r="E21" s="5">
        <v>6651732.4900000002</v>
      </c>
      <c r="F21" s="5">
        <v>4.6399999999999997</v>
      </c>
      <c r="G21" s="5">
        <v>26469.45</v>
      </c>
      <c r="H21" s="5">
        <v>26464.81</v>
      </c>
    </row>
    <row r="22" spans="1:8" x14ac:dyDescent="0.3">
      <c r="A22" s="4" t="s">
        <v>28</v>
      </c>
      <c r="B22" s="5">
        <v>56374.2</v>
      </c>
      <c r="C22" s="5">
        <v>0</v>
      </c>
      <c r="D22" s="5">
        <v>37582.800000000003</v>
      </c>
      <c r="E22" s="5">
        <v>8772996.0099999998</v>
      </c>
      <c r="F22" s="5">
        <v>6.59</v>
      </c>
      <c r="G22" s="5">
        <v>37582.800000000003</v>
      </c>
      <c r="H22" s="5">
        <v>37576.21</v>
      </c>
    </row>
    <row r="23" spans="1:8" x14ac:dyDescent="0.3">
      <c r="A23" s="4" t="s">
        <v>30</v>
      </c>
      <c r="B23" s="5">
        <v>4080.11</v>
      </c>
      <c r="C23" s="5">
        <v>31950.6</v>
      </c>
      <c r="D23" s="5">
        <v>34670.67</v>
      </c>
      <c r="E23" s="5">
        <v>11233205.68</v>
      </c>
      <c r="F23" s="5">
        <v>6.08</v>
      </c>
      <c r="G23" s="5">
        <v>34670.67</v>
      </c>
      <c r="H23" s="5">
        <v>34664.589999999997</v>
      </c>
    </row>
    <row r="24" spans="1:8" ht="15" thickBot="1" x14ac:dyDescent="0.35">
      <c r="A24" s="4" t="s">
        <v>32</v>
      </c>
      <c r="B24" s="5">
        <v>69085.990000000005</v>
      </c>
      <c r="C24" s="5">
        <v>97612.28</v>
      </c>
      <c r="D24" s="5">
        <v>143669.60999999999</v>
      </c>
      <c r="E24" s="5">
        <v>10835061.119999999</v>
      </c>
      <c r="F24" s="5">
        <v>25.2</v>
      </c>
      <c r="G24" s="5">
        <v>143669.60999999999</v>
      </c>
      <c r="H24" s="5">
        <v>143644.41</v>
      </c>
    </row>
    <row r="25" spans="1:8" ht="15" thickBot="1" x14ac:dyDescent="0.35">
      <c r="H25" s="12">
        <f>SUM(H18:H24)</f>
        <v>725496.96</v>
      </c>
    </row>
    <row r="26" spans="1:8" ht="15" thickTop="1" x14ac:dyDescent="0.3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AB4DE-82D2-4EE5-AB06-7DF321CCAA68}">
  <dimension ref="A1:I25"/>
  <sheetViews>
    <sheetView workbookViewId="0">
      <selection activeCell="B3" sqref="B3"/>
    </sheetView>
  </sheetViews>
  <sheetFormatPr defaultRowHeight="14.4" x14ac:dyDescent="0.3"/>
  <cols>
    <col min="1" max="1" width="30" customWidth="1"/>
    <col min="2" max="9" width="21.44140625" customWidth="1"/>
  </cols>
  <sheetData>
    <row r="1" spans="1:9" x14ac:dyDescent="0.3">
      <c r="A1" s="13" t="s">
        <v>0</v>
      </c>
      <c r="B1" s="13" t="s">
        <v>1</v>
      </c>
    </row>
    <row r="2" spans="1:9" x14ac:dyDescent="0.3">
      <c r="A2" s="14" t="s">
        <v>2</v>
      </c>
      <c r="B2" s="15"/>
    </row>
    <row r="3" spans="1:9" x14ac:dyDescent="0.3">
      <c r="A3" s="14" t="s">
        <v>3</v>
      </c>
      <c r="B3" s="17">
        <v>1834.63</v>
      </c>
    </row>
    <row r="4" spans="1:9" x14ac:dyDescent="0.3">
      <c r="A4" s="14" t="s">
        <v>4</v>
      </c>
      <c r="B4" s="15"/>
    </row>
    <row r="5" spans="1:9" ht="22.8" x14ac:dyDescent="0.3">
      <c r="A5" s="13" t="s">
        <v>5</v>
      </c>
      <c r="B5" s="13" t="s">
        <v>6</v>
      </c>
      <c r="C5" s="13" t="s">
        <v>7</v>
      </c>
      <c r="D5" s="13" t="s">
        <v>8</v>
      </c>
      <c r="E5" s="13" t="s">
        <v>9</v>
      </c>
      <c r="F5" s="13" t="s">
        <v>10</v>
      </c>
      <c r="G5" s="13" t="s">
        <v>11</v>
      </c>
      <c r="H5" s="13" t="s">
        <v>12</v>
      </c>
      <c r="I5" s="13" t="s">
        <v>13</v>
      </c>
    </row>
    <row r="6" spans="1:9" x14ac:dyDescent="0.3">
      <c r="A6" s="15" t="s">
        <v>14</v>
      </c>
      <c r="B6" s="17">
        <v>46813043.240000002</v>
      </c>
      <c r="C6" s="17">
        <v>31969497.75</v>
      </c>
      <c r="D6" s="17">
        <v>14843545.49</v>
      </c>
      <c r="E6" s="17">
        <v>10390481.84</v>
      </c>
      <c r="F6" s="16">
        <v>0</v>
      </c>
      <c r="G6" s="16">
        <v>0</v>
      </c>
      <c r="H6" s="16">
        <v>0</v>
      </c>
      <c r="I6" s="16">
        <v>0</v>
      </c>
    </row>
    <row r="7" spans="1:9" x14ac:dyDescent="0.3">
      <c r="A7" s="15" t="s">
        <v>17</v>
      </c>
      <c r="B7" s="17">
        <v>11317262.93</v>
      </c>
      <c r="C7" s="17">
        <v>7460107.5700000003</v>
      </c>
      <c r="D7" s="17">
        <v>3857155.36</v>
      </c>
      <c r="E7" s="17">
        <v>2700008.75</v>
      </c>
      <c r="F7" s="16">
        <v>0</v>
      </c>
      <c r="G7" s="16">
        <v>0</v>
      </c>
      <c r="H7" s="16">
        <v>0</v>
      </c>
      <c r="I7" s="16">
        <v>0</v>
      </c>
    </row>
    <row r="8" spans="1:9" x14ac:dyDescent="0.3">
      <c r="A8" s="15" t="s">
        <v>21</v>
      </c>
      <c r="B8" s="17">
        <v>17284030.16</v>
      </c>
      <c r="C8" s="17">
        <v>10640152.25</v>
      </c>
      <c r="D8" s="17">
        <v>6643877.9100000001</v>
      </c>
      <c r="E8" s="17">
        <v>4650714.54</v>
      </c>
      <c r="F8" s="16">
        <v>0</v>
      </c>
      <c r="G8" s="16">
        <v>0</v>
      </c>
      <c r="H8" s="16">
        <v>0</v>
      </c>
      <c r="I8" s="16">
        <v>0</v>
      </c>
    </row>
    <row r="9" spans="1:9" x14ac:dyDescent="0.3">
      <c r="A9" s="15" t="s">
        <v>19</v>
      </c>
      <c r="B9" s="17">
        <v>2622799.66</v>
      </c>
      <c r="C9" s="17">
        <v>1714899.04</v>
      </c>
      <c r="D9" s="17">
        <v>907900.62</v>
      </c>
      <c r="E9" s="17">
        <v>635530.43000000005</v>
      </c>
      <c r="F9" s="16">
        <v>0</v>
      </c>
      <c r="G9" s="16">
        <v>0</v>
      </c>
      <c r="H9" s="16">
        <v>0</v>
      </c>
      <c r="I9" s="16">
        <v>0</v>
      </c>
    </row>
    <row r="10" spans="1:9" x14ac:dyDescent="0.3">
      <c r="A10" s="15" t="s">
        <v>18</v>
      </c>
      <c r="B10" s="17">
        <v>2201702.4500000002</v>
      </c>
      <c r="C10" s="17">
        <v>1370485.41</v>
      </c>
      <c r="D10" s="17">
        <v>831217.04</v>
      </c>
      <c r="E10" s="17">
        <v>581851.93000000005</v>
      </c>
      <c r="F10" s="16">
        <v>0</v>
      </c>
      <c r="G10" s="16">
        <v>0</v>
      </c>
      <c r="H10" s="16">
        <v>0</v>
      </c>
      <c r="I10" s="16">
        <v>0</v>
      </c>
    </row>
    <row r="11" spans="1:9" x14ac:dyDescent="0.3">
      <c r="A11" s="15" t="s">
        <v>16</v>
      </c>
      <c r="B11" s="17">
        <v>17394546.210000001</v>
      </c>
      <c r="C11" s="17">
        <v>10790257.140000001</v>
      </c>
      <c r="D11" s="17">
        <v>6604289.0700000003</v>
      </c>
      <c r="E11" s="17">
        <v>4623002.3499999996</v>
      </c>
      <c r="F11" s="16">
        <v>0</v>
      </c>
      <c r="G11" s="16">
        <v>0</v>
      </c>
      <c r="H11" s="16">
        <v>0</v>
      </c>
      <c r="I11" s="16">
        <v>0</v>
      </c>
    </row>
    <row r="12" spans="1:9" x14ac:dyDescent="0.3">
      <c r="A12" s="15" t="s">
        <v>20</v>
      </c>
      <c r="B12" s="17">
        <v>4085939.59</v>
      </c>
      <c r="C12" s="17">
        <v>3364939.68</v>
      </c>
      <c r="D12" s="17">
        <v>720999.91</v>
      </c>
      <c r="E12" s="17">
        <v>504699.94</v>
      </c>
      <c r="F12" s="16">
        <v>0</v>
      </c>
      <c r="G12" s="16">
        <v>0</v>
      </c>
      <c r="H12" s="16">
        <v>0</v>
      </c>
      <c r="I12" s="16">
        <v>0</v>
      </c>
    </row>
    <row r="13" spans="1:9" x14ac:dyDescent="0.3">
      <c r="A13" s="15" t="s">
        <v>15</v>
      </c>
      <c r="B13" s="17">
        <v>141025140.34999999</v>
      </c>
      <c r="C13" s="17">
        <v>91551883.870000005</v>
      </c>
      <c r="D13" s="17">
        <v>49473256.479999997</v>
      </c>
      <c r="E13" s="17">
        <v>34631279.539999999</v>
      </c>
      <c r="F13" s="16">
        <v>0</v>
      </c>
      <c r="G13" s="16">
        <v>0</v>
      </c>
      <c r="H13" s="16">
        <v>0</v>
      </c>
      <c r="I13" s="16">
        <v>0</v>
      </c>
    </row>
    <row r="15" spans="1:9" x14ac:dyDescent="0.3">
      <c r="A15" s="13" t="s">
        <v>0</v>
      </c>
      <c r="B15" s="13" t="s">
        <v>1</v>
      </c>
    </row>
    <row r="16" spans="1:9" x14ac:dyDescent="0.3">
      <c r="A16" s="14" t="s">
        <v>22</v>
      </c>
      <c r="B16" s="15"/>
    </row>
    <row r="17" spans="1:8" ht="22.8" x14ac:dyDescent="0.3">
      <c r="A17" s="13" t="s">
        <v>5</v>
      </c>
      <c r="B17" s="13" t="s">
        <v>6</v>
      </c>
      <c r="C17" s="13" t="s">
        <v>23</v>
      </c>
      <c r="D17" s="13" t="s">
        <v>8</v>
      </c>
      <c r="E17" s="13" t="s">
        <v>24</v>
      </c>
      <c r="F17" s="13" t="s">
        <v>11</v>
      </c>
      <c r="G17" s="13" t="s">
        <v>25</v>
      </c>
      <c r="H17" s="13" t="s">
        <v>26</v>
      </c>
    </row>
    <row r="18" spans="1:8" x14ac:dyDescent="0.3">
      <c r="A18" s="15" t="s">
        <v>27</v>
      </c>
      <c r="B18" s="17">
        <v>297360.17</v>
      </c>
      <c r="C18" s="17">
        <v>200814.74</v>
      </c>
      <c r="D18" s="17">
        <v>399054.85</v>
      </c>
      <c r="E18" s="17">
        <v>31248314.27</v>
      </c>
      <c r="F18" s="17">
        <v>898.99</v>
      </c>
      <c r="G18" s="17">
        <v>399054.85</v>
      </c>
      <c r="H18" s="17">
        <v>398155.86</v>
      </c>
    </row>
    <row r="19" spans="1:8" x14ac:dyDescent="0.3">
      <c r="A19" s="15" t="s">
        <v>32</v>
      </c>
      <c r="B19" s="17">
        <v>103882.13</v>
      </c>
      <c r="C19" s="17">
        <v>83496.88</v>
      </c>
      <c r="D19" s="17">
        <v>152751.63</v>
      </c>
      <c r="E19" s="17">
        <v>10691391.51</v>
      </c>
      <c r="F19" s="17">
        <v>344.12</v>
      </c>
      <c r="G19" s="17">
        <v>152751.63</v>
      </c>
      <c r="H19" s="17">
        <v>152407.51</v>
      </c>
    </row>
    <row r="20" spans="1:8" x14ac:dyDescent="0.3">
      <c r="A20" s="15" t="s">
        <v>28</v>
      </c>
      <c r="B20" s="17">
        <v>49450.53</v>
      </c>
      <c r="C20" s="17">
        <v>0</v>
      </c>
      <c r="D20" s="17">
        <v>32967.019999999997</v>
      </c>
      <c r="E20" s="17">
        <v>8735413.2100000009</v>
      </c>
      <c r="F20" s="17">
        <v>74.27</v>
      </c>
      <c r="G20" s="17">
        <v>32967.019999999997</v>
      </c>
      <c r="H20" s="17">
        <v>32892.75</v>
      </c>
    </row>
    <row r="21" spans="1:8" x14ac:dyDescent="0.3">
      <c r="A21" s="15" t="s">
        <v>30</v>
      </c>
      <c r="B21" s="17">
        <v>4387.13</v>
      </c>
      <c r="C21" s="17">
        <v>35346.449999999997</v>
      </c>
      <c r="D21" s="17">
        <v>38271.199999999997</v>
      </c>
      <c r="E21" s="17">
        <v>11198535.01</v>
      </c>
      <c r="F21" s="17">
        <v>86.22</v>
      </c>
      <c r="G21" s="17">
        <v>38271.199999999997</v>
      </c>
      <c r="H21" s="17">
        <v>38184.980000000003</v>
      </c>
    </row>
    <row r="22" spans="1:8" x14ac:dyDescent="0.3">
      <c r="A22" s="15" t="s">
        <v>29</v>
      </c>
      <c r="B22" s="17">
        <v>103764.62</v>
      </c>
      <c r="C22" s="17">
        <v>57490.16</v>
      </c>
      <c r="D22" s="17">
        <v>126666.57</v>
      </c>
      <c r="E22" s="17">
        <v>12797191</v>
      </c>
      <c r="F22" s="17">
        <v>285.35000000000002</v>
      </c>
      <c r="G22" s="17">
        <v>126666.57</v>
      </c>
      <c r="H22" s="17">
        <v>126381.22</v>
      </c>
    </row>
    <row r="23" spans="1:8" x14ac:dyDescent="0.3">
      <c r="A23" s="15" t="s">
        <v>33</v>
      </c>
      <c r="B23" s="17">
        <v>30061.48</v>
      </c>
      <c r="C23" s="17">
        <v>30089.02</v>
      </c>
      <c r="D23" s="17">
        <v>50130.01</v>
      </c>
      <c r="E23" s="17">
        <v>9259585.4199999999</v>
      </c>
      <c r="F23" s="17">
        <v>112.93</v>
      </c>
      <c r="G23" s="17">
        <v>50130.01</v>
      </c>
      <c r="H23" s="17">
        <v>50017.08</v>
      </c>
    </row>
    <row r="24" spans="1:8" x14ac:dyDescent="0.3">
      <c r="A24" s="15" t="s">
        <v>31</v>
      </c>
      <c r="B24" s="17">
        <v>9984.2800000000007</v>
      </c>
      <c r="C24" s="17">
        <v>7882.28</v>
      </c>
      <c r="D24" s="17">
        <v>14538.47</v>
      </c>
      <c r="E24" s="17">
        <v>6625263.04</v>
      </c>
      <c r="F24" s="17">
        <v>32.75</v>
      </c>
      <c r="G24" s="17">
        <v>14538.47</v>
      </c>
      <c r="H24" s="17">
        <v>14505.72</v>
      </c>
    </row>
    <row r="25" spans="1:8" x14ac:dyDescent="0.3">
      <c r="H25" s="18">
        <f>SUM(H18:H24)</f>
        <v>812545.11999999988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BA891-E30C-443C-B108-E185A08EA765}">
  <dimension ref="A1:I25"/>
  <sheetViews>
    <sheetView workbookViewId="0">
      <selection activeCell="I28" sqref="I28"/>
    </sheetView>
  </sheetViews>
  <sheetFormatPr defaultRowHeight="14.4" x14ac:dyDescent="0.3"/>
  <cols>
    <col min="1" max="1" width="30" style="20" customWidth="1"/>
    <col min="2" max="13" width="21.44140625" style="20" customWidth="1"/>
    <col min="14" max="16384" width="8.88671875" style="20"/>
  </cols>
  <sheetData>
    <row r="1" spans="1:9" x14ac:dyDescent="0.3">
      <c r="A1" s="19" t="s">
        <v>0</v>
      </c>
      <c r="B1" s="19" t="s">
        <v>1</v>
      </c>
    </row>
    <row r="2" spans="1:9" x14ac:dyDescent="0.3">
      <c r="A2" s="21" t="s">
        <v>2</v>
      </c>
      <c r="B2" s="22"/>
    </row>
    <row r="3" spans="1:9" x14ac:dyDescent="0.3">
      <c r="A3" s="21" t="s">
        <v>3</v>
      </c>
      <c r="B3" s="17">
        <v>5579.43</v>
      </c>
    </row>
    <row r="4" spans="1:9" x14ac:dyDescent="0.3">
      <c r="A4" s="21" t="s">
        <v>4</v>
      </c>
      <c r="B4" s="22"/>
    </row>
    <row r="5" spans="1:9" ht="22.8" x14ac:dyDescent="0.3">
      <c r="A5" s="19" t="s">
        <v>5</v>
      </c>
      <c r="B5" s="19" t="s">
        <v>6</v>
      </c>
      <c r="C5" s="19" t="s">
        <v>7</v>
      </c>
      <c r="D5" s="19" t="s">
        <v>8</v>
      </c>
      <c r="E5" s="19" t="s">
        <v>9</v>
      </c>
      <c r="F5" s="19" t="s">
        <v>10</v>
      </c>
      <c r="G5" s="19" t="s">
        <v>11</v>
      </c>
      <c r="H5" s="19" t="s">
        <v>12</v>
      </c>
      <c r="I5" s="19" t="s">
        <v>13</v>
      </c>
    </row>
    <row r="6" spans="1:9" x14ac:dyDescent="0.3">
      <c r="A6" s="22" t="s">
        <v>14</v>
      </c>
      <c r="B6" s="17">
        <v>51115795.82</v>
      </c>
      <c r="C6" s="17">
        <v>34961520.520000003</v>
      </c>
      <c r="D6" s="17">
        <v>16154275.300000001</v>
      </c>
      <c r="E6" s="17">
        <v>11307992.710000001</v>
      </c>
      <c r="F6" s="17">
        <v>0</v>
      </c>
      <c r="G6" s="17">
        <v>0</v>
      </c>
      <c r="H6" s="17">
        <v>0</v>
      </c>
      <c r="I6" s="17">
        <v>0</v>
      </c>
    </row>
    <row r="7" spans="1:9" x14ac:dyDescent="0.3">
      <c r="A7" s="22" t="s">
        <v>17</v>
      </c>
      <c r="B7" s="17">
        <v>13230097.66</v>
      </c>
      <c r="C7" s="17">
        <v>8678037.1699999999</v>
      </c>
      <c r="D7" s="17">
        <v>4552060.49</v>
      </c>
      <c r="E7" s="17">
        <v>3186442.34</v>
      </c>
      <c r="F7" s="17">
        <v>0</v>
      </c>
      <c r="G7" s="17">
        <v>0</v>
      </c>
      <c r="H7" s="17">
        <v>0</v>
      </c>
      <c r="I7" s="17">
        <v>0</v>
      </c>
    </row>
    <row r="8" spans="1:9" x14ac:dyDescent="0.3">
      <c r="A8" s="22" t="s">
        <v>21</v>
      </c>
      <c r="B8" s="17">
        <v>21255103.98</v>
      </c>
      <c r="C8" s="17">
        <v>12767383.880000001</v>
      </c>
      <c r="D8" s="17">
        <v>8487720.0999999996</v>
      </c>
      <c r="E8" s="17">
        <v>5941404.0700000003</v>
      </c>
      <c r="F8" s="17">
        <v>0</v>
      </c>
      <c r="G8" s="17">
        <v>0</v>
      </c>
      <c r="H8" s="17">
        <v>0</v>
      </c>
      <c r="I8" s="17">
        <v>0</v>
      </c>
    </row>
    <row r="9" spans="1:9" x14ac:dyDescent="0.3">
      <c r="A9" s="22" t="s">
        <v>19</v>
      </c>
      <c r="B9" s="17">
        <v>3451503.37</v>
      </c>
      <c r="C9" s="17">
        <v>2000065.04</v>
      </c>
      <c r="D9" s="17">
        <v>1451438.33</v>
      </c>
      <c r="E9" s="17">
        <v>1016006.83</v>
      </c>
      <c r="F9" s="17">
        <v>0</v>
      </c>
      <c r="G9" s="17">
        <v>0</v>
      </c>
      <c r="H9" s="17">
        <v>0</v>
      </c>
      <c r="I9" s="17">
        <v>0</v>
      </c>
    </row>
    <row r="10" spans="1:9" x14ac:dyDescent="0.3">
      <c r="A10" s="22" t="s">
        <v>18</v>
      </c>
      <c r="B10" s="17">
        <v>2744224.05</v>
      </c>
      <c r="C10" s="17">
        <v>1668483.61</v>
      </c>
      <c r="D10" s="17">
        <v>1075740.44</v>
      </c>
      <c r="E10" s="17">
        <v>753018.31</v>
      </c>
      <c r="F10" s="17">
        <v>0</v>
      </c>
      <c r="G10" s="17">
        <v>0</v>
      </c>
      <c r="H10" s="17">
        <v>0</v>
      </c>
      <c r="I10" s="17">
        <v>0</v>
      </c>
    </row>
    <row r="11" spans="1:9" x14ac:dyDescent="0.3">
      <c r="A11" s="22" t="s">
        <v>16</v>
      </c>
      <c r="B11" s="17">
        <v>20528677.649999999</v>
      </c>
      <c r="C11" s="17">
        <v>12744257.77</v>
      </c>
      <c r="D11" s="17">
        <v>7784419.8799999999</v>
      </c>
      <c r="E11" s="17">
        <v>5449093.9199999999</v>
      </c>
      <c r="F11" s="17">
        <v>0</v>
      </c>
      <c r="G11" s="17">
        <v>0</v>
      </c>
      <c r="H11" s="17">
        <v>0</v>
      </c>
      <c r="I11" s="17">
        <v>0</v>
      </c>
    </row>
    <row r="12" spans="1:9" x14ac:dyDescent="0.3">
      <c r="A12" s="22" t="s">
        <v>20</v>
      </c>
      <c r="B12" s="17">
        <v>4798447.18</v>
      </c>
      <c r="C12" s="17">
        <v>3832683.27</v>
      </c>
      <c r="D12" s="17">
        <v>965763.91</v>
      </c>
      <c r="E12" s="17">
        <v>676034.74</v>
      </c>
      <c r="F12" s="17">
        <v>0</v>
      </c>
      <c r="G12" s="17">
        <v>0</v>
      </c>
      <c r="H12" s="17">
        <v>0</v>
      </c>
      <c r="I12" s="17">
        <v>0</v>
      </c>
    </row>
    <row r="13" spans="1:9" x14ac:dyDescent="0.3">
      <c r="A13" s="22" t="s">
        <v>15</v>
      </c>
      <c r="B13" s="17">
        <v>165458782.59999999</v>
      </c>
      <c r="C13" s="17">
        <v>104251382.70999999</v>
      </c>
      <c r="D13" s="17">
        <v>61207399.890000001</v>
      </c>
      <c r="E13" s="17">
        <v>42845179.920000002</v>
      </c>
      <c r="F13" s="17">
        <v>0</v>
      </c>
      <c r="G13" s="17">
        <v>0</v>
      </c>
      <c r="H13" s="17">
        <v>0</v>
      </c>
      <c r="I13" s="17">
        <v>0</v>
      </c>
    </row>
    <row r="15" spans="1:9" x14ac:dyDescent="0.3">
      <c r="A15" s="19" t="s">
        <v>0</v>
      </c>
      <c r="B15" s="19" t="s">
        <v>1</v>
      </c>
    </row>
    <row r="16" spans="1:9" x14ac:dyDescent="0.3">
      <c r="A16" s="21" t="s">
        <v>36</v>
      </c>
      <c r="B16" s="22"/>
    </row>
    <row r="17" spans="1:9" ht="22.8" x14ac:dyDescent="0.3">
      <c r="A17" s="19" t="s">
        <v>5</v>
      </c>
      <c r="B17" s="19" t="s">
        <v>37</v>
      </c>
      <c r="C17" s="19" t="s">
        <v>38</v>
      </c>
      <c r="D17" s="19" t="s">
        <v>23</v>
      </c>
      <c r="E17" s="19" t="s">
        <v>8</v>
      </c>
      <c r="F17" s="19" t="s">
        <v>24</v>
      </c>
      <c r="G17" s="19" t="s">
        <v>11</v>
      </c>
      <c r="H17" s="19" t="s">
        <v>25</v>
      </c>
      <c r="I17" s="19" t="s">
        <v>26</v>
      </c>
    </row>
    <row r="18" spans="1:9" x14ac:dyDescent="0.3">
      <c r="A18" s="22" t="s">
        <v>27</v>
      </c>
      <c r="B18" s="17">
        <v>305743.62</v>
      </c>
      <c r="C18" s="17">
        <v>5095727</v>
      </c>
      <c r="D18" s="17">
        <v>208225.87</v>
      </c>
      <c r="E18" s="17">
        <v>412054.95</v>
      </c>
      <c r="F18" s="17">
        <v>30849259.420000002</v>
      </c>
      <c r="G18" s="17">
        <v>2518.3200000000002</v>
      </c>
      <c r="H18" s="17">
        <v>412054.95</v>
      </c>
      <c r="I18" s="17">
        <v>409536.63</v>
      </c>
    </row>
    <row r="19" spans="1:9" x14ac:dyDescent="0.3">
      <c r="A19" s="22" t="s">
        <v>30</v>
      </c>
      <c r="B19" s="17">
        <v>3018.54</v>
      </c>
      <c r="C19" s="17">
        <v>50309</v>
      </c>
      <c r="D19" s="17">
        <v>40324.870000000003</v>
      </c>
      <c r="E19" s="17">
        <v>42337.23</v>
      </c>
      <c r="F19" s="17">
        <v>11160263.810000001</v>
      </c>
      <c r="G19" s="17">
        <v>258.75</v>
      </c>
      <c r="H19" s="17">
        <v>42337.23</v>
      </c>
      <c r="I19" s="17">
        <v>42078.48</v>
      </c>
    </row>
    <row r="20" spans="1:9" x14ac:dyDescent="0.3">
      <c r="A20" s="22" t="s">
        <v>31</v>
      </c>
      <c r="B20" s="17">
        <v>16118.71</v>
      </c>
      <c r="C20" s="17">
        <v>268645.17</v>
      </c>
      <c r="D20" s="17">
        <v>18624.259999999998</v>
      </c>
      <c r="E20" s="17">
        <v>29370.07</v>
      </c>
      <c r="F20" s="17">
        <v>6610724.5700000003</v>
      </c>
      <c r="G20" s="17">
        <v>179.5</v>
      </c>
      <c r="H20" s="17">
        <v>29370.07</v>
      </c>
      <c r="I20" s="17">
        <v>29190.57</v>
      </c>
    </row>
    <row r="21" spans="1:9" x14ac:dyDescent="0.3">
      <c r="A21" s="22" t="s">
        <v>33</v>
      </c>
      <c r="B21" s="17">
        <v>34796.46</v>
      </c>
      <c r="C21" s="17">
        <v>579941</v>
      </c>
      <c r="D21" s="17">
        <v>49177.45</v>
      </c>
      <c r="E21" s="17">
        <v>72375.09</v>
      </c>
      <c r="F21" s="17">
        <v>9209455.4100000001</v>
      </c>
      <c r="G21" s="17">
        <v>442.33</v>
      </c>
      <c r="H21" s="17">
        <v>72375.09</v>
      </c>
      <c r="I21" s="17">
        <v>71932.759999999995</v>
      </c>
    </row>
    <row r="22" spans="1:9" x14ac:dyDescent="0.3">
      <c r="A22" s="22" t="s">
        <v>32</v>
      </c>
      <c r="B22" s="17">
        <v>90551.07</v>
      </c>
      <c r="C22" s="17">
        <v>1509184.5</v>
      </c>
      <c r="D22" s="17">
        <v>108456.62</v>
      </c>
      <c r="E22" s="17">
        <v>168824</v>
      </c>
      <c r="F22" s="17">
        <v>10538639.880000001</v>
      </c>
      <c r="G22" s="17">
        <v>1031.79</v>
      </c>
      <c r="H22" s="17">
        <v>168824</v>
      </c>
      <c r="I22" s="17">
        <v>167792.21</v>
      </c>
    </row>
    <row r="23" spans="1:9" x14ac:dyDescent="0.3">
      <c r="A23" s="22" t="s">
        <v>29</v>
      </c>
      <c r="B23" s="17">
        <v>128379.55</v>
      </c>
      <c r="C23" s="17">
        <v>2139659.16</v>
      </c>
      <c r="D23" s="17">
        <v>74516.13</v>
      </c>
      <c r="E23" s="17">
        <v>160102.5</v>
      </c>
      <c r="F23" s="17">
        <v>12670524.43</v>
      </c>
      <c r="G23" s="17">
        <v>978.48</v>
      </c>
      <c r="H23" s="17">
        <v>160102.5</v>
      </c>
      <c r="I23" s="17">
        <v>159124.01999999999</v>
      </c>
    </row>
    <row r="24" spans="1:9" x14ac:dyDescent="0.3">
      <c r="A24" s="22" t="s">
        <v>28</v>
      </c>
      <c r="B24" s="17">
        <v>41788.57</v>
      </c>
      <c r="C24" s="17">
        <v>696476.17</v>
      </c>
      <c r="D24" s="17">
        <v>0</v>
      </c>
      <c r="E24" s="17">
        <v>27859.05</v>
      </c>
      <c r="F24" s="17">
        <v>8702446.1899999995</v>
      </c>
      <c r="G24" s="17">
        <v>170.26</v>
      </c>
      <c r="H24" s="17">
        <v>27859.05</v>
      </c>
      <c r="I24" s="17">
        <v>27688.79</v>
      </c>
    </row>
    <row r="25" spans="1:9" x14ac:dyDescent="0.3">
      <c r="A25" s="22"/>
      <c r="B25" s="17"/>
      <c r="C25" s="17"/>
      <c r="D25" s="17"/>
      <c r="E25" s="17"/>
      <c r="F25" s="17"/>
      <c r="G25" s="17"/>
      <c r="H25" s="17"/>
      <c r="I25" s="17">
        <f>SUM(I18:I24)</f>
        <v>907343.46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F27BD-692E-4157-997C-BF3C6D2ADFDA}">
  <dimension ref="A1:W10"/>
  <sheetViews>
    <sheetView workbookViewId="0">
      <selection activeCell="V2" sqref="V2"/>
    </sheetView>
  </sheetViews>
  <sheetFormatPr defaultRowHeight="14.4" x14ac:dyDescent="0.3"/>
  <cols>
    <col min="1" max="1" width="30.6640625" customWidth="1"/>
    <col min="2" max="2" width="1.6640625" customWidth="1"/>
    <col min="3" max="4" width="10.6640625" style="24" customWidth="1"/>
    <col min="5" max="5" width="10.6640625" style="25" customWidth="1"/>
    <col min="6" max="6" width="1.6640625" style="25" customWidth="1"/>
    <col min="7" max="9" width="10.6640625" style="25" customWidth="1"/>
    <col min="10" max="10" width="1.6640625" style="25" customWidth="1"/>
    <col min="11" max="13" width="10.6640625" style="25" customWidth="1"/>
    <col min="14" max="14" width="1.6640625" style="25" customWidth="1"/>
    <col min="15" max="15" width="2.6640625" style="25" customWidth="1"/>
    <col min="16" max="18" width="10.6640625" style="25" customWidth="1"/>
    <col min="19" max="19" width="1.6640625" style="25" customWidth="1"/>
    <col min="20" max="22" width="11.6640625" style="25" customWidth="1"/>
    <col min="23" max="26" width="12.6640625" customWidth="1"/>
  </cols>
  <sheetData>
    <row r="1" spans="1:23" x14ac:dyDescent="0.3">
      <c r="A1" s="1" t="s">
        <v>5</v>
      </c>
      <c r="B1" s="23"/>
      <c r="C1" s="24" t="s">
        <v>39</v>
      </c>
      <c r="D1" s="24" t="s">
        <v>40</v>
      </c>
      <c r="E1" s="25" t="s">
        <v>41</v>
      </c>
      <c r="G1" s="25" t="s">
        <v>42</v>
      </c>
      <c r="H1" s="25" t="s">
        <v>43</v>
      </c>
      <c r="I1" s="25" t="s">
        <v>44</v>
      </c>
      <c r="K1" s="25" t="s">
        <v>45</v>
      </c>
      <c r="L1" s="25" t="s">
        <v>46</v>
      </c>
      <c r="M1" s="25" t="s">
        <v>47</v>
      </c>
      <c r="P1" s="25" t="s">
        <v>48</v>
      </c>
      <c r="Q1" s="25" t="s">
        <v>49</v>
      </c>
      <c r="R1" s="25" t="s">
        <v>50</v>
      </c>
      <c r="T1" s="26" t="s">
        <v>51</v>
      </c>
      <c r="U1" s="26" t="s">
        <v>52</v>
      </c>
      <c r="V1" s="26" t="s">
        <v>53</v>
      </c>
    </row>
    <row r="2" spans="1:23" x14ac:dyDescent="0.3">
      <c r="A2" s="4" t="s">
        <v>32</v>
      </c>
      <c r="B2" s="4"/>
      <c r="C2" s="27">
        <v>636.46000000005006</v>
      </c>
      <c r="D2" s="27">
        <v>0</v>
      </c>
      <c r="E2" s="28">
        <v>636.46000000005006</v>
      </c>
      <c r="F2" s="28"/>
      <c r="G2" s="28">
        <v>18411.059999999939</v>
      </c>
      <c r="H2" s="28">
        <v>0</v>
      </c>
      <c r="I2" s="28">
        <v>18411.059999999939</v>
      </c>
      <c r="J2" s="28"/>
      <c r="K2" s="28">
        <v>1765.3400000000547</v>
      </c>
      <c r="L2" s="28">
        <v>0</v>
      </c>
      <c r="M2" s="28">
        <v>1765.3400000000547</v>
      </c>
      <c r="N2" s="28"/>
      <c r="O2" s="28"/>
      <c r="P2" s="28">
        <v>0</v>
      </c>
      <c r="Q2" s="28">
        <v>0</v>
      </c>
      <c r="R2" s="28">
        <v>0</v>
      </c>
      <c r="S2" s="28"/>
      <c r="T2" s="29">
        <v>20812.860000000044</v>
      </c>
      <c r="U2" s="29">
        <v>0</v>
      </c>
      <c r="V2" s="29">
        <v>20812.860000000044</v>
      </c>
      <c r="W2" s="20"/>
    </row>
    <row r="3" spans="1:23" x14ac:dyDescent="0.3">
      <c r="A3" s="4" t="s">
        <v>27</v>
      </c>
      <c r="B3" s="4"/>
      <c r="C3" s="27">
        <v>2840.0499999998719</v>
      </c>
      <c r="D3" s="27">
        <v>0</v>
      </c>
      <c r="E3" s="28">
        <v>2840.0499999998719</v>
      </c>
      <c r="F3" s="28"/>
      <c r="G3" s="28">
        <v>-90.800000000046566</v>
      </c>
      <c r="H3" s="28">
        <v>0</v>
      </c>
      <c r="I3" s="28">
        <v>-90.800000000046566</v>
      </c>
      <c r="J3" s="28"/>
      <c r="K3" s="28">
        <v>1337.1600000000908</v>
      </c>
      <c r="L3" s="28">
        <v>0</v>
      </c>
      <c r="M3" s="28">
        <v>1337.1600000000908</v>
      </c>
      <c r="N3" s="28"/>
      <c r="O3" s="28"/>
      <c r="P3" s="28">
        <v>0</v>
      </c>
      <c r="Q3" s="28">
        <v>0</v>
      </c>
      <c r="R3" s="28">
        <v>0</v>
      </c>
      <c r="S3" s="28"/>
      <c r="T3" s="29">
        <v>4086.4099999999162</v>
      </c>
      <c r="U3" s="29">
        <v>0</v>
      </c>
      <c r="V3" s="29">
        <v>4086.4099999999162</v>
      </c>
      <c r="W3" s="20"/>
    </row>
    <row r="4" spans="1:23" x14ac:dyDescent="0.3">
      <c r="A4" s="4" t="s">
        <v>31</v>
      </c>
      <c r="B4" s="4"/>
      <c r="C4" s="27">
        <v>0</v>
      </c>
      <c r="D4" s="27">
        <v>0</v>
      </c>
      <c r="E4" s="28">
        <v>0</v>
      </c>
      <c r="F4" s="28"/>
      <c r="G4" s="28">
        <v>1331.0099999999984</v>
      </c>
      <c r="H4" s="28">
        <v>0</v>
      </c>
      <c r="I4" s="28">
        <v>1331.0099999999984</v>
      </c>
      <c r="J4" s="28"/>
      <c r="K4" s="28">
        <v>190.2799999999952</v>
      </c>
      <c r="L4" s="28">
        <v>0</v>
      </c>
      <c r="M4" s="28">
        <v>190.2799999999952</v>
      </c>
      <c r="N4" s="28"/>
      <c r="O4" s="28"/>
      <c r="P4" s="28">
        <v>0</v>
      </c>
      <c r="Q4" s="28">
        <v>0</v>
      </c>
      <c r="R4" s="28">
        <v>0</v>
      </c>
      <c r="S4" s="28"/>
      <c r="T4" s="29">
        <v>1521.2899999999936</v>
      </c>
      <c r="U4" s="29">
        <v>0</v>
      </c>
      <c r="V4" s="29">
        <v>1521.2899999999936</v>
      </c>
      <c r="W4" s="20"/>
    </row>
    <row r="5" spans="1:23" x14ac:dyDescent="0.3">
      <c r="A5" s="4" t="s">
        <v>28</v>
      </c>
      <c r="B5" s="4"/>
      <c r="C5" s="27">
        <v>150.70000000000437</v>
      </c>
      <c r="D5" s="27">
        <v>0</v>
      </c>
      <c r="E5" s="28">
        <v>150.70000000000437</v>
      </c>
      <c r="F5" s="28"/>
      <c r="G5" s="28">
        <v>0</v>
      </c>
      <c r="H5" s="28">
        <v>0</v>
      </c>
      <c r="I5" s="28">
        <v>0</v>
      </c>
      <c r="J5" s="28"/>
      <c r="K5" s="28">
        <v>0</v>
      </c>
      <c r="L5" s="28">
        <v>0</v>
      </c>
      <c r="M5" s="28">
        <v>0</v>
      </c>
      <c r="N5" s="28"/>
      <c r="O5" s="28"/>
      <c r="P5" s="28">
        <v>88.690000000005966</v>
      </c>
      <c r="Q5" s="28">
        <v>0</v>
      </c>
      <c r="R5" s="28">
        <v>88.690000000005966</v>
      </c>
      <c r="S5" s="28"/>
      <c r="T5" s="29">
        <v>239.39000000001033</v>
      </c>
      <c r="U5" s="29">
        <v>0</v>
      </c>
      <c r="V5" s="29">
        <v>239.39000000001033</v>
      </c>
      <c r="W5" s="20"/>
    </row>
    <row r="6" spans="1:23" x14ac:dyDescent="0.3">
      <c r="A6" s="4" t="s">
        <v>33</v>
      </c>
      <c r="B6" s="4"/>
      <c r="C6" s="27">
        <v>0</v>
      </c>
      <c r="D6" s="27">
        <v>0</v>
      </c>
      <c r="E6" s="28">
        <v>0</v>
      </c>
      <c r="F6" s="28"/>
      <c r="G6" s="28">
        <v>0</v>
      </c>
      <c r="H6" s="28">
        <v>0</v>
      </c>
      <c r="I6" s="28">
        <v>0</v>
      </c>
      <c r="J6" s="28"/>
      <c r="K6" s="28">
        <v>0</v>
      </c>
      <c r="L6" s="28">
        <v>0</v>
      </c>
      <c r="M6" s="28">
        <v>0</v>
      </c>
      <c r="N6" s="28"/>
      <c r="O6" s="28"/>
      <c r="P6" s="28">
        <v>0</v>
      </c>
      <c r="Q6" s="28">
        <v>0</v>
      </c>
      <c r="R6" s="28">
        <v>0</v>
      </c>
      <c r="S6" s="28"/>
      <c r="T6" s="29">
        <v>0</v>
      </c>
      <c r="U6" s="29">
        <v>0</v>
      </c>
      <c r="V6" s="29">
        <v>0</v>
      </c>
      <c r="W6" s="20"/>
    </row>
    <row r="7" spans="1:23" x14ac:dyDescent="0.3">
      <c r="A7" s="4" t="s">
        <v>29</v>
      </c>
      <c r="B7" s="4"/>
      <c r="C7" s="27">
        <v>0</v>
      </c>
      <c r="D7" s="27">
        <v>0</v>
      </c>
      <c r="E7" s="28">
        <v>0</v>
      </c>
      <c r="F7" s="28"/>
      <c r="G7" s="28">
        <v>0</v>
      </c>
      <c r="H7" s="28">
        <v>0</v>
      </c>
      <c r="I7" s="28">
        <v>0</v>
      </c>
      <c r="J7" s="28"/>
      <c r="K7" s="28">
        <v>0</v>
      </c>
      <c r="L7" s="28">
        <v>0</v>
      </c>
      <c r="M7" s="28">
        <v>0</v>
      </c>
      <c r="N7" s="28"/>
      <c r="O7" s="28"/>
      <c r="P7" s="28">
        <v>0</v>
      </c>
      <c r="Q7" s="28">
        <v>0</v>
      </c>
      <c r="R7" s="28">
        <v>0</v>
      </c>
      <c r="S7" s="28"/>
      <c r="T7" s="29">
        <v>0</v>
      </c>
      <c r="U7" s="29">
        <v>0</v>
      </c>
      <c r="V7" s="29">
        <v>0</v>
      </c>
      <c r="W7" s="20"/>
    </row>
    <row r="8" spans="1:23" ht="15" thickBot="1" x14ac:dyDescent="0.35">
      <c r="A8" s="4" t="s">
        <v>30</v>
      </c>
      <c r="B8" s="4"/>
      <c r="C8" s="27">
        <v>0</v>
      </c>
      <c r="D8" s="27">
        <v>0</v>
      </c>
      <c r="E8" s="28">
        <v>0</v>
      </c>
      <c r="F8" s="28"/>
      <c r="G8" s="28">
        <v>0</v>
      </c>
      <c r="H8" s="28">
        <v>0</v>
      </c>
      <c r="I8" s="28">
        <v>0</v>
      </c>
      <c r="J8" s="28"/>
      <c r="K8" s="28">
        <v>0</v>
      </c>
      <c r="L8" s="28">
        <v>0</v>
      </c>
      <c r="M8" s="28">
        <v>0</v>
      </c>
      <c r="N8" s="28"/>
      <c r="O8" s="28"/>
      <c r="P8" s="28">
        <v>0</v>
      </c>
      <c r="Q8" s="28">
        <v>0</v>
      </c>
      <c r="R8" s="28">
        <v>0</v>
      </c>
      <c r="S8" s="28"/>
      <c r="T8" s="29">
        <v>0</v>
      </c>
      <c r="U8" s="29">
        <v>0</v>
      </c>
      <c r="V8" s="29">
        <v>0</v>
      </c>
      <c r="W8" s="20"/>
    </row>
    <row r="9" spans="1:23" ht="15" thickTop="1" x14ac:dyDescent="0.3">
      <c r="A9" s="4"/>
      <c r="B9" s="4"/>
      <c r="C9" s="30">
        <v>3627.2099999999264</v>
      </c>
      <c r="D9" s="30">
        <v>0</v>
      </c>
      <c r="E9" s="31">
        <v>3627.2099999999264</v>
      </c>
      <c r="F9" s="31"/>
      <c r="G9" s="31">
        <v>19651.269999999891</v>
      </c>
      <c r="H9" s="31">
        <v>0</v>
      </c>
      <c r="I9" s="31">
        <v>19651.269999999891</v>
      </c>
      <c r="J9" s="31"/>
      <c r="K9" s="31">
        <v>3292.7800000001407</v>
      </c>
      <c r="L9" s="31">
        <v>0</v>
      </c>
      <c r="M9" s="31">
        <v>3292.7800000001407</v>
      </c>
      <c r="N9" s="31"/>
      <c r="O9" s="31"/>
      <c r="P9" s="31">
        <v>88.690000000005966</v>
      </c>
      <c r="Q9" s="31">
        <v>0</v>
      </c>
      <c r="R9" s="31">
        <v>88.690000000005966</v>
      </c>
      <c r="S9" s="31"/>
      <c r="T9" s="32">
        <v>26659.949999999964</v>
      </c>
      <c r="U9" s="32">
        <v>0</v>
      </c>
      <c r="V9" s="32">
        <v>26659.949999999964</v>
      </c>
    </row>
    <row r="10" spans="1:23" x14ac:dyDescent="0.3">
      <c r="E10" s="28"/>
      <c r="F10" s="28"/>
      <c r="G10" s="28"/>
      <c r="H10" s="2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08D82-79FC-4858-BB9D-5E35BD63F920}">
  <dimension ref="A1:W5"/>
  <sheetViews>
    <sheetView tabSelected="1" workbookViewId="0">
      <selection activeCell="G14" sqref="G14"/>
    </sheetView>
  </sheetViews>
  <sheetFormatPr defaultRowHeight="14.4" x14ac:dyDescent="0.3"/>
  <cols>
    <col min="1" max="1" width="30.6640625" customWidth="1"/>
    <col min="2" max="2" width="1.6640625" customWidth="1"/>
    <col min="3" max="4" width="10.6640625" style="24" customWidth="1"/>
    <col min="5" max="5" width="10.6640625" style="25" customWidth="1"/>
    <col min="6" max="6" width="1.6640625" style="25" customWidth="1"/>
    <col min="7" max="9" width="10.6640625" style="25" customWidth="1"/>
    <col min="10" max="10" width="1.6640625" style="25" customWidth="1"/>
    <col min="11" max="13" width="10.6640625" style="25" customWidth="1"/>
    <col min="14" max="14" width="1.6640625" style="25" customWidth="1"/>
    <col min="15" max="15" width="2.6640625" style="25" customWidth="1"/>
    <col min="16" max="18" width="10.6640625" style="25" customWidth="1"/>
    <col min="19" max="19" width="1.6640625" style="25" customWidth="1"/>
    <col min="20" max="22" width="11.6640625" style="25" customWidth="1"/>
    <col min="23" max="26" width="12.6640625" customWidth="1"/>
  </cols>
  <sheetData>
    <row r="1" spans="1:23" x14ac:dyDescent="0.3">
      <c r="A1" s="1" t="s">
        <v>5</v>
      </c>
      <c r="B1" s="23"/>
      <c r="C1" s="24" t="s">
        <v>39</v>
      </c>
      <c r="D1" s="24" t="s">
        <v>40</v>
      </c>
      <c r="E1" s="25" t="s">
        <v>41</v>
      </c>
      <c r="G1" s="25" t="s">
        <v>42</v>
      </c>
      <c r="H1" s="25" t="s">
        <v>43</v>
      </c>
      <c r="I1" s="25" t="s">
        <v>44</v>
      </c>
      <c r="K1" s="25" t="s">
        <v>45</v>
      </c>
      <c r="L1" s="25" t="s">
        <v>46</v>
      </c>
      <c r="M1" s="25" t="s">
        <v>47</v>
      </c>
      <c r="P1" s="25" t="s">
        <v>48</v>
      </c>
      <c r="Q1" s="25" t="s">
        <v>49</v>
      </c>
      <c r="R1" s="25" t="s">
        <v>50</v>
      </c>
      <c r="T1" s="26" t="s">
        <v>51</v>
      </c>
      <c r="U1" s="26" t="s">
        <v>52</v>
      </c>
      <c r="V1" s="26" t="s">
        <v>53</v>
      </c>
    </row>
    <row r="2" spans="1:23" x14ac:dyDescent="0.3">
      <c r="A2" s="4" t="s">
        <v>29</v>
      </c>
      <c r="B2" s="4"/>
      <c r="C2" s="27">
        <v>8380.9075999999914</v>
      </c>
      <c r="D2" s="27">
        <v>13772.610000000015</v>
      </c>
      <c r="E2" s="28">
        <f>C2+D2</f>
        <v>22153.517600000006</v>
      </c>
      <c r="F2" s="28"/>
      <c r="G2" s="28">
        <v>22453.264400000007</v>
      </c>
      <c r="H2" s="28">
        <v>41531.400000000009</v>
      </c>
      <c r="I2" s="28">
        <f>+G2+H2</f>
        <v>63984.664400000016</v>
      </c>
      <c r="J2" s="28"/>
      <c r="K2" s="28">
        <v>-34708.981200000009</v>
      </c>
      <c r="L2" s="28">
        <v>32948.53</v>
      </c>
      <c r="M2" s="28">
        <f>K2+L2</f>
        <v>-1760.4512000000104</v>
      </c>
      <c r="N2" s="28"/>
      <c r="O2" s="28"/>
      <c r="P2" s="28">
        <v>-39326.054400000008</v>
      </c>
      <c r="Q2" s="28">
        <v>37098.78</v>
      </c>
      <c r="R2" s="28">
        <f>SUM(P2:Q2)</f>
        <v>-2227.2744000000093</v>
      </c>
      <c r="S2" s="28"/>
      <c r="T2" s="29">
        <f>C2+G2+K2+P2</f>
        <v>-43200.863600000019</v>
      </c>
      <c r="U2" s="29">
        <f>D2+H2+L2+Q2</f>
        <v>125351.32000000002</v>
      </c>
      <c r="V2" s="29">
        <f>E2+I2+M2+R2</f>
        <v>82150.45640000001</v>
      </c>
      <c r="W2" s="20"/>
    </row>
    <row r="3" spans="1:23" x14ac:dyDescent="0.3">
      <c r="E3" s="28"/>
      <c r="F3" s="28"/>
      <c r="G3" s="28"/>
      <c r="H3" s="28"/>
    </row>
    <row r="4" spans="1:23" x14ac:dyDescent="0.3">
      <c r="U4" s="28"/>
    </row>
    <row r="5" spans="1:23" x14ac:dyDescent="0.3">
      <c r="U5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FY23Q1</vt:lpstr>
      <vt:lpstr>FY23Q2</vt:lpstr>
      <vt:lpstr>FY23Q3</vt:lpstr>
      <vt:lpstr>FY23Q4</vt:lpstr>
      <vt:lpstr>Late filed returns</vt:lpstr>
      <vt:lpstr>Late Sioux City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Floyd</dc:creator>
  <cp:lastModifiedBy>Lewison, Barbara [IDR]</cp:lastModifiedBy>
  <dcterms:created xsi:type="dcterms:W3CDTF">2022-11-21T08:11:55Z</dcterms:created>
  <dcterms:modified xsi:type="dcterms:W3CDTF">2025-10-01T17:58:04Z</dcterms:modified>
</cp:coreProperties>
</file>