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5\2025-06\2025-06 Web Output\"/>
    </mc:Choice>
  </mc:AlternateContent>
  <xr:revisionPtr revIDLastSave="0" documentId="8_{A6701D33-3EF8-484E-BDBF-C0793EDCF2AC}" xr6:coauthVersionLast="47" xr6:coauthVersionMax="47" xr10:uidLastSave="{00000000-0000-0000-0000-000000000000}"/>
  <bookViews>
    <workbookView xWindow="35640" yWindow="1185" windowWidth="18690" windowHeight="13530" tabRatio="886" firstSheet="1" activeTab="1" xr2:uid="{00000000-000D-0000-FFFF-FFFF00000000}"/>
  </bookViews>
  <sheets>
    <sheet name="June 2025 Report Cover" sheetId="18" r:id="rId1"/>
    <sheet name="Table 1. Retail Sales Tax" sheetId="8" r:id="rId2"/>
    <sheet name="Table 1A. Retail and Retail Use" sheetId="10" r:id="rId3"/>
    <sheet name="Table 2. Retail Use Tax" sheetId="9" r:id="rId4"/>
    <sheet name="Table 2A. Use Tax" sheetId="15" r:id="rId5"/>
    <sheet name="Table 3. County and City" sheetId="16" r:id="rId6"/>
    <sheet name="Table 4. County and Business" sheetId="17" r:id="rId7"/>
  </sheets>
  <definedNames>
    <definedName name="_xlnm._FilterDatabase" localSheetId="5" hidden="1">'Table 3. County and City'!$A$7:$F$894</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Tax'!$A$1:$I$24</definedName>
    <definedName name="_xlnm.Print_Area" localSheetId="4">'Table 2A. Use Tax'!$A$1:$I$20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7" l="1"/>
  <c r="A3" i="16"/>
  <c r="A3" i="8"/>
  <c r="C8" i="8" l="1"/>
  <c r="D12" i="15" l="1"/>
  <c r="D18" i="15" l="1"/>
  <c r="D17" i="15"/>
  <c r="D16" i="15"/>
  <c r="D13" i="15"/>
  <c r="A3" i="10" l="1"/>
  <c r="A3" i="9"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C8" i="9" s="1"/>
  <c r="C4" i="15" s="1"/>
  <c r="B8" i="10"/>
  <c r="B8" i="9" s="1"/>
  <c r="B4" i="15" s="1"/>
  <c r="A2" i="15"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E23" i="9"/>
  <c r="B23" i="9"/>
  <c r="B7" i="15" s="1"/>
  <c r="F23" i="8"/>
  <c r="E23" i="8"/>
  <c r="C23" i="9"/>
  <c r="C7" i="15" s="1"/>
  <c r="F23" i="9"/>
  <c r="G23" i="9"/>
  <c r="D10" i="8"/>
  <c r="D11" i="8"/>
  <c r="D12" i="8"/>
  <c r="D13" i="8"/>
  <c r="D14" i="8"/>
  <c r="D15" i="8"/>
  <c r="D16" i="8"/>
  <c r="D17" i="8"/>
  <c r="D18" i="8"/>
  <c r="D19" i="8"/>
  <c r="D20" i="8"/>
  <c r="D21" i="8"/>
  <c r="C23" i="8"/>
  <c r="G23" i="8"/>
  <c r="B23" i="8"/>
  <c r="I10" i="8"/>
  <c r="I11" i="8"/>
  <c r="I12" i="8"/>
  <c r="I13" i="8"/>
  <c r="I14" i="8"/>
  <c r="I15" i="8"/>
  <c r="I16" i="8"/>
  <c r="I17" i="8"/>
  <c r="I18" i="8"/>
  <c r="I19" i="8"/>
  <c r="I20" i="8"/>
  <c r="I21" i="8"/>
  <c r="H23" i="8"/>
  <c r="E8" i="9" l="1"/>
  <c r="G8" i="9" s="1"/>
  <c r="F8" i="9"/>
  <c r="H8" i="9" s="1"/>
  <c r="D7" i="15"/>
  <c r="I23" i="8"/>
  <c r="D21" i="10"/>
  <c r="I21" i="10"/>
  <c r="I18" i="10"/>
  <c r="I15" i="10"/>
  <c r="I12" i="10"/>
  <c r="C8" i="15"/>
  <c r="C9" i="15"/>
  <c r="B9" i="15"/>
  <c r="B8" i="15"/>
  <c r="D15" i="10"/>
  <c r="D14"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8" i="15" l="1"/>
  <c r="D9" i="15"/>
  <c r="I23" i="10"/>
  <c r="D23" i="10"/>
</calcChain>
</file>

<file path=xl/sharedStrings.xml><?xml version="1.0" encoding="utf-8"?>
<sst xmlns="http://schemas.openxmlformats.org/spreadsheetml/2006/main" count="4873" uniqueCount="792">
  <si>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</si>
  <si>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</si>
  <si>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</si>
  <si>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</si>
  <si>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</si>
  <si>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</si>
  <si>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</si>
  <si>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</si>
  <si>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</si>
  <si>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</si>
  <si>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</si>
  <si>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</si>
  <si>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</si>
  <si>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</si>
  <si>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</si>
  <si>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</si>
  <si>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</si>
  <si>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</si>
  <si>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</si>
  <si>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</si>
  <si>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</si>
  <si>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</si>
  <si>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</si>
  <si>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</si>
  <si>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</si>
  <si>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</si>
  <si>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</si>
  <si>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</si>
  <si>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</si>
  <si>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</si>
  <si>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</si>
  <si>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</si>
  <si>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</si>
  <si>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</si>
  <si>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Unk</t>
  </si>
  <si>
    <t>Consumer Use is dropping due to combined on returns now.</t>
  </si>
  <si>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</si>
  <si>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</si>
  <si>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</si>
  <si>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</si>
  <si>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</si>
  <si>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</si>
  <si>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</si>
  <si>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</si>
  <si>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Stuart</t>
  </si>
  <si>
    <t>Fontanelle</t>
  </si>
  <si>
    <t>Orient</t>
  </si>
  <si>
    <t>Bridgewater</t>
  </si>
  <si>
    <t>Other</t>
  </si>
  <si>
    <t>County Totals</t>
  </si>
  <si>
    <t>Adams</t>
  </si>
  <si>
    <t>Corning</t>
  </si>
  <si>
    <t>Allamakee</t>
  </si>
  <si>
    <t>Waukon</t>
  </si>
  <si>
    <t>Lansing</t>
  </si>
  <si>
    <t>Postville</t>
  </si>
  <si>
    <t>Harpers Ferry</t>
  </si>
  <si>
    <t>New Albin</t>
  </si>
  <si>
    <t>Dorchester</t>
  </si>
  <si>
    <t>Appanoose</t>
  </si>
  <si>
    <t>Centerville</t>
  </si>
  <si>
    <t>Moravia</t>
  </si>
  <si>
    <t>Moulton</t>
  </si>
  <si>
    <t>Cincinnati</t>
  </si>
  <si>
    <t>Mystic</t>
  </si>
  <si>
    <t>Audubon</t>
  </si>
  <si>
    <t>Exira</t>
  </si>
  <si>
    <t>Kimballton</t>
  </si>
  <si>
    <t>Benton</t>
  </si>
  <si>
    <t>Vinton</t>
  </si>
  <si>
    <t>Belle Plaine</t>
  </si>
  <si>
    <t>Atkins</t>
  </si>
  <si>
    <t>Blairstown</t>
  </si>
  <si>
    <t>Shellsburg</t>
  </si>
  <si>
    <t>Newhall</t>
  </si>
  <si>
    <t>Urbana</t>
  </si>
  <si>
    <t>Keystone</t>
  </si>
  <si>
    <t>Van Horne</t>
  </si>
  <si>
    <t>Norway</t>
  </si>
  <si>
    <t>Garrison</t>
  </si>
  <si>
    <t>Walford</t>
  </si>
  <si>
    <t>Black Hawk</t>
  </si>
  <si>
    <t>Waterloo</t>
  </si>
  <si>
    <t>Cedar Falls</t>
  </si>
  <si>
    <t>Evansdale</t>
  </si>
  <si>
    <t>Laporte City</t>
  </si>
  <si>
    <t>Hudson</t>
  </si>
  <si>
    <t>Dunkerton</t>
  </si>
  <si>
    <t>Elk Run Heights</t>
  </si>
  <si>
    <t>Raymond</t>
  </si>
  <si>
    <t>Gilbertville</t>
  </si>
  <si>
    <t>Jesup</t>
  </si>
  <si>
    <t>Janesville</t>
  </si>
  <si>
    <t>Boone</t>
  </si>
  <si>
    <t>Madrid</t>
  </si>
  <si>
    <t>Ogden</t>
  </si>
  <si>
    <t>Pilot Mound</t>
  </si>
  <si>
    <t>Bremer</t>
  </si>
  <si>
    <t>Waverly</t>
  </si>
  <si>
    <t>Sumner</t>
  </si>
  <si>
    <t>Denver</t>
  </si>
  <si>
    <t>Readlyn</t>
  </si>
  <si>
    <t>Tripoli</t>
  </si>
  <si>
    <t>Plainfield</t>
  </si>
  <si>
    <t>Buchanan</t>
  </si>
  <si>
    <t>Independence</t>
  </si>
  <si>
    <t>Hazleton</t>
  </si>
  <si>
    <t>Winthrop</t>
  </si>
  <si>
    <t>Fairbank</t>
  </si>
  <si>
    <t>Lamont</t>
  </si>
  <si>
    <t>Brandon</t>
  </si>
  <si>
    <t>Aurora</t>
  </si>
  <si>
    <t>Rowley</t>
  </si>
  <si>
    <t>Buena Vista</t>
  </si>
  <si>
    <t>Storm Lake</t>
  </si>
  <si>
    <t>Alta</t>
  </si>
  <si>
    <t>Sioux Rapids</t>
  </si>
  <si>
    <t>Albert City</t>
  </si>
  <si>
    <t>Newell</t>
  </si>
  <si>
    <t>Linn Grove</t>
  </si>
  <si>
    <t>Butler</t>
  </si>
  <si>
    <t>Parkersburg</t>
  </si>
  <si>
    <t>Allison</t>
  </si>
  <si>
    <t>Greene</t>
  </si>
  <si>
    <t>Shell Rock</t>
  </si>
  <si>
    <t>Clarksville</t>
  </si>
  <si>
    <t>Aplington</t>
  </si>
  <si>
    <t>New Hartford</t>
  </si>
  <si>
    <t>Dumont</t>
  </si>
  <si>
    <t>Calhoun</t>
  </si>
  <si>
    <t>Rockwell City</t>
  </si>
  <si>
    <t>Lake City</t>
  </si>
  <si>
    <t>Manson</t>
  </si>
  <si>
    <t>Pomeroy</t>
  </si>
  <si>
    <t>Lohrville</t>
  </si>
  <si>
    <t>Farnhamville</t>
  </si>
  <si>
    <t>Carroll</t>
  </si>
  <si>
    <t>Manning</t>
  </si>
  <si>
    <t>Coon Rapids</t>
  </si>
  <si>
    <t>Glidden</t>
  </si>
  <si>
    <t>Breda</t>
  </si>
  <si>
    <t>Arcadia</t>
  </si>
  <si>
    <t>Templeton</t>
  </si>
  <si>
    <t>Halbur</t>
  </si>
  <si>
    <t>Dedham</t>
  </si>
  <si>
    <t>Lidderdale</t>
  </si>
  <si>
    <t>Cass</t>
  </si>
  <si>
    <t>Atlantic</t>
  </si>
  <si>
    <t>Griswold</t>
  </si>
  <si>
    <t>Anita</t>
  </si>
  <si>
    <t>Massena</t>
  </si>
  <si>
    <t>Cumberland</t>
  </si>
  <si>
    <t>Marne</t>
  </si>
  <si>
    <t>Wiota</t>
  </si>
  <si>
    <t>Cedar</t>
  </si>
  <si>
    <t>Tipton</t>
  </si>
  <si>
    <t>West Branch</t>
  </si>
  <si>
    <t>Durant</t>
  </si>
  <si>
    <t>Clarence</t>
  </si>
  <si>
    <t>Lowden</t>
  </si>
  <si>
    <t>Mechanicsville</t>
  </si>
  <si>
    <t>Stanwood</t>
  </si>
  <si>
    <t>Cerro Gordo</t>
  </si>
  <si>
    <t>Mason City</t>
  </si>
  <si>
    <t>Clear Lake</t>
  </si>
  <si>
    <t>Rockwell</t>
  </si>
  <si>
    <t>Ventura</t>
  </si>
  <si>
    <t>Plymouth</t>
  </si>
  <si>
    <t>Thornton</t>
  </si>
  <si>
    <t>Cherokee</t>
  </si>
  <si>
    <t>Marcus</t>
  </si>
  <si>
    <t>Aurelia</t>
  </si>
  <si>
    <t>Quimby</t>
  </si>
  <si>
    <t>Meriden</t>
  </si>
  <si>
    <t>Chickasaw</t>
  </si>
  <si>
    <t>New Hampton</t>
  </si>
  <si>
    <t>Nashua</t>
  </si>
  <si>
    <t>Fredericksburg</t>
  </si>
  <si>
    <t>Lawler</t>
  </si>
  <si>
    <t>Ionia</t>
  </si>
  <si>
    <t>Alta Vista</t>
  </si>
  <si>
    <t>Clarke</t>
  </si>
  <si>
    <t>Osceola</t>
  </si>
  <si>
    <t>Murray</t>
  </si>
  <si>
    <t>Clay</t>
  </si>
  <si>
    <t>Spencer</t>
  </si>
  <si>
    <t>Everly</t>
  </si>
  <si>
    <t>Peterson</t>
  </si>
  <si>
    <t>Royal</t>
  </si>
  <si>
    <t>Fostoria</t>
  </si>
  <si>
    <t>Dickens</t>
  </si>
  <si>
    <t>Webb</t>
  </si>
  <si>
    <t>Clayton</t>
  </si>
  <si>
    <t>Elkader</t>
  </si>
  <si>
    <t>Guttenberg</t>
  </si>
  <si>
    <t>Monona</t>
  </si>
  <si>
    <t>Strawberry Point</t>
  </si>
  <si>
    <t>Edgewood</t>
  </si>
  <si>
    <t>Garnavillo</t>
  </si>
  <si>
    <t>Marquette</t>
  </si>
  <si>
    <t>Luana</t>
  </si>
  <si>
    <t>Clinton</t>
  </si>
  <si>
    <t>Dewitt</t>
  </si>
  <si>
    <t>Camanche</t>
  </si>
  <si>
    <t>Grand Mound</t>
  </si>
  <si>
    <t>Wheatland</t>
  </si>
  <si>
    <t>Delmar</t>
  </si>
  <si>
    <t>Calamus</t>
  </si>
  <si>
    <t>Charlotte</t>
  </si>
  <si>
    <t>Goose Lake</t>
  </si>
  <si>
    <t>Lost Nation</t>
  </si>
  <si>
    <t>Low Moor</t>
  </si>
  <si>
    <t>Crawford</t>
  </si>
  <si>
    <t>Denison</t>
  </si>
  <si>
    <t>Manilla</t>
  </si>
  <si>
    <t>Dow City</t>
  </si>
  <si>
    <t>Schleswig</t>
  </si>
  <si>
    <t>Charter Oak</t>
  </si>
  <si>
    <t>Westside</t>
  </si>
  <si>
    <t>Vail</t>
  </si>
  <si>
    <t>Kiron</t>
  </si>
  <si>
    <t>Dallas</t>
  </si>
  <si>
    <t>West Des Moines</t>
  </si>
  <si>
    <t>Waukee</t>
  </si>
  <si>
    <t>Adel</t>
  </si>
  <si>
    <t>Perry</t>
  </si>
  <si>
    <t>Dallas Center</t>
  </si>
  <si>
    <t>Urbandale</t>
  </si>
  <si>
    <t>Clive</t>
  </si>
  <si>
    <t>Woodward</t>
  </si>
  <si>
    <t>Granger</t>
  </si>
  <si>
    <t>Desoto</t>
  </si>
  <si>
    <t>Redfield</t>
  </si>
  <si>
    <t>Van Meter</t>
  </si>
  <si>
    <t>Dexter</t>
  </si>
  <si>
    <t>Bouton</t>
  </si>
  <si>
    <t>Minburn</t>
  </si>
  <si>
    <t>Davis</t>
  </si>
  <si>
    <t>Bloomfield</t>
  </si>
  <si>
    <t>Drakesville</t>
  </si>
  <si>
    <t>Pulaski</t>
  </si>
  <si>
    <t>Decatur</t>
  </si>
  <si>
    <t>Leon</t>
  </si>
  <si>
    <t>Lamoni</t>
  </si>
  <si>
    <t>Decatur City</t>
  </si>
  <si>
    <t>Davis City</t>
  </si>
  <si>
    <t>Delaware</t>
  </si>
  <si>
    <t>Manchester</t>
  </si>
  <si>
    <t>Dyersville</t>
  </si>
  <si>
    <t>Hopkinton</t>
  </si>
  <si>
    <t>Delhi</t>
  </si>
  <si>
    <t>Earlville</t>
  </si>
  <si>
    <t>Colesburg</t>
  </si>
  <si>
    <t>Dundee</t>
  </si>
  <si>
    <t>Ryan</t>
  </si>
  <si>
    <t>Greeley</t>
  </si>
  <si>
    <t>Des Moines</t>
  </si>
  <si>
    <t>Burlington</t>
  </si>
  <si>
    <t>West Burlington</t>
  </si>
  <si>
    <t>Mediapolis</t>
  </si>
  <si>
    <t>Danville</t>
  </si>
  <si>
    <t>Dickinson</t>
  </si>
  <si>
    <t>Spirit Lake</t>
  </si>
  <si>
    <t>Milford</t>
  </si>
  <si>
    <t>Arnolds Park</t>
  </si>
  <si>
    <t>Okoboji</t>
  </si>
  <si>
    <t>Lake Park</t>
  </si>
  <si>
    <t>Superior</t>
  </si>
  <si>
    <t>Terril</t>
  </si>
  <si>
    <t>Dubuque</t>
  </si>
  <si>
    <t>Peosta</t>
  </si>
  <si>
    <t>Cascade</t>
  </si>
  <si>
    <t>Farley</t>
  </si>
  <si>
    <t>Epworth</t>
  </si>
  <si>
    <t>Asbury</t>
  </si>
  <si>
    <t>New Vienna</t>
  </si>
  <si>
    <t>Holy Cross</t>
  </si>
  <si>
    <t>Worthington</t>
  </si>
  <si>
    <t>Durango</t>
  </si>
  <si>
    <t>Sherrill</t>
  </si>
  <si>
    <t>Bernard</t>
  </si>
  <si>
    <t>Luxemburg</t>
  </si>
  <si>
    <t>Emmet</t>
  </si>
  <si>
    <t>Estherville</t>
  </si>
  <si>
    <t>Armstrong</t>
  </si>
  <si>
    <t>Ringsted</t>
  </si>
  <si>
    <t>Wallingford</t>
  </si>
  <si>
    <t>Fayette</t>
  </si>
  <si>
    <t>Oelwein</t>
  </si>
  <si>
    <t>West Union</t>
  </si>
  <si>
    <t>Elgin</t>
  </si>
  <si>
    <t>Hawkeye</t>
  </si>
  <si>
    <t>Maynard</t>
  </si>
  <si>
    <t>Clermont</t>
  </si>
  <si>
    <t>Waucoma</t>
  </si>
  <si>
    <t>Wadena</t>
  </si>
  <si>
    <t>Arlington</t>
  </si>
  <si>
    <t>Randalia</t>
  </si>
  <si>
    <t>Floyd</t>
  </si>
  <si>
    <t>Charles City</t>
  </si>
  <si>
    <t>Nora Springs</t>
  </si>
  <si>
    <t>Rockford</t>
  </si>
  <si>
    <t>Marble Rock</t>
  </si>
  <si>
    <t>Franklin</t>
  </si>
  <si>
    <t>Hampton</t>
  </si>
  <si>
    <t>Sheffield</t>
  </si>
  <si>
    <t>Latimer</t>
  </si>
  <si>
    <t>Ackley</t>
  </si>
  <si>
    <t>Dows</t>
  </si>
  <si>
    <t>Fremont</t>
  </si>
  <si>
    <t>Sidney</t>
  </si>
  <si>
    <t>Hamburg</t>
  </si>
  <si>
    <t>Tabor</t>
  </si>
  <si>
    <t>Shenandoah</t>
  </si>
  <si>
    <t>Farragut</t>
  </si>
  <si>
    <t>Jefferson</t>
  </si>
  <si>
    <t>Scranton</t>
  </si>
  <si>
    <t>Grand Junction</t>
  </si>
  <si>
    <t>Paton</t>
  </si>
  <si>
    <t>Grundy</t>
  </si>
  <si>
    <t>Grundy Center</t>
  </si>
  <si>
    <t>Reinbeck</t>
  </si>
  <si>
    <t>Conrad</t>
  </si>
  <si>
    <t>Dike</t>
  </si>
  <si>
    <t>Wellsburg</t>
  </si>
  <si>
    <t>Holland</t>
  </si>
  <si>
    <t>Beaman</t>
  </si>
  <si>
    <t>Guthrie</t>
  </si>
  <si>
    <t>Guthrie Center</t>
  </si>
  <si>
    <t>Panora</t>
  </si>
  <si>
    <t>Casey</t>
  </si>
  <si>
    <t>Yale</t>
  </si>
  <si>
    <t>Bayard</t>
  </si>
  <si>
    <t>Menlo</t>
  </si>
  <si>
    <t>Hamilton</t>
  </si>
  <si>
    <t>Webster City</t>
  </si>
  <si>
    <t>Stratford</t>
  </si>
  <si>
    <t>Ellsworth</t>
  </si>
  <si>
    <t>Kamrar</t>
  </si>
  <si>
    <t>Blairsburg</t>
  </si>
  <si>
    <t>Stanhope</t>
  </si>
  <si>
    <t>Williams</t>
  </si>
  <si>
    <t>Hancock</t>
  </si>
  <si>
    <t>Garner</t>
  </si>
  <si>
    <t>Britt</t>
  </si>
  <si>
    <t>Kanawha</t>
  </si>
  <si>
    <t>Forest City</t>
  </si>
  <si>
    <t>Corwith</t>
  </si>
  <si>
    <t>Klemme</t>
  </si>
  <si>
    <t>Hardin</t>
  </si>
  <si>
    <t>Iowa Falls</t>
  </si>
  <si>
    <t>Eldora</t>
  </si>
  <si>
    <t>Alden</t>
  </si>
  <si>
    <t>Hubbard</t>
  </si>
  <si>
    <t>Radcliffe</t>
  </si>
  <si>
    <t>Union</t>
  </si>
  <si>
    <t>New Providence</t>
  </si>
  <si>
    <t>Steamboat Rock</t>
  </si>
  <si>
    <t>Harrison</t>
  </si>
  <si>
    <t>Missouri Valley</t>
  </si>
  <si>
    <t>Woodbine</t>
  </si>
  <si>
    <t>Logan</t>
  </si>
  <si>
    <t>Dunlap</t>
  </si>
  <si>
    <t>Pisgah</t>
  </si>
  <si>
    <t>Persia</t>
  </si>
  <si>
    <t>Henry</t>
  </si>
  <si>
    <t>Mount Pleasant</t>
  </si>
  <si>
    <t>New London</t>
  </si>
  <si>
    <t>Wayland</t>
  </si>
  <si>
    <t>Winfield</t>
  </si>
  <si>
    <t>Salem</t>
  </si>
  <si>
    <t>Howard</t>
  </si>
  <si>
    <t>Cresco</t>
  </si>
  <si>
    <t>Riceville</t>
  </si>
  <si>
    <t>Elma</t>
  </si>
  <si>
    <t>Lime Springs</t>
  </si>
  <si>
    <t>Protivin</t>
  </si>
  <si>
    <t>Chester</t>
  </si>
  <si>
    <t>Humboldt</t>
  </si>
  <si>
    <t>Dakota City</t>
  </si>
  <si>
    <t>Renwick</t>
  </si>
  <si>
    <t>Livermore</t>
  </si>
  <si>
    <t>Bode</t>
  </si>
  <si>
    <t>Ida</t>
  </si>
  <si>
    <t>Ida Grove</t>
  </si>
  <si>
    <t>Holstein</t>
  </si>
  <si>
    <t>Battle Creek</t>
  </si>
  <si>
    <t>Correctionville</t>
  </si>
  <si>
    <t>Galva</t>
  </si>
  <si>
    <t>Iowa</t>
  </si>
  <si>
    <t>Williamsburg</t>
  </si>
  <si>
    <t>Marengo</t>
  </si>
  <si>
    <t>Victor</t>
  </si>
  <si>
    <t>North English</t>
  </si>
  <si>
    <t>Parnell</t>
  </si>
  <si>
    <t>Jackson</t>
  </si>
  <si>
    <t>Maquoketa</t>
  </si>
  <si>
    <t>Bellevue</t>
  </si>
  <si>
    <t>Preston</t>
  </si>
  <si>
    <t>Sabula</t>
  </si>
  <si>
    <t>Miles</t>
  </si>
  <si>
    <t>Andrew</t>
  </si>
  <si>
    <t>Springbrook</t>
  </si>
  <si>
    <t>Zwingle</t>
  </si>
  <si>
    <t>Jasper</t>
  </si>
  <si>
    <t>Newton</t>
  </si>
  <si>
    <t>Colfax</t>
  </si>
  <si>
    <t>Monroe</t>
  </si>
  <si>
    <t>Sully</t>
  </si>
  <si>
    <t>Prairie City</t>
  </si>
  <si>
    <t>Baxter</t>
  </si>
  <si>
    <t>Kellogg</t>
  </si>
  <si>
    <t>Lynnville</t>
  </si>
  <si>
    <t>Mingo</t>
  </si>
  <si>
    <t>Reasnor</t>
  </si>
  <si>
    <t>Fairfield</t>
  </si>
  <si>
    <t>Batavia</t>
  </si>
  <si>
    <t>Libertyville</t>
  </si>
  <si>
    <t>Lockridge</t>
  </si>
  <si>
    <t>Johnson</t>
  </si>
  <si>
    <t>Iowa City</t>
  </si>
  <si>
    <t>Coralville</t>
  </si>
  <si>
    <t>North Liberty</t>
  </si>
  <si>
    <t>Solon</t>
  </si>
  <si>
    <t>Tiffin</t>
  </si>
  <si>
    <t>Swisher</t>
  </si>
  <si>
    <t>Oxford</t>
  </si>
  <si>
    <t>Lone Tree</t>
  </si>
  <si>
    <t>Hills</t>
  </si>
  <si>
    <t>Jones</t>
  </si>
  <si>
    <t>Monticello</t>
  </si>
  <si>
    <t>Anamosa</t>
  </si>
  <si>
    <t>Wyoming</t>
  </si>
  <si>
    <t>Olin</t>
  </si>
  <si>
    <t>Martelle</t>
  </si>
  <si>
    <t>Oxford Junction</t>
  </si>
  <si>
    <t>Keokuk</t>
  </si>
  <si>
    <t>Sigourney</t>
  </si>
  <si>
    <t>Keota</t>
  </si>
  <si>
    <t>Hedrick</t>
  </si>
  <si>
    <t>Richland</t>
  </si>
  <si>
    <t>Harper</t>
  </si>
  <si>
    <t>Keswick</t>
  </si>
  <si>
    <t>What Cheer</t>
  </si>
  <si>
    <t>Ollie</t>
  </si>
  <si>
    <t>Kossuth</t>
  </si>
  <si>
    <t>Algona</t>
  </si>
  <si>
    <t>Bancroft</t>
  </si>
  <si>
    <t>Titonka</t>
  </si>
  <si>
    <t>Wesley</t>
  </si>
  <si>
    <t>West Bend</t>
  </si>
  <si>
    <t>Swea City</t>
  </si>
  <si>
    <t>Burt</t>
  </si>
  <si>
    <t>Lone Rock</t>
  </si>
  <si>
    <t>Fenton</t>
  </si>
  <si>
    <t>Lakota</t>
  </si>
  <si>
    <t>Lee</t>
  </si>
  <si>
    <t>Fort Madison</t>
  </si>
  <si>
    <t>West Point</t>
  </si>
  <si>
    <t>Donnellson</t>
  </si>
  <si>
    <t>Montrose</t>
  </si>
  <si>
    <t>Houghton</t>
  </si>
  <si>
    <t>Linn</t>
  </si>
  <si>
    <t>Cedar Rapids</t>
  </si>
  <si>
    <t>Marion</t>
  </si>
  <si>
    <t>Hiawatha</t>
  </si>
  <si>
    <t>Mount Vernon</t>
  </si>
  <si>
    <t>Center Point</t>
  </si>
  <si>
    <t>Fairfax</t>
  </si>
  <si>
    <t>Lisbon</t>
  </si>
  <si>
    <t>Central City</t>
  </si>
  <si>
    <t>Palo</t>
  </si>
  <si>
    <t>Ely</t>
  </si>
  <si>
    <t>Robins</t>
  </si>
  <si>
    <t>Springville</t>
  </si>
  <si>
    <t>Coggon</t>
  </si>
  <si>
    <t>Walker</t>
  </si>
  <si>
    <t>Alburnett</t>
  </si>
  <si>
    <t>Louisa</t>
  </si>
  <si>
    <t>Columbus Junction</t>
  </si>
  <si>
    <t>Wapello</t>
  </si>
  <si>
    <t>Morning Sun</t>
  </si>
  <si>
    <t>Letts</t>
  </si>
  <si>
    <t>Lucas</t>
  </si>
  <si>
    <t>Chariton</t>
  </si>
  <si>
    <t>Russell</t>
  </si>
  <si>
    <t>Lyon</t>
  </si>
  <si>
    <t>Rock Rapids</t>
  </si>
  <si>
    <t>Inwood</t>
  </si>
  <si>
    <t>Larchwood</t>
  </si>
  <si>
    <t>Doon</t>
  </si>
  <si>
    <t>George</t>
  </si>
  <si>
    <t>Lester</t>
  </si>
  <si>
    <t>Alvord</t>
  </si>
  <si>
    <t>Little Rock</t>
  </si>
  <si>
    <t>Madison</t>
  </si>
  <si>
    <t>Winterset</t>
  </si>
  <si>
    <t>Earlham</t>
  </si>
  <si>
    <t>Truro</t>
  </si>
  <si>
    <t>Mahaska</t>
  </si>
  <si>
    <t>Oskaloosa</t>
  </si>
  <si>
    <t>New Sharon</t>
  </si>
  <si>
    <t>Grimes</t>
  </si>
  <si>
    <t>Pella</t>
  </si>
  <si>
    <t>Knoxville</t>
  </si>
  <si>
    <t>Pleasantville</t>
  </si>
  <si>
    <t>Harvey</t>
  </si>
  <si>
    <t>Marshall</t>
  </si>
  <si>
    <t>Marshalltown</t>
  </si>
  <si>
    <t>State Center</t>
  </si>
  <si>
    <t>Gilman</t>
  </si>
  <si>
    <t>Melbourne</t>
  </si>
  <si>
    <t>Albion</t>
  </si>
  <si>
    <t>Laurel</t>
  </si>
  <si>
    <t>Mills</t>
  </si>
  <si>
    <t>Glenwood</t>
  </si>
  <si>
    <t>Malvern</t>
  </si>
  <si>
    <t>Pacific Junction</t>
  </si>
  <si>
    <t>Emerson</t>
  </si>
  <si>
    <t>Hastings</t>
  </si>
  <si>
    <t>Mitchell</t>
  </si>
  <si>
    <t>Osage</t>
  </si>
  <si>
    <t>St. Ansgar</t>
  </si>
  <si>
    <t>Stacyville</t>
  </si>
  <si>
    <t>Orchard</t>
  </si>
  <si>
    <t>Onawa</t>
  </si>
  <si>
    <t>Mapleton</t>
  </si>
  <si>
    <t>Whiting</t>
  </si>
  <si>
    <t>Ute</t>
  </si>
  <si>
    <t>Soldier</t>
  </si>
  <si>
    <t>Albia</t>
  </si>
  <si>
    <t>Lovilia</t>
  </si>
  <si>
    <t>Montgomery</t>
  </si>
  <si>
    <t>Red Oak</t>
  </si>
  <si>
    <t>Villisca</t>
  </si>
  <si>
    <t>Stanton</t>
  </si>
  <si>
    <t>Muscatine</t>
  </si>
  <si>
    <t>West Liberty</t>
  </si>
  <si>
    <t>Wilton</t>
  </si>
  <si>
    <t>Nichols</t>
  </si>
  <si>
    <t>Atalissa</t>
  </si>
  <si>
    <t>O'Brien</t>
  </si>
  <si>
    <t>Sheldon</t>
  </si>
  <si>
    <t>Hartley</t>
  </si>
  <si>
    <t>Paullina</t>
  </si>
  <si>
    <t>Sanborn</t>
  </si>
  <si>
    <t>Sutherland</t>
  </si>
  <si>
    <t>Primghar</t>
  </si>
  <si>
    <t>Calumet</t>
  </si>
  <si>
    <t>Sibley</t>
  </si>
  <si>
    <t>Ocheyedan</t>
  </si>
  <si>
    <t>Melvin</t>
  </si>
  <si>
    <t>Ashton</t>
  </si>
  <si>
    <t>Page</t>
  </si>
  <si>
    <t>Clarinda</t>
  </si>
  <si>
    <t>Essex</t>
  </si>
  <si>
    <t>Palo Alto</t>
  </si>
  <si>
    <t>Emmetsburg</t>
  </si>
  <si>
    <t>Ruthven</t>
  </si>
  <si>
    <t>Graettinger</t>
  </si>
  <si>
    <t>Mallard</t>
  </si>
  <si>
    <t>Cylinder</t>
  </si>
  <si>
    <t>Lemars</t>
  </si>
  <si>
    <t>Remsen</t>
  </si>
  <si>
    <t>Kingsley</t>
  </si>
  <si>
    <t>Akron</t>
  </si>
  <si>
    <t>Hinton</t>
  </si>
  <si>
    <t>Merrill</t>
  </si>
  <si>
    <t>Sioux City</t>
  </si>
  <si>
    <t>Westfield</t>
  </si>
  <si>
    <t>Pocahontas</t>
  </si>
  <si>
    <t>Laurens</t>
  </si>
  <si>
    <t>Rolfe</t>
  </si>
  <si>
    <t>Gilmore City</t>
  </si>
  <si>
    <t>Fonda</t>
  </si>
  <si>
    <t>Havelock</t>
  </si>
  <si>
    <t>Palmer</t>
  </si>
  <si>
    <t>Polk</t>
  </si>
  <si>
    <t>Ankeny</t>
  </si>
  <si>
    <t>Altoona</t>
  </si>
  <si>
    <t>Johnston</t>
  </si>
  <si>
    <t>Pleasant Hill</t>
  </si>
  <si>
    <t>Bondurant</t>
  </si>
  <si>
    <t>Polk City</t>
  </si>
  <si>
    <t>Windsor Heights</t>
  </si>
  <si>
    <t>Runnells</t>
  </si>
  <si>
    <t>Elkhart</t>
  </si>
  <si>
    <t>Mitchellville</t>
  </si>
  <si>
    <t>Carlisle</t>
  </si>
  <si>
    <t>Norwalk</t>
  </si>
  <si>
    <t>Pottawattamie</t>
  </si>
  <si>
    <t>Council Bluffs</t>
  </si>
  <si>
    <t>Avoca</t>
  </si>
  <si>
    <t>Carter Lake</t>
  </si>
  <si>
    <t>Oakland</t>
  </si>
  <si>
    <t>Neola</t>
  </si>
  <si>
    <t>Treynor</t>
  </si>
  <si>
    <t>Underwood</t>
  </si>
  <si>
    <t>Crescent</t>
  </si>
  <si>
    <t>Walnut</t>
  </si>
  <si>
    <t>Carson</t>
  </si>
  <si>
    <t>Minden</t>
  </si>
  <si>
    <t>Shelby</t>
  </si>
  <si>
    <t>Poweshiek</t>
  </si>
  <si>
    <t>Grinnell</t>
  </si>
  <si>
    <t>Montezuma</t>
  </si>
  <si>
    <t>Brooklyn</t>
  </si>
  <si>
    <t>Malcom</t>
  </si>
  <si>
    <t>Deep River</t>
  </si>
  <si>
    <t>Ringgold</t>
  </si>
  <si>
    <t>Mount Ayr</t>
  </si>
  <si>
    <t>Diagonal</t>
  </si>
  <si>
    <t>Redding</t>
  </si>
  <si>
    <t>Sac</t>
  </si>
  <si>
    <t>Sac City</t>
  </si>
  <si>
    <t>Lake View</t>
  </si>
  <si>
    <t>Odebolt</t>
  </si>
  <si>
    <t>Wall Lake</t>
  </si>
  <si>
    <t>Schaller</t>
  </si>
  <si>
    <t>Early</t>
  </si>
  <si>
    <t>Auburn</t>
  </si>
  <si>
    <t>Scott</t>
  </si>
  <si>
    <t>Davenport</t>
  </si>
  <si>
    <t>Bettendorf</t>
  </si>
  <si>
    <t>Eldridge</t>
  </si>
  <si>
    <t>Leclaire</t>
  </si>
  <si>
    <t>Walcott</t>
  </si>
  <si>
    <t>Blue Grass</t>
  </si>
  <si>
    <t>Long Grove</t>
  </si>
  <si>
    <t>Princeton</t>
  </si>
  <si>
    <t>Buffalo</t>
  </si>
  <si>
    <t>Donahue</t>
  </si>
  <si>
    <t>Harlan</t>
  </si>
  <si>
    <t>Panama</t>
  </si>
  <si>
    <t>Elk Horn</t>
  </si>
  <si>
    <t>Earling</t>
  </si>
  <si>
    <t>Portsmouth</t>
  </si>
  <si>
    <t>Defiance</t>
  </si>
  <si>
    <t>Irwin</t>
  </si>
  <si>
    <t>Sioux</t>
  </si>
  <si>
    <t>Sioux Center</t>
  </si>
  <si>
    <t>Orange City</t>
  </si>
  <si>
    <t>Rock Valley</t>
  </si>
  <si>
    <t>Hawarden</t>
  </si>
  <si>
    <t>Hull</t>
  </si>
  <si>
    <t>Alton</t>
  </si>
  <si>
    <t>Ireton</t>
  </si>
  <si>
    <t>Hospers</t>
  </si>
  <si>
    <t>Boyden</t>
  </si>
  <si>
    <t>Maurice</t>
  </si>
  <si>
    <t>Granville</t>
  </si>
  <si>
    <t>Story</t>
  </si>
  <si>
    <t>Ames</t>
  </si>
  <si>
    <t>Nevada</t>
  </si>
  <si>
    <t>Story City</t>
  </si>
  <si>
    <t>Huxley</t>
  </si>
  <si>
    <t>Colo</t>
  </si>
  <si>
    <t>Slater</t>
  </si>
  <si>
    <t>Gilbert</t>
  </si>
  <si>
    <t>Maxwell</t>
  </si>
  <si>
    <t>Roland</t>
  </si>
  <si>
    <t>Zearing</t>
  </si>
  <si>
    <t>Collins</t>
  </si>
  <si>
    <t>Kelley</t>
  </si>
  <si>
    <t>Cambridge</t>
  </si>
  <si>
    <t>Tama</t>
  </si>
  <si>
    <t>Toledo</t>
  </si>
  <si>
    <t>Traer</t>
  </si>
  <si>
    <t>Dysart</t>
  </si>
  <si>
    <t>Gladbrook</t>
  </si>
  <si>
    <t>Chelsea</t>
  </si>
  <si>
    <t>Montour</t>
  </si>
  <si>
    <t>Elberon</t>
  </si>
  <si>
    <t>Garwin</t>
  </si>
  <si>
    <t>Clutier</t>
  </si>
  <si>
    <t>Taylor</t>
  </si>
  <si>
    <t>Bedford</t>
  </si>
  <si>
    <t>Lenox</t>
  </si>
  <si>
    <t>Clearfield</t>
  </si>
  <si>
    <t>New Market</t>
  </si>
  <si>
    <t>Creston</t>
  </si>
  <si>
    <t>Afton</t>
  </si>
  <si>
    <t>Van Buren</t>
  </si>
  <si>
    <t>Keosauqua</t>
  </si>
  <si>
    <t>Bonaparte</t>
  </si>
  <si>
    <t>Milton</t>
  </si>
  <si>
    <t>Farmington</t>
  </si>
  <si>
    <t>Cantril</t>
  </si>
  <si>
    <t>Birmingham</t>
  </si>
  <si>
    <t>Stockport</t>
  </si>
  <si>
    <t>Ottumwa</t>
  </si>
  <si>
    <t>Eldon</t>
  </si>
  <si>
    <t>Agency</t>
  </si>
  <si>
    <t>Eddyville</t>
  </si>
  <si>
    <t>Blakesburg</t>
  </si>
  <si>
    <t>Warren</t>
  </si>
  <si>
    <t>Indianola</t>
  </si>
  <si>
    <t>Milo</t>
  </si>
  <si>
    <t>New Virginia</t>
  </si>
  <si>
    <t>Cumming</t>
  </si>
  <si>
    <t>Lacona</t>
  </si>
  <si>
    <t>Hartford</t>
  </si>
  <si>
    <t>Martensdale</t>
  </si>
  <si>
    <t>Washington</t>
  </si>
  <si>
    <t>Kalona</t>
  </si>
  <si>
    <t>Riverside</t>
  </si>
  <si>
    <t>Wellman</t>
  </si>
  <si>
    <t>Ainsworth</t>
  </si>
  <si>
    <t>Brighton</t>
  </si>
  <si>
    <t>Crawfordsville</t>
  </si>
  <si>
    <t>Wayne</t>
  </si>
  <si>
    <t>Corydon</t>
  </si>
  <si>
    <t>Seymour</t>
  </si>
  <si>
    <t>Humeston</t>
  </si>
  <si>
    <t>Allerton</t>
  </si>
  <si>
    <t>Lineville</t>
  </si>
  <si>
    <t>Webster</t>
  </si>
  <si>
    <t>Fort Dodge</t>
  </si>
  <si>
    <t>Gowrie</t>
  </si>
  <si>
    <t>Dayton</t>
  </si>
  <si>
    <t>Badger</t>
  </si>
  <si>
    <t>Clare</t>
  </si>
  <si>
    <t>Duncombe</t>
  </si>
  <si>
    <t>Harcourt</t>
  </si>
  <si>
    <t>Lehigh</t>
  </si>
  <si>
    <t>Callender</t>
  </si>
  <si>
    <t>Otho</t>
  </si>
  <si>
    <t>Winnebago</t>
  </si>
  <si>
    <t>Lake Mills</t>
  </si>
  <si>
    <t>Buffalo Center</t>
  </si>
  <si>
    <t>Thompson</t>
  </si>
  <si>
    <t>Winneshiek</t>
  </si>
  <si>
    <t>Decorah</t>
  </si>
  <si>
    <t>Calmar</t>
  </si>
  <si>
    <t>Ossian</t>
  </si>
  <si>
    <t>Fort Atkinson</t>
  </si>
  <si>
    <t>Spillville</t>
  </si>
  <si>
    <t>Ridgeway</t>
  </si>
  <si>
    <t>Woodbury</t>
  </si>
  <si>
    <t>Sergeant Bluff</t>
  </si>
  <si>
    <t>Lawton</t>
  </si>
  <si>
    <t>Moville</t>
  </si>
  <si>
    <t>Sloan</t>
  </si>
  <si>
    <t>Anthon</t>
  </si>
  <si>
    <t>Danbury</t>
  </si>
  <si>
    <t>Salix</t>
  </si>
  <si>
    <t>Hornick</t>
  </si>
  <si>
    <t>Worth</t>
  </si>
  <si>
    <t>Northwood</t>
  </si>
  <si>
    <t>Manly</t>
  </si>
  <si>
    <t>Grafton</t>
  </si>
  <si>
    <t>Kensett</t>
  </si>
  <si>
    <t>Fertile</t>
  </si>
  <si>
    <t>Wright</t>
  </si>
  <si>
    <t>Clarion</t>
  </si>
  <si>
    <t>Belmond</t>
  </si>
  <si>
    <t>Eagle Grove</t>
  </si>
  <si>
    <t>Goldfield</t>
  </si>
  <si>
    <t>Woolstock</t>
  </si>
  <si>
    <t>Table 4. Iowa Retail Sales and Tax</t>
  </si>
  <si>
    <t>by County and Business Group</t>
  </si>
  <si>
    <t>S</t>
  </si>
  <si>
    <t>Eating And Drinking</t>
  </si>
  <si>
    <t>Service</t>
  </si>
  <si>
    <t>Utilities And Transportation</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</si>
  <si>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</si>
  <si>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</si>
  <si>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</si>
  <si>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2022 North American Industry Classification System (NAICS). </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</si>
  <si>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</si>
  <si>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</si>
  <si>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r>
      <t xml:space="preserve">Year over Year Retail Sales Tax Statistics: </t>
    </r>
    <r>
      <rPr>
        <sz val="12"/>
        <rFont val="Arial"/>
        <family val="2"/>
      </rPr>
      <t>Table 1 compares return counts, taxable sales, and taxes reported by 12 business groups for the June 2025 quarter compared to the June 2024 quarter.</t>
    </r>
  </si>
  <si>
    <r>
      <t xml:space="preserve">Use Tax Statistics: </t>
    </r>
    <r>
      <rPr>
        <sz val="12"/>
        <rFont val="Arial"/>
        <family val="2"/>
      </rPr>
      <t>Table 2 compares return counts, taxable sales, and tax data reported by the 12 business groups for the June 2025 quarter compared to the June 2024 quarter for Retailer's Use Tax permits. In addition, aggregate Motor Vehicle Use  and Consumer Use tax data for the June 2025 quarter are also compared to the June 2024 quarter.  The Consumer Use tax data does not include voluntary use tax data.</t>
    </r>
  </si>
  <si>
    <t>This report covers retail sales and use tax data for taxable sales based on tax returns filed with the Department for the quarter ending June 30, 2025 which is the fourth quarter in fiscal year 2025.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</si>
  <si>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t>Waterville</t>
  </si>
  <si>
    <t>Weldon</t>
  </si>
  <si>
    <t>Westgate</t>
  </si>
  <si>
    <t>Rippey</t>
  </si>
  <si>
    <t>Bagley</t>
  </si>
  <si>
    <t>Woden</t>
  </si>
  <si>
    <t>Mount Union</t>
  </si>
  <si>
    <t>Arthur</t>
  </si>
  <si>
    <t>Ledyard</t>
  </si>
  <si>
    <t>Barnes City</t>
  </si>
  <si>
    <t>Leighton</t>
  </si>
  <si>
    <t>Bussey</t>
  </si>
  <si>
    <t>Rhodes</t>
  </si>
  <si>
    <t>Fruitland</t>
  </si>
  <si>
    <t>Macedonia</t>
  </si>
  <si>
    <t>Riverdale</t>
  </si>
  <si>
    <t>Ackworth</t>
  </si>
  <si>
    <t>Smithland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</si>
</sst>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9" x14ac:knownFonts="1">
    <font>
      <sz val="12"/>
      <name val="Arial"/>
    </font>
    <font>
      <sz val="11"/>
      <color theme="1"/>
      <name val="Calibri"/>
      <family val="2"/>
      <scheme val="minor"/>
    </font>
    <font>
      <sz val="10"/>
      <color theme="1"/>
      <name val="Calibri"/>
      <family val="2"/>
      <scheme val="minor"/>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b/>
      <sz val="10"/>
      <color theme="1"/>
      <name val="Arial"/>
      <family val="2"/>
    </font>
    <font>
      <sz val="10"/>
      <color theme="1"/>
      <name val="Arial"/>
      <family val="2"/>
    </font>
    <font>
      <b/>
      <sz val="10"/>
      <name val="Arial"/>
      <family val="2"/>
    </font>
    <font>
      <sz val="18"/>
      <name val="Arial"/>
      <family val="2"/>
    </font>
    <font>
      <b/>
      <sz val="12"/>
      <name val="Arial"/>
      <family val="2"/>
    </font>
    <font>
      <sz val="12"/>
      <color indexed="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11">
    <xf numFmtId="0" fontId="0" fillId="2" borderId="0"/>
    <xf numFmtId="0" fontId="11" fillId="0" borderId="0"/>
    <xf numFmtId="0" fontId="5" fillId="2" borderId="0"/>
    <xf numFmtId="0" fontId="5" fillId="2" borderId="0"/>
    <xf numFmtId="0" fontId="5" fillId="2" borderId="0"/>
    <xf numFmtId="0" fontId="3" fillId="0" borderId="0"/>
    <xf numFmtId="0" fontId="10" fillId="0" borderId="0"/>
    <xf numFmtId="0" fontId="2" fillId="0" borderId="0"/>
    <xf numFmtId="0" fontId="3" fillId="0" borderId="0"/>
    <xf numFmtId="0" fontId="1" fillId="0" borderId="0"/>
    <xf numFmtId="9" fontId="1" fillId="0" borderId="0" applyFont="0" applyFill="0" applyBorder="0" applyAlignment="0" applyProtection="0"/>
  </cellStyleXfs>
  <cellXfs count="81">
    <xf numFmtId="0" fontId="0" fillId="2" borderId="0" xfId="0" applyNumberFormat="1"/>
    <xf numFmtId="0" fontId="8" fillId="0" borderId="0" xfId="5" applyFont="1" applyFill="1"/>
    <xf numFmtId="0" fontId="8" fillId="0" borderId="0" xfId="5" applyFont="1" applyAlignment="1">
      <alignment horizontal="left"/>
    </xf>
    <xf numFmtId="0" fontId="6" fillId="0" borderId="0" xfId="4" applyNumberFormat="1" applyFont="1" applyFill="1"/>
    <xf numFmtId="0" fontId="8" fillId="0" borderId="0" xfId="4" applyNumberFormat="1" applyFont="1" applyFill="1" applyAlignment="1">
      <alignment horizontal="center"/>
    </xf>
    <xf numFmtId="0" fontId="8" fillId="0" borderId="0" xfId="4" applyNumberFormat="1" applyFont="1" applyFill="1"/>
    <xf numFmtId="5" fontId="8" fillId="0" borderId="0" xfId="4" applyNumberFormat="1" applyFont="1" applyFill="1"/>
    <xf numFmtId="0" fontId="7" fillId="0" borderId="0" xfId="4" applyNumberFormat="1" applyFont="1" applyFill="1"/>
    <xf numFmtId="0" fontId="8" fillId="0" borderId="0" xfId="4" applyNumberFormat="1" applyFont="1" applyFill="1" applyAlignment="1">
      <alignment vertical="top" wrapText="1"/>
    </xf>
    <xf numFmtId="0" fontId="8" fillId="0" borderId="0" xfId="4" applyNumberFormat="1" applyFont="1" applyFill="1" applyAlignment="1">
      <alignment wrapText="1"/>
    </xf>
    <xf numFmtId="0" fontId="6" fillId="0" borderId="0" xfId="4" applyNumberFormat="1" applyFont="1" applyFill="1" applyAlignment="1">
      <alignment horizontal="right"/>
    </xf>
    <xf numFmtId="0" fontId="6" fillId="0" borderId="0" xfId="4" applyNumberFormat="1" applyFont="1" applyFill="1" applyAlignment="1">
      <alignment horizontal="right" wrapText="1"/>
    </xf>
    <xf numFmtId="164" fontId="6" fillId="0" borderId="0" xfId="4" applyNumberFormat="1" applyFont="1" applyFill="1" applyAlignment="1">
      <alignment horizontal="right"/>
    </xf>
    <xf numFmtId="3" fontId="8" fillId="0" borderId="0" xfId="4" applyNumberFormat="1" applyFont="1" applyFill="1"/>
    <xf numFmtId="10" fontId="8" fillId="0" borderId="0" xfId="4" applyNumberFormat="1" applyFont="1" applyFill="1" applyAlignment="1">
      <alignment horizontal="right"/>
    </xf>
    <xf numFmtId="5" fontId="8" fillId="0" borderId="0" xfId="4" applyNumberFormat="1" applyFont="1" applyFill="1" applyAlignment="1">
      <alignment horizontal="right"/>
    </xf>
    <xf numFmtId="37" fontId="8" fillId="0" borderId="0" xfId="4" applyNumberFormat="1" applyFont="1" applyFill="1" applyAlignment="1">
      <alignment horizontal="right"/>
    </xf>
    <xf numFmtId="0" fontId="7" fillId="0" borderId="0" xfId="4" applyNumberFormat="1" applyFont="1" applyFill="1" applyAlignment="1">
      <alignment horizontal="left" wrapText="1"/>
    </xf>
    <xf numFmtId="0" fontId="9" fillId="0" borderId="0" xfId="4" applyNumberFormat="1" applyFont="1" applyFill="1"/>
    <xf numFmtId="0" fontId="9" fillId="0" borderId="0" xfId="4" applyNumberFormat="1" applyFont="1" applyFill="1" applyAlignment="1">
      <alignment horizontal="right"/>
    </xf>
    <xf numFmtId="0" fontId="8" fillId="0" borderId="0" xfId="4" applyFont="1" applyFill="1"/>
    <xf numFmtId="37" fontId="9" fillId="0" borderId="0" xfId="4" applyNumberFormat="1" applyFont="1" applyFill="1"/>
    <xf numFmtId="10" fontId="9" fillId="0" borderId="0" xfId="4" applyNumberFormat="1" applyFont="1" applyFill="1"/>
    <xf numFmtId="5" fontId="9" fillId="0" borderId="0" xfId="4" applyNumberFormat="1" applyFont="1" applyFill="1" applyAlignment="1">
      <alignment horizontal="right"/>
    </xf>
    <xf numFmtId="10" fontId="9" fillId="0" borderId="0" xfId="4" applyNumberFormat="1" applyFont="1" applyFill="1" applyAlignment="1">
      <alignment horizontal="right"/>
    </xf>
    <xf numFmtId="5" fontId="9" fillId="0" borderId="0" xfId="4" applyNumberFormat="1" applyFont="1" applyFill="1"/>
    <xf numFmtId="0" fontId="6" fillId="0" borderId="0" xfId="4" applyFont="1" applyFill="1" applyAlignment="1">
      <alignment horizontal="center"/>
    </xf>
    <xf numFmtId="0" fontId="12" fillId="0" borderId="0" xfId="1" applyFont="1"/>
    <xf numFmtId="0" fontId="8" fillId="0" borderId="0" xfId="2" applyNumberFormat="1" applyFont="1" applyFill="1"/>
    <xf numFmtId="0" fontId="11" fillId="0" borderId="0" xfId="1" applyFont="1"/>
    <xf numFmtId="0" fontId="8" fillId="0" borderId="0" xfId="6" applyFont="1" applyAlignment="1">
      <alignment horizontal="left"/>
    </xf>
    <xf numFmtId="0" fontId="9" fillId="0" borderId="0" xfId="2" applyNumberFormat="1" applyFont="1" applyFill="1"/>
    <xf numFmtId="0" fontId="6" fillId="0" borderId="0" xfId="2" applyNumberFormat="1" applyFont="1" applyFill="1"/>
    <xf numFmtId="0" fontId="7" fillId="0" borderId="0" xfId="2" applyNumberFormat="1" applyFont="1" applyFill="1"/>
    <xf numFmtId="0" fontId="8" fillId="0" borderId="0" xfId="4" applyNumberFormat="1" applyFont="1" applyFill="1" applyAlignment="1"/>
    <xf numFmtId="0" fontId="7" fillId="0" borderId="0" xfId="4" applyNumberFormat="1" applyFont="1" applyFill="1" applyAlignment="1"/>
    <xf numFmtId="10" fontId="9" fillId="0" borderId="1" xfId="4" applyNumberFormat="1" applyFont="1" applyFill="1" applyBorder="1"/>
    <xf numFmtId="7" fontId="11" fillId="0" borderId="0" xfId="1" applyNumberFormat="1" applyFont="1"/>
    <xf numFmtId="3" fontId="8" fillId="0" borderId="1" xfId="4" applyNumberFormat="1" applyFont="1" applyFill="1" applyBorder="1"/>
    <xf numFmtId="10" fontId="8" fillId="0" borderId="1" xfId="4" applyNumberFormat="1" applyFont="1" applyFill="1" applyBorder="1" applyAlignment="1">
      <alignment horizontal="right"/>
    </xf>
    <xf numFmtId="0" fontId="11" fillId="0" borderId="0" xfId="1" applyFont="1" applyFill="1"/>
    <xf numFmtId="7" fontId="11" fillId="0" borderId="0" xfId="1" applyNumberFormat="1" applyFont="1" applyFill="1"/>
    <xf numFmtId="0" fontId="12" fillId="0" borderId="0" xfId="1" applyFont="1" applyFill="1"/>
    <xf numFmtId="0" fontId="7" fillId="0" borderId="0" xfId="4" applyNumberFormat="1" applyFont="1" applyFill="1" applyAlignment="1">
      <alignment horizontal="right" wrapText="1"/>
    </xf>
    <xf numFmtId="165" fontId="8" fillId="0" borderId="0" xfId="4" applyNumberFormat="1" applyFont="1" applyFill="1" applyAlignment="1">
      <alignment horizontal="right"/>
    </xf>
    <xf numFmtId="165" fontId="8" fillId="0" borderId="1" xfId="4" applyNumberFormat="1" applyFont="1" applyFill="1" applyBorder="1" applyAlignment="1">
      <alignment horizontal="right"/>
    </xf>
    <xf numFmtId="3" fontId="8" fillId="0" borderId="0" xfId="4" applyNumberFormat="1" applyFont="1" applyFill="1" applyBorder="1"/>
    <xf numFmtId="165" fontId="8" fillId="0" borderId="0" xfId="4" applyNumberFormat="1" applyFont="1" applyFill="1" applyBorder="1" applyAlignment="1">
      <alignment horizontal="right"/>
    </xf>
    <xf numFmtId="3" fontId="8" fillId="0" borderId="0" xfId="4" applyNumberFormat="1" applyFont="1" applyFill="1" applyBorder="1" applyAlignment="1">
      <alignment horizontal="right"/>
    </xf>
    <xf numFmtId="0" fontId="8" fillId="0" borderId="0" xfId="8" applyFont="1" applyAlignment="1">
      <alignment horizontal="left"/>
    </xf>
    <xf numFmtId="0" fontId="14" fillId="0" borderId="0" xfId="9" applyFont="1"/>
    <xf numFmtId="0" fontId="13" fillId="0" borderId="0" xfId="7" applyFont="1"/>
    <xf numFmtId="3" fontId="15" fillId="0" borderId="0" xfId="1" applyNumberFormat="1" applyFont="1" applyBorder="1" applyAlignment="1">
      <alignment horizontal="left" wrapText="1"/>
    </xf>
    <xf numFmtId="165" fontId="15" fillId="0" borderId="0" xfId="1" applyNumberFormat="1" applyFont="1" applyAlignment="1">
      <alignment horizontal="left" wrapText="1"/>
    </xf>
    <xf numFmtId="165" fontId="15" fillId="0" borderId="0" xfId="1" applyNumberFormat="1" applyFont="1" applyBorder="1" applyAlignment="1">
      <alignment horizontal="left" wrapText="1"/>
    </xf>
    <xf numFmtId="3" fontId="14" fillId="0" borderId="0" xfId="9" applyNumberFormat="1" applyFont="1"/>
    <xf numFmtId="165" fontId="14" fillId="0" borderId="0" xfId="1" applyNumberFormat="1" applyFont="1" applyBorder="1"/>
    <xf numFmtId="10" fontId="14" fillId="0" borderId="0" xfId="10" applyNumberFormat="1" applyFont="1"/>
    <xf numFmtId="0" fontId="14" fillId="0" borderId="0" xfId="7" applyFont="1"/>
    <xf numFmtId="0" fontId="6" fillId="0" borderId="0" xfId="7" applyFont="1" applyAlignment="1">
      <alignment horizontal="center"/>
    </xf>
    <xf numFmtId="0" fontId="6" fillId="0" borderId="0" xfId="7" quotePrefix="1" applyFont="1" applyAlignment="1">
      <alignment horizontal="center"/>
    </xf>
    <xf numFmtId="0" fontId="13" fillId="0" borderId="0" xfId="7" applyFont="1" applyAlignment="1">
      <alignment wrapText="1"/>
    </xf>
    <xf numFmtId="0" fontId="13" fillId="0" borderId="0" xfId="7" applyFont="1" applyAlignment="1">
      <alignment horizontal="right" wrapText="1"/>
    </xf>
    <xf numFmtId="10" fontId="13" fillId="0" borderId="0" xfId="7" applyNumberFormat="1" applyFont="1" applyAlignment="1">
      <alignment horizontal="right" wrapText="1"/>
    </xf>
    <xf numFmtId="3" fontId="14" fillId="0" borderId="0" xfId="7" applyNumberFormat="1" applyFont="1"/>
    <xf numFmtId="165" fontId="14" fillId="0" borderId="0" xfId="7" applyNumberFormat="1" applyFont="1"/>
    <xf numFmtId="10" fontId="14" fillId="0" borderId="0" xfId="7" applyNumberFormat="1" applyFont="1"/>
    <xf numFmtId="0" fontId="16" fillId="2" borderId="0" xfId="2" applyNumberFormat="1" applyFont="1" applyAlignment="1">
      <alignment horizontal="center" vertical="center"/>
    </xf>
    <xf numFmtId="0" fontId="5" fillId="2" borderId="0" xfId="2" applyNumberFormat="1"/>
    <xf numFmtId="164" fontId="16" fillId="2" borderId="0" xfId="2" applyNumberFormat="1" applyFont="1" applyAlignment="1">
      <alignment horizontal="center" vertical="center"/>
    </xf>
    <xf numFmtId="0" fontId="5" fillId="2" borderId="0" xfId="2" applyNumberFormat="1" applyFont="1" applyAlignment="1">
      <alignment horizontal="justify" vertical="center"/>
    </xf>
    <xf numFmtId="0" fontId="17" fillId="2" borderId="0" xfId="2" applyNumberFormat="1" applyFont="1" applyAlignment="1">
      <alignment horizontal="justify" vertical="center"/>
    </xf>
    <xf numFmtId="0" fontId="6" fillId="0" borderId="0" xfId="3" applyNumberFormat="1" applyFont="1" applyFill="1" applyAlignment="1">
      <alignment horizontal="center"/>
    </xf>
    <xf numFmtId="0" fontId="6" fillId="0" borderId="0" xfId="4" applyFont="1" applyFill="1" applyAlignment="1">
      <alignment horizontal="center"/>
    </xf>
    <xf numFmtId="0" fontId="7" fillId="0" borderId="0" xfId="4" applyNumberFormat="1" applyFont="1" applyFill="1" applyAlignment="1">
      <alignment horizontal="center"/>
    </xf>
    <xf numFmtId="0" fontId="13" fillId="0" borderId="0" xfId="7" applyFont="1" applyFill="1" applyAlignment="1">
      <alignment horizontal="center"/>
    </xf>
    <xf numFmtId="0" fontId="15" fillId="0" borderId="0" xfId="7" applyFont="1" applyAlignment="1">
      <alignment horizontal="center"/>
    </xf>
    <xf numFmtId="0" fontId="3" fillId="0" borderId="0" xfId="3" applyNumberFormat="1" applyFont="1" applyFill="1" applyAlignment="1">
      <alignment horizontal="left" wrapText="1"/>
    </xf>
    <xf numFmtId="0" fontId="6" fillId="0" borderId="0" xfId="2" applyFont="1" applyFill="1" applyAlignment="1">
      <alignment horizontal="center"/>
    </xf>
    <xf numFmtId="0" fontId="6" fillId="0" borderId="0" xfId="7" applyFont="1" applyAlignment="1">
      <alignment horizontal="center"/>
    </xf>
    <xf numFmtId="0" fontId="8" fillId="0" borderId="0" xfId="3" applyNumberFormat="1" applyFont="1" applyFill="1" applyAlignment="1">
      <alignment horizontal="left" wrapText="1"/>
    </xf>
  </cellXfs>
  <cellStyles count="11">
    <cellStyle name="Normal" xfId="0" builtinId="0"/>
    <cellStyle name="Normal 2" xfId="1" xr:uid="{00000000-0005-0000-0000-000001000000}"/>
    <cellStyle name="Normal 2 2" xfId="2" xr:uid="{00000000-0005-0000-0000-000002000000}"/>
    <cellStyle name="Normal 3" xfId="7" xr:uid="{BCFA9669-98BA-49EC-A024-FAE1C88FC556}"/>
    <cellStyle name="Normal 4" xfId="9" xr:uid="{308A7B34-B88F-45EA-A859-905A99A1C6E0}"/>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8" xr:uid="{AB79194C-490A-42A9-B19D-7F56CD5CFF7D}"/>
    <cellStyle name="Percent 2" xfId="10" xr:uid="{B24532BD-F1D9-4005-8671-169834E531CA}"/>
  </cellStyles>
  <dxfs count="1">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E6915-D548-40CA-967A-0A37CEAC2069}">
  <sheetPr codeName="Sheet4"/>
  <dimension ref="A1:A10"/>
  <sheetViews>
    <sheetView workbookViewId="0">
      <selection activeCell="A8" sqref="A8"/>
    </sheetView>
  </sheetViews>
  <sheetFormatPr defaultRowHeight="15" x14ac:dyDescent="0.2"/>
  <cols>
    <col min="1" max="1" width="75.33203125" style="68" customWidth="1"/>
    <col min="2" max="16384" width="8.88671875" style="68"/>
  </cols>
  <sheetData>
    <row r="1" spans="1:1" ht="23.25" x14ac:dyDescent="0.2">
      <c r="A1" s="67" t="s">
        <v>765</v>
      </c>
    </row>
    <row r="2" spans="1:1" ht="23.25" x14ac:dyDescent="0.2">
      <c r="A2" s="69">
        <v>45809</v>
      </c>
    </row>
    <row r="3" spans="1:1" ht="108.75" customHeight="1" x14ac:dyDescent="0.2">
      <c r="A3" s="70" t="s">
        <v>773</v>
      </c>
    </row>
    <row r="4" spans="1:1" ht="120" x14ac:dyDescent="0.2">
      <c r="A4" s="70" t="s">
        <v>766</v>
      </c>
    </row>
    <row r="5" spans="1:1" ht="105" x14ac:dyDescent="0.2">
      <c r="A5" s="70" t="s">
        <v>767</v>
      </c>
    </row>
    <row r="6" spans="1:1" ht="30.75" x14ac:dyDescent="0.2">
      <c r="A6" s="71" t="s">
        <v>768</v>
      </c>
    </row>
    <row r="7" spans="1:1" ht="49.5" customHeight="1" x14ac:dyDescent="0.2">
      <c r="A7" s="71" t="s">
        <v>771</v>
      </c>
    </row>
    <row r="8" spans="1:1" ht="75.75" x14ac:dyDescent="0.2">
      <c r="A8" s="71" t="s">
        <v>772</v>
      </c>
    </row>
    <row r="9" spans="1:1" ht="60.75" x14ac:dyDescent="0.2">
      <c r="A9" s="71" t="s">
        <v>769</v>
      </c>
    </row>
    <row r="10" spans="1:1" ht="75.75" x14ac:dyDescent="0.2">
      <c r="A10" s="71" t="s">
        <v>770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tabSelected="1" showOutlineSymbols="0" zoomScaleNormal="100" workbookViewId="0">
      <selection activeCell="D26" sqref="D26"/>
    </sheetView>
  </sheetViews>
  <sheetFormatPr defaultColWidth="11.44140625" defaultRowHeight="14.25" x14ac:dyDescent="0.2"/>
  <cols>
    <col min="1" max="1" width="19.77734375" style="5" customWidth="1"/>
    <col min="2" max="3" width="9.6640625"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11" s="3" customFormat="1" ht="15" x14ac:dyDescent="0.25">
      <c r="A1" s="72" t="s">
        <v>28</v>
      </c>
      <c r="B1" s="72"/>
      <c r="C1" s="72"/>
      <c r="D1" s="72"/>
      <c r="E1" s="72"/>
      <c r="F1" s="72"/>
      <c r="G1" s="72"/>
      <c r="H1" s="72"/>
      <c r="I1" s="72"/>
    </row>
    <row r="2" spans="1:11" s="3" customFormat="1" ht="15" x14ac:dyDescent="0.25">
      <c r="A2" s="72" t="s">
        <v>18</v>
      </c>
      <c r="B2" s="72"/>
      <c r="C2" s="72"/>
      <c r="D2" s="72"/>
      <c r="E2" s="72"/>
      <c r="F2" s="72"/>
      <c r="G2" s="72"/>
      <c r="H2" s="72"/>
      <c r="I2" s="72"/>
    </row>
    <row r="3" spans="1:11" s="3" customFormat="1" ht="15" x14ac:dyDescent="0.25">
      <c r="A3" s="72" t="str">
        <f>"Quarter Ending "&amp;CONCATENATE(TEXT(EDATE($C$8,0),"mmmmmmmmmmmmmm")," ",TEXT(YEAR(EDATE($C$8,0)),0))</f>
        <v>Quarter Ending June 2025</v>
      </c>
      <c r="B3" s="72"/>
      <c r="C3" s="72"/>
      <c r="D3" s="72"/>
      <c r="E3" s="72"/>
      <c r="F3" s="72"/>
      <c r="G3" s="72"/>
      <c r="H3" s="72"/>
      <c r="I3" s="72"/>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45444</v>
      </c>
      <c r="C8" s="12">
        <f>B8+366</f>
        <v>45810</v>
      </c>
      <c r="D8" s="10" t="s">
        <v>17</v>
      </c>
      <c r="E8" s="12">
        <f>B8</f>
        <v>45444</v>
      </c>
      <c r="F8" s="12">
        <f>C8</f>
        <v>45810</v>
      </c>
      <c r="G8" s="12">
        <f>E8</f>
        <v>45444</v>
      </c>
      <c r="H8" s="12">
        <f>F8</f>
        <v>45810</v>
      </c>
      <c r="I8" s="10" t="s">
        <v>29</v>
      </c>
    </row>
    <row r="9" spans="1:11" ht="15" x14ac:dyDescent="0.25">
      <c r="B9" s="4"/>
      <c r="D9" s="4"/>
      <c r="E9" s="4"/>
      <c r="F9" s="4"/>
      <c r="K9" s="3"/>
    </row>
    <row r="10" spans="1:11" ht="14.25" customHeight="1" x14ac:dyDescent="0.25">
      <c r="A10" s="5" t="s">
        <v>5</v>
      </c>
      <c r="B10" s="13">
        <v>4541</v>
      </c>
      <c r="C10" s="13">
        <v>4417</v>
      </c>
      <c r="D10" s="14">
        <f t="shared" ref="D10:D21" si="0">(C10/B10)-1</f>
        <v>-2.7306760625412929E-2</v>
      </c>
      <c r="E10" s="44">
        <v>264453226</v>
      </c>
      <c r="F10" s="44">
        <v>265216197</v>
      </c>
      <c r="G10" s="44">
        <v>15867180</v>
      </c>
      <c r="H10" s="44">
        <v>15912956</v>
      </c>
      <c r="I10" s="14">
        <f t="shared" ref="I10:I21" si="1">(H10/G10)-1</f>
        <v>2.8849486802318136E-3</v>
      </c>
      <c r="K10" s="3"/>
    </row>
    <row r="11" spans="1:11" ht="14.25" customHeight="1" x14ac:dyDescent="0.25">
      <c r="A11" s="5" t="s">
        <v>1</v>
      </c>
      <c r="B11" s="13">
        <v>3607</v>
      </c>
      <c r="C11" s="13">
        <v>3487</v>
      </c>
      <c r="D11" s="14">
        <f t="shared" si="0"/>
        <v>-3.3268644302744677E-2</v>
      </c>
      <c r="E11" s="44">
        <v>1374113443</v>
      </c>
      <c r="F11" s="44">
        <v>1377967311</v>
      </c>
      <c r="G11" s="44">
        <v>82446807</v>
      </c>
      <c r="H11" s="44">
        <v>82678039</v>
      </c>
      <c r="I11" s="14">
        <f t="shared" si="1"/>
        <v>2.8046204384846174E-3</v>
      </c>
      <c r="K11" s="3"/>
    </row>
    <row r="12" spans="1:11" ht="14.25" customHeight="1" x14ac:dyDescent="0.25">
      <c r="A12" s="5" t="s">
        <v>7</v>
      </c>
      <c r="B12" s="13">
        <v>24265</v>
      </c>
      <c r="C12" s="13">
        <v>24609</v>
      </c>
      <c r="D12" s="14">
        <f t="shared" si="0"/>
        <v>1.4176797856995771E-2</v>
      </c>
      <c r="E12" s="44">
        <v>1489660757</v>
      </c>
      <c r="F12" s="44">
        <v>1488763319</v>
      </c>
      <c r="G12" s="44">
        <v>89365269</v>
      </c>
      <c r="H12" s="44">
        <v>89313369</v>
      </c>
      <c r="I12" s="14">
        <f t="shared" si="1"/>
        <v>-5.807625331492039E-4</v>
      </c>
      <c r="K12" s="3"/>
    </row>
    <row r="13" spans="1:11" ht="14.25" customHeight="1" x14ac:dyDescent="0.25">
      <c r="A13" s="5" t="s">
        <v>3</v>
      </c>
      <c r="B13" s="13">
        <v>7565</v>
      </c>
      <c r="C13" s="13">
        <v>7550</v>
      </c>
      <c r="D13" s="14">
        <f t="shared" si="0"/>
        <v>-1.98281559814939E-3</v>
      </c>
      <c r="E13" s="44">
        <v>1002941307</v>
      </c>
      <c r="F13" s="44">
        <v>1029873708</v>
      </c>
      <c r="G13" s="44">
        <v>60176294</v>
      </c>
      <c r="H13" s="44">
        <v>61792263</v>
      </c>
      <c r="I13" s="14">
        <f t="shared" si="1"/>
        <v>2.6853913602589152E-2</v>
      </c>
      <c r="K13" s="3"/>
    </row>
    <row r="14" spans="1:11" ht="14.25" customHeight="1" x14ac:dyDescent="0.25">
      <c r="A14" s="5" t="s">
        <v>2</v>
      </c>
      <c r="B14" s="13">
        <v>5633</v>
      </c>
      <c r="C14" s="13">
        <v>5755</v>
      </c>
      <c r="D14" s="14">
        <f t="shared" si="0"/>
        <v>2.1658086277294597E-2</v>
      </c>
      <c r="E14" s="44">
        <v>1277602109</v>
      </c>
      <c r="F14" s="44">
        <v>1299880479</v>
      </c>
      <c r="G14" s="44">
        <v>76655443</v>
      </c>
      <c r="H14" s="44">
        <v>77992629</v>
      </c>
      <c r="I14" s="14">
        <f t="shared" si="1"/>
        <v>1.7444110263637791E-2</v>
      </c>
      <c r="K14" s="3"/>
    </row>
    <row r="15" spans="1:11" ht="14.25" customHeight="1" x14ac:dyDescent="0.25">
      <c r="A15" s="5" t="s">
        <v>6</v>
      </c>
      <c r="B15" s="13">
        <v>3659</v>
      </c>
      <c r="C15" s="13">
        <v>3504</v>
      </c>
      <c r="D15" s="14">
        <f t="shared" si="0"/>
        <v>-4.2361300901885723E-2</v>
      </c>
      <c r="E15" s="44">
        <v>392066362</v>
      </c>
      <c r="F15" s="44">
        <v>404479125</v>
      </c>
      <c r="G15" s="44">
        <v>23523983</v>
      </c>
      <c r="H15" s="44">
        <v>24268748</v>
      </c>
      <c r="I15" s="14">
        <f t="shared" si="1"/>
        <v>3.1659817132158263E-2</v>
      </c>
      <c r="K15" s="3"/>
    </row>
    <row r="16" spans="1:11" ht="14.25" customHeight="1" x14ac:dyDescent="0.25">
      <c r="A16" s="5" t="s">
        <v>10</v>
      </c>
      <c r="B16" s="13">
        <v>33952</v>
      </c>
      <c r="C16" s="13">
        <v>33502</v>
      </c>
      <c r="D16" s="14">
        <f t="shared" si="0"/>
        <v>-1.3254005655042422E-2</v>
      </c>
      <c r="E16" s="44">
        <v>1413277786</v>
      </c>
      <c r="F16" s="44">
        <v>1443940828</v>
      </c>
      <c r="G16" s="44">
        <v>84795712</v>
      </c>
      <c r="H16" s="44">
        <v>86635602</v>
      </c>
      <c r="I16" s="14">
        <f t="shared" si="1"/>
        <v>2.1697913215234177E-2</v>
      </c>
      <c r="K16" s="3"/>
    </row>
    <row r="17" spans="1:11" ht="14.25" customHeight="1" x14ac:dyDescent="0.25">
      <c r="A17" s="5" t="s">
        <v>4</v>
      </c>
      <c r="B17" s="13">
        <v>6112</v>
      </c>
      <c r="C17" s="13">
        <v>6073</v>
      </c>
      <c r="D17" s="14">
        <f t="shared" si="0"/>
        <v>-6.3808900523559808E-3</v>
      </c>
      <c r="E17" s="44">
        <v>678230705</v>
      </c>
      <c r="F17" s="44">
        <v>699583300</v>
      </c>
      <c r="G17" s="44">
        <v>40693432</v>
      </c>
      <c r="H17" s="44">
        <v>41974559</v>
      </c>
      <c r="I17" s="14">
        <f t="shared" si="1"/>
        <v>3.1482402369011231E-2</v>
      </c>
      <c r="K17" s="3"/>
    </row>
    <row r="18" spans="1:11" ht="14.25" customHeight="1" x14ac:dyDescent="0.25">
      <c r="A18" s="5" t="s">
        <v>9</v>
      </c>
      <c r="B18" s="13">
        <v>64937</v>
      </c>
      <c r="C18" s="13">
        <v>65794</v>
      </c>
      <c r="D18" s="14">
        <f t="shared" si="0"/>
        <v>1.3197406717279758E-2</v>
      </c>
      <c r="E18" s="44">
        <v>1914933762</v>
      </c>
      <c r="F18" s="44">
        <v>1934172045</v>
      </c>
      <c r="G18" s="44">
        <v>112169785</v>
      </c>
      <c r="H18" s="44">
        <v>113478647</v>
      </c>
      <c r="I18" s="14">
        <f t="shared" si="1"/>
        <v>1.1668579020633674E-2</v>
      </c>
      <c r="K18" s="3"/>
    </row>
    <row r="19" spans="1:11" ht="14.25" customHeight="1" x14ac:dyDescent="0.25">
      <c r="A19" s="5" t="s">
        <v>8</v>
      </c>
      <c r="B19" s="13">
        <v>19814</v>
      </c>
      <c r="C19" s="13">
        <v>20579</v>
      </c>
      <c r="D19" s="14">
        <f t="shared" si="0"/>
        <v>3.8609064297971063E-2</v>
      </c>
      <c r="E19" s="44">
        <v>907399316</v>
      </c>
      <c r="F19" s="44">
        <v>936722013</v>
      </c>
      <c r="G19" s="44">
        <v>54432454</v>
      </c>
      <c r="H19" s="44">
        <v>56192772</v>
      </c>
      <c r="I19" s="14">
        <f t="shared" si="1"/>
        <v>3.2339493641054595E-2</v>
      </c>
      <c r="K19" s="3"/>
    </row>
    <row r="20" spans="1:11" ht="14.25" customHeight="1" x14ac:dyDescent="0.25">
      <c r="A20" s="5" t="s">
        <v>24</v>
      </c>
      <c r="B20" s="13">
        <v>9208</v>
      </c>
      <c r="C20" s="13">
        <v>9305</v>
      </c>
      <c r="D20" s="14">
        <f t="shared" si="0"/>
        <v>1.053431798436133E-2</v>
      </c>
      <c r="E20" s="44">
        <v>856342354</v>
      </c>
      <c r="F20" s="44">
        <v>778279247</v>
      </c>
      <c r="G20" s="44">
        <v>51321306</v>
      </c>
      <c r="H20" s="44">
        <v>46639977</v>
      </c>
      <c r="I20" s="14">
        <f t="shared" si="1"/>
        <v>-9.1216092591252407E-2</v>
      </c>
      <c r="K20" s="3"/>
    </row>
    <row r="21" spans="1:11" ht="14.25" customHeight="1" x14ac:dyDescent="0.25">
      <c r="A21" s="5" t="s">
        <v>25</v>
      </c>
      <c r="B21" s="38">
        <v>10974</v>
      </c>
      <c r="C21" s="38">
        <v>11014</v>
      </c>
      <c r="D21" s="39">
        <f t="shared" si="0"/>
        <v>3.6449790413706218E-3</v>
      </c>
      <c r="E21" s="45">
        <v>1307035333</v>
      </c>
      <c r="F21" s="45">
        <v>1298621087</v>
      </c>
      <c r="G21" s="45">
        <v>78422114</v>
      </c>
      <c r="H21" s="45">
        <v>77917265</v>
      </c>
      <c r="I21" s="39">
        <f t="shared" si="1"/>
        <v>-6.4375846843404139E-3</v>
      </c>
      <c r="K21" s="3"/>
    </row>
    <row r="22" spans="1:11" ht="14.25" customHeight="1" x14ac:dyDescent="0.25">
      <c r="D22" s="14"/>
      <c r="G22" s="15"/>
      <c r="H22" s="15"/>
      <c r="I22" s="14"/>
      <c r="K22" s="3"/>
    </row>
    <row r="23" spans="1:11" ht="14.25" customHeight="1" x14ac:dyDescent="0.25">
      <c r="A23" s="1" t="s">
        <v>21</v>
      </c>
      <c r="B23" s="13">
        <f>SUM(B10:B21)</f>
        <v>194267</v>
      </c>
      <c r="C23" s="13">
        <f>SUM(C10:C21)</f>
        <v>195589</v>
      </c>
      <c r="D23" s="14">
        <f>(C23/B23)-1</f>
        <v>6.8050672528014999E-3</v>
      </c>
      <c r="E23" s="44">
        <f>SUM(E10:E22)</f>
        <v>12878056460</v>
      </c>
      <c r="F23" s="44">
        <f>SUM(F10:F22)</f>
        <v>12957498659</v>
      </c>
      <c r="G23" s="44">
        <f>SUM(G10:G21)</f>
        <v>769869779</v>
      </c>
      <c r="H23" s="44">
        <f>SUM(H10:H21)</f>
        <v>774796826</v>
      </c>
      <c r="I23" s="14">
        <f>(H23/G23)-1</f>
        <v>6.3998446677564491E-3</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4"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E16" sqref="E16"/>
    </sheetView>
  </sheetViews>
  <sheetFormatPr defaultColWidth="11.44140625" defaultRowHeight="14.25" x14ac:dyDescent="0.2"/>
  <cols>
    <col min="1" max="1" width="19.77734375" style="5" customWidth="1"/>
    <col min="2" max="3" width="9.6640625"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9" s="3" customFormat="1" ht="15" x14ac:dyDescent="0.25">
      <c r="A1" s="72" t="s">
        <v>30</v>
      </c>
      <c r="B1" s="72"/>
      <c r="C1" s="72"/>
      <c r="D1" s="72"/>
      <c r="E1" s="72"/>
      <c r="F1" s="72"/>
      <c r="G1" s="72"/>
      <c r="H1" s="72"/>
      <c r="I1" s="72"/>
    </row>
    <row r="2" spans="1:9" s="3" customFormat="1" ht="15" x14ac:dyDescent="0.25">
      <c r="A2" s="72" t="s">
        <v>18</v>
      </c>
      <c r="B2" s="72"/>
      <c r="C2" s="72"/>
      <c r="D2" s="72"/>
      <c r="E2" s="72"/>
      <c r="F2" s="72"/>
      <c r="G2" s="72"/>
      <c r="H2" s="72"/>
      <c r="I2" s="72"/>
    </row>
    <row r="3" spans="1:9" s="3" customFormat="1" ht="15" x14ac:dyDescent="0.25">
      <c r="A3" s="72" t="str">
        <f>'Table 1. Retail Sales Tax'!A3:I3</f>
        <v>Quarter Ending June 2025</v>
      </c>
      <c r="B3" s="72"/>
      <c r="C3" s="72"/>
      <c r="D3" s="72"/>
      <c r="E3" s="72"/>
      <c r="F3" s="72"/>
      <c r="G3" s="72"/>
      <c r="H3" s="72"/>
      <c r="I3" s="72"/>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45444</v>
      </c>
      <c r="C8" s="12">
        <f>'Table 1. Retail Sales Tax'!C8</f>
        <v>45810</v>
      </c>
      <c r="D8" s="10" t="s">
        <v>17</v>
      </c>
      <c r="E8" s="12">
        <f>'Table 1. Retail Sales Tax'!E8</f>
        <v>45444</v>
      </c>
      <c r="F8" s="12">
        <f>'Table 1. Retail Sales Tax'!F8</f>
        <v>45810</v>
      </c>
      <c r="G8" s="12">
        <f>'Table 1. Retail Sales Tax'!G8</f>
        <v>45444</v>
      </c>
      <c r="H8" s="12">
        <f>'Table 1. Retail Sales Tax'!H8</f>
        <v>45810</v>
      </c>
      <c r="I8" s="10" t="s">
        <v>29</v>
      </c>
    </row>
    <row r="9" spans="1:9" x14ac:dyDescent="0.2">
      <c r="B9" s="4"/>
      <c r="D9" s="4"/>
      <c r="E9" s="4"/>
      <c r="F9" s="4"/>
    </row>
    <row r="10" spans="1:9" x14ac:dyDescent="0.2">
      <c r="A10" s="5" t="s">
        <v>5</v>
      </c>
      <c r="B10" s="13">
        <f>'Table 1. Retail Sales Tax'!B10+'Table 2. Retail Use Tax'!B10</f>
        <v>4646</v>
      </c>
      <c r="C10" s="13">
        <f>'Table 1. Retail Sales Tax'!C10+'Table 2. Retail Use Tax'!C10</f>
        <v>4504</v>
      </c>
      <c r="D10" s="14">
        <f t="shared" ref="D10:D21" si="0">(C10/B10)-1</f>
        <v>-3.0563925957813209E-2</v>
      </c>
      <c r="E10" s="47">
        <f>'Table 1. Retail Sales Tax'!E10+'Table 2. Retail Use Tax'!E10</f>
        <v>272531645</v>
      </c>
      <c r="F10" s="47">
        <f>'Table 1. Retail Sales Tax'!F10+'Table 2. Retail Use Tax'!F10</f>
        <v>273276581</v>
      </c>
      <c r="G10" s="47">
        <f>'Table 1. Retail Sales Tax'!G10+'Table 2. Retail Use Tax'!G10</f>
        <v>16351885</v>
      </c>
      <c r="H10" s="47">
        <f>'Table 1. Retail Sales Tax'!H10+'Table 2. Retail Use Tax'!H10</f>
        <v>16396579</v>
      </c>
      <c r="I10" s="14">
        <f t="shared" ref="I10:I21" si="1">(H10/G10)-1</f>
        <v>2.7332628623550903E-3</v>
      </c>
    </row>
    <row r="11" spans="1:9" x14ac:dyDescent="0.2">
      <c r="A11" s="5" t="s">
        <v>1</v>
      </c>
      <c r="B11" s="13">
        <f>'Table 1. Retail Sales Tax'!B11+'Table 2. Retail Use Tax'!B11</f>
        <v>3790</v>
      </c>
      <c r="C11" s="13">
        <f>'Table 1. Retail Sales Tax'!C11+'Table 2. Retail Use Tax'!C11</f>
        <v>3672</v>
      </c>
      <c r="D11" s="14">
        <f t="shared" si="0"/>
        <v>-3.1134564643799489E-2</v>
      </c>
      <c r="E11" s="47">
        <f>'Table 1. Retail Sales Tax'!E11+'Table 2. Retail Use Tax'!E11</f>
        <v>1392707895</v>
      </c>
      <c r="F11" s="47">
        <f>'Table 1. Retail Sales Tax'!F11+'Table 2. Retail Use Tax'!F11</f>
        <v>1395406466</v>
      </c>
      <c r="G11" s="47">
        <f>'Table 1. Retail Sales Tax'!G11+'Table 2. Retail Use Tax'!G11</f>
        <v>83562474</v>
      </c>
      <c r="H11" s="47">
        <f>'Table 1. Retail Sales Tax'!H11+'Table 2. Retail Use Tax'!H11</f>
        <v>83724388</v>
      </c>
      <c r="I11" s="14">
        <f t="shared" si="1"/>
        <v>1.9376400942843208E-3</v>
      </c>
    </row>
    <row r="12" spans="1:9" x14ac:dyDescent="0.2">
      <c r="A12" s="5" t="s">
        <v>7</v>
      </c>
      <c r="B12" s="13">
        <f>'Table 1. Retail Sales Tax'!B12+'Table 2. Retail Use Tax'!B12</f>
        <v>24315</v>
      </c>
      <c r="C12" s="13">
        <f>'Table 1. Retail Sales Tax'!C12+'Table 2. Retail Use Tax'!C12</f>
        <v>24655</v>
      </c>
      <c r="D12" s="14">
        <f t="shared" si="0"/>
        <v>1.3983137980670302E-2</v>
      </c>
      <c r="E12" s="47">
        <f>'Table 1. Retail Sales Tax'!E12+'Table 2. Retail Use Tax'!E12</f>
        <v>1492233789</v>
      </c>
      <c r="F12" s="47">
        <f>'Table 1. Retail Sales Tax'!F12+'Table 2. Retail Use Tax'!F12</f>
        <v>1489994697</v>
      </c>
      <c r="G12" s="47">
        <f>'Table 1. Retail Sales Tax'!G12+'Table 2. Retail Use Tax'!G12</f>
        <v>89519651</v>
      </c>
      <c r="H12" s="47">
        <f>'Table 1. Retail Sales Tax'!H12+'Table 2. Retail Use Tax'!H12</f>
        <v>89387252</v>
      </c>
      <c r="I12" s="14">
        <f t="shared" si="1"/>
        <v>-1.4789937016175259E-3</v>
      </c>
    </row>
    <row r="13" spans="1:9" x14ac:dyDescent="0.2">
      <c r="A13" s="5" t="s">
        <v>3</v>
      </c>
      <c r="B13" s="13">
        <f>'Table 1. Retail Sales Tax'!B13+'Table 2. Retail Use Tax'!B13</f>
        <v>7595</v>
      </c>
      <c r="C13" s="13">
        <f>'Table 1. Retail Sales Tax'!C13+'Table 2. Retail Use Tax'!C13</f>
        <v>7577</v>
      </c>
      <c r="D13" s="14">
        <f t="shared" si="0"/>
        <v>-2.3699802501645495E-3</v>
      </c>
      <c r="E13" s="47">
        <f>'Table 1. Retail Sales Tax'!E13+'Table 2. Retail Use Tax'!E13</f>
        <v>1003777889</v>
      </c>
      <c r="F13" s="47">
        <f>'Table 1. Retail Sales Tax'!F13+'Table 2. Retail Use Tax'!F13</f>
        <v>1030550132</v>
      </c>
      <c r="G13" s="47">
        <f>'Table 1. Retail Sales Tax'!G13+'Table 2. Retail Use Tax'!G13</f>
        <v>60226489</v>
      </c>
      <c r="H13" s="47">
        <f>'Table 1. Retail Sales Tax'!H13+'Table 2. Retail Use Tax'!H13</f>
        <v>61832848</v>
      </c>
      <c r="I13" s="14">
        <f t="shared" si="1"/>
        <v>2.6671968209868613E-2</v>
      </c>
    </row>
    <row r="14" spans="1:9" x14ac:dyDescent="0.2">
      <c r="A14" s="5" t="s">
        <v>2</v>
      </c>
      <c r="B14" s="13">
        <f>'Table 1. Retail Sales Tax'!B14+'Table 2. Retail Use Tax'!B14</f>
        <v>5950</v>
      </c>
      <c r="C14" s="13">
        <f>'Table 1. Retail Sales Tax'!C14+'Table 2. Retail Use Tax'!C14</f>
        <v>6076</v>
      </c>
      <c r="D14" s="14">
        <f t="shared" si="0"/>
        <v>2.1176470588235352E-2</v>
      </c>
      <c r="E14" s="47">
        <f>'Table 1. Retail Sales Tax'!E14+'Table 2. Retail Use Tax'!E14</f>
        <v>1368983051</v>
      </c>
      <c r="F14" s="47">
        <f>'Table 1. Retail Sales Tax'!F14+'Table 2. Retail Use Tax'!F14</f>
        <v>1396698989</v>
      </c>
      <c r="G14" s="47">
        <f>'Table 1. Retail Sales Tax'!G14+'Table 2. Retail Use Tax'!G14</f>
        <v>82138300</v>
      </c>
      <c r="H14" s="47">
        <f>'Table 1. Retail Sales Tax'!H14+'Table 2. Retail Use Tax'!H14</f>
        <v>83801740</v>
      </c>
      <c r="I14" s="14">
        <f t="shared" si="1"/>
        <v>2.0251697441997285E-2</v>
      </c>
    </row>
    <row r="15" spans="1:9" x14ac:dyDescent="0.2">
      <c r="A15" s="5" t="s">
        <v>6</v>
      </c>
      <c r="B15" s="13">
        <f>'Table 1. Retail Sales Tax'!B15+'Table 2. Retail Use Tax'!B15</f>
        <v>3866</v>
      </c>
      <c r="C15" s="13">
        <f>'Table 1. Retail Sales Tax'!C15+'Table 2. Retail Use Tax'!C15</f>
        <v>3707</v>
      </c>
      <c r="D15" s="14">
        <f t="shared" si="0"/>
        <v>-4.1127780651836532E-2</v>
      </c>
      <c r="E15" s="47">
        <f>'Table 1. Retail Sales Tax'!E15+'Table 2. Retail Use Tax'!E15</f>
        <v>420634286</v>
      </c>
      <c r="F15" s="47">
        <f>'Table 1. Retail Sales Tax'!F15+'Table 2. Retail Use Tax'!F15</f>
        <v>431209533</v>
      </c>
      <c r="G15" s="47">
        <f>'Table 1. Retail Sales Tax'!G15+'Table 2. Retail Use Tax'!G15</f>
        <v>25238058</v>
      </c>
      <c r="H15" s="47">
        <f>'Table 1. Retail Sales Tax'!H15+'Table 2. Retail Use Tax'!H15</f>
        <v>25872573</v>
      </c>
      <c r="I15" s="14">
        <f t="shared" si="1"/>
        <v>2.5141197472483778E-2</v>
      </c>
    </row>
    <row r="16" spans="1:9" x14ac:dyDescent="0.2">
      <c r="A16" s="5" t="s">
        <v>10</v>
      </c>
      <c r="B16" s="13">
        <f>'Table 1. Retail Sales Tax'!B16+'Table 2. Retail Use Tax'!B16</f>
        <v>49414</v>
      </c>
      <c r="C16" s="13">
        <f>'Table 1. Retail Sales Tax'!C16+'Table 2. Retail Use Tax'!C16</f>
        <v>48916</v>
      </c>
      <c r="D16" s="14">
        <f t="shared" si="0"/>
        <v>-1.0078115513821984E-2</v>
      </c>
      <c r="E16" s="47">
        <f>'Table 1. Retail Sales Tax'!E16+'Table 2. Retail Use Tax'!E16</f>
        <v>2480145207</v>
      </c>
      <c r="F16" s="47">
        <f>'Table 1. Retail Sales Tax'!F16+'Table 2. Retail Use Tax'!F16</f>
        <v>2573341071</v>
      </c>
      <c r="G16" s="47">
        <f>'Table 1. Retail Sales Tax'!G16+'Table 2. Retail Use Tax'!G16</f>
        <v>148807758</v>
      </c>
      <c r="H16" s="47">
        <f>'Table 1. Retail Sales Tax'!H16+'Table 2. Retail Use Tax'!H16</f>
        <v>154399617</v>
      </c>
      <c r="I16" s="14">
        <f t="shared" si="1"/>
        <v>3.7577738386462389E-2</v>
      </c>
    </row>
    <row r="17" spans="1:9" x14ac:dyDescent="0.2">
      <c r="A17" s="5" t="s">
        <v>4</v>
      </c>
      <c r="B17" s="13">
        <f>'Table 1. Retail Sales Tax'!B17+'Table 2. Retail Use Tax'!B17</f>
        <v>6461</v>
      </c>
      <c r="C17" s="13">
        <f>'Table 1. Retail Sales Tax'!C17+'Table 2. Retail Use Tax'!C17</f>
        <v>6400</v>
      </c>
      <c r="D17" s="14">
        <f t="shared" si="0"/>
        <v>-9.4412629623896738E-3</v>
      </c>
      <c r="E17" s="47">
        <f>'Table 1. Retail Sales Tax'!E17+'Table 2. Retail Use Tax'!E17</f>
        <v>1551442766</v>
      </c>
      <c r="F17" s="47">
        <f>'Table 1. Retail Sales Tax'!F17+'Table 2. Retail Use Tax'!F17</f>
        <v>1705197004</v>
      </c>
      <c r="G17" s="47">
        <f>'Table 1. Retail Sales Tax'!G17+'Table 2. Retail Use Tax'!G17</f>
        <v>93086156</v>
      </c>
      <c r="H17" s="47">
        <f>'Table 1. Retail Sales Tax'!H17+'Table 2. Retail Use Tax'!H17</f>
        <v>102311381</v>
      </c>
      <c r="I17" s="14">
        <f t="shared" si="1"/>
        <v>9.9104156798568432E-2</v>
      </c>
    </row>
    <row r="18" spans="1:9" x14ac:dyDescent="0.2">
      <c r="A18" s="5" t="s">
        <v>9</v>
      </c>
      <c r="B18" s="13">
        <f>'Table 1. Retail Sales Tax'!B18+'Table 2. Retail Use Tax'!B18</f>
        <v>68070</v>
      </c>
      <c r="C18" s="13">
        <f>'Table 1. Retail Sales Tax'!C18+'Table 2. Retail Use Tax'!C18</f>
        <v>68960</v>
      </c>
      <c r="D18" s="14">
        <f t="shared" si="0"/>
        <v>1.3074775965917329E-2</v>
      </c>
      <c r="E18" s="47">
        <f>'Table 1. Retail Sales Tax'!E18+'Table 2. Retail Use Tax'!E18</f>
        <v>2178489899</v>
      </c>
      <c r="F18" s="47">
        <f>'Table 1. Retail Sales Tax'!F18+'Table 2. Retail Use Tax'!F18</f>
        <v>2223357274</v>
      </c>
      <c r="G18" s="47">
        <f>'Table 1. Retail Sales Tax'!G18+'Table 2. Retail Use Tax'!G18</f>
        <v>127983153</v>
      </c>
      <c r="H18" s="47">
        <f>'Table 1. Retail Sales Tax'!H18+'Table 2. Retail Use Tax'!H18</f>
        <v>130829761</v>
      </c>
      <c r="I18" s="14">
        <f t="shared" si="1"/>
        <v>2.2242052436385995E-2</v>
      </c>
    </row>
    <row r="19" spans="1:9" x14ac:dyDescent="0.2">
      <c r="A19" s="5" t="s">
        <v>8</v>
      </c>
      <c r="B19" s="13">
        <f>'Table 1. Retail Sales Tax'!B19+'Table 2. Retail Use Tax'!B19</f>
        <v>20566</v>
      </c>
      <c r="C19" s="13">
        <f>'Table 1. Retail Sales Tax'!C19+'Table 2. Retail Use Tax'!C19</f>
        <v>21303</v>
      </c>
      <c r="D19" s="14">
        <f t="shared" si="0"/>
        <v>3.5835845570358904E-2</v>
      </c>
      <c r="E19" s="47">
        <f>'Table 1. Retail Sales Tax'!E19+'Table 2. Retail Use Tax'!E19</f>
        <v>1004121113</v>
      </c>
      <c r="F19" s="47">
        <f>'Table 1. Retail Sales Tax'!F19+'Table 2. Retail Use Tax'!F19</f>
        <v>1032289000</v>
      </c>
      <c r="G19" s="47">
        <f>'Table 1. Retail Sales Tax'!G19+'Table 2. Retail Use Tax'!G19</f>
        <v>60235762</v>
      </c>
      <c r="H19" s="47">
        <f>'Table 1. Retail Sales Tax'!H19+'Table 2. Retail Use Tax'!H19</f>
        <v>61926791</v>
      </c>
      <c r="I19" s="14">
        <f t="shared" si="1"/>
        <v>2.8073505569664814E-2</v>
      </c>
    </row>
    <row r="20" spans="1:9" x14ac:dyDescent="0.2">
      <c r="A20" s="5" t="s">
        <v>24</v>
      </c>
      <c r="B20" s="13">
        <f>'Table 1. Retail Sales Tax'!B20+'Table 2. Retail Use Tax'!B20</f>
        <v>9422</v>
      </c>
      <c r="C20" s="13">
        <f>'Table 1. Retail Sales Tax'!C20+'Table 2. Retail Use Tax'!C20</f>
        <v>9515</v>
      </c>
      <c r="D20" s="14">
        <f t="shared" si="0"/>
        <v>9.8705158140521831E-3</v>
      </c>
      <c r="E20" s="47">
        <f>'Table 1. Retail Sales Tax'!E20+'Table 2. Retail Use Tax'!E20</f>
        <v>956397120</v>
      </c>
      <c r="F20" s="47">
        <f>'Table 1. Retail Sales Tax'!F20+'Table 2. Retail Use Tax'!F20</f>
        <v>871305802</v>
      </c>
      <c r="G20" s="47">
        <f>'Table 1. Retail Sales Tax'!G20+'Table 2. Retail Use Tax'!G20</f>
        <v>57324592</v>
      </c>
      <c r="H20" s="47">
        <f>'Table 1. Retail Sales Tax'!H20+'Table 2. Retail Use Tax'!H20</f>
        <v>52221570</v>
      </c>
      <c r="I20" s="14">
        <f t="shared" si="1"/>
        <v>-8.9019770084015626E-2</v>
      </c>
    </row>
    <row r="21" spans="1:9" x14ac:dyDescent="0.2">
      <c r="A21" s="5" t="s">
        <v>25</v>
      </c>
      <c r="B21" s="38">
        <f>'Table 1. Retail Sales Tax'!B21+'Table 2. Retail Use Tax'!B21</f>
        <v>12863</v>
      </c>
      <c r="C21" s="38">
        <f>'Table 1. Retail Sales Tax'!C21+'Table 2. Retail Use Tax'!C21</f>
        <v>12916</v>
      </c>
      <c r="D21" s="39">
        <f t="shared" si="0"/>
        <v>4.120345176086504E-3</v>
      </c>
      <c r="E21" s="45">
        <f>'Table 1. Retail Sales Tax'!E21+'Table 2. Retail Use Tax'!E21</f>
        <v>1509781166</v>
      </c>
      <c r="F21" s="45">
        <f>'Table 1. Retail Sales Tax'!F21+'Table 2. Retail Use Tax'!F21</f>
        <v>1495006752</v>
      </c>
      <c r="G21" s="45">
        <f>'Table 1. Retail Sales Tax'!G21+'Table 2. Retail Use Tax'!G21</f>
        <v>90586864</v>
      </c>
      <c r="H21" s="45">
        <f>'Table 1. Retail Sales Tax'!H21+'Table 2. Retail Use Tax'!H21</f>
        <v>89700405</v>
      </c>
      <c r="I21" s="39">
        <f t="shared" si="1"/>
        <v>-9.7857344967808846E-3</v>
      </c>
    </row>
    <row r="22" spans="1:9" x14ac:dyDescent="0.2">
      <c r="D22" s="14"/>
      <c r="G22" s="15"/>
      <c r="H22" s="15"/>
      <c r="I22" s="14"/>
    </row>
    <row r="23" spans="1:9" x14ac:dyDescent="0.2">
      <c r="A23" s="1" t="s">
        <v>21</v>
      </c>
      <c r="B23" s="13">
        <f>SUM(B10:B21)</f>
        <v>216958</v>
      </c>
      <c r="C23" s="13">
        <f>SUM(C10:C21)</f>
        <v>218201</v>
      </c>
      <c r="D23" s="14">
        <f>(C23/B23)-1</f>
        <v>5.7292194802680552E-3</v>
      </c>
      <c r="E23" s="47">
        <f>SUM(E10:E22)</f>
        <v>15631245826</v>
      </c>
      <c r="F23" s="47">
        <f>SUM(F10:F22)</f>
        <v>15917633301</v>
      </c>
      <c r="G23" s="47">
        <f>SUM(G10:G21)</f>
        <v>935061142</v>
      </c>
      <c r="H23" s="47">
        <f>SUM(H10:H21)</f>
        <v>952404905</v>
      </c>
      <c r="I23" s="14">
        <f>(H23/G23)-1</f>
        <v>1.8548266226637855E-2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6"/>
  <sheetViews>
    <sheetView showOutlineSymbols="0" zoomScaleNormal="100" workbookViewId="0">
      <selection activeCell="D26" sqref="D26"/>
    </sheetView>
  </sheetViews>
  <sheetFormatPr defaultColWidth="11.44140625" defaultRowHeight="15" x14ac:dyDescent="0.2"/>
  <cols>
    <col min="1" max="1" width="19.77734375" style="27" customWidth="1"/>
    <col min="2" max="3" width="9.6640625" style="27" bestFit="1" customWidth="1"/>
    <col min="4" max="4" width="9.109375" style="27" bestFit="1" customWidth="1"/>
    <col min="5" max="6" width="11.88671875" style="27" bestFit="1" customWidth="1"/>
    <col min="7" max="8" width="10.5546875" style="27" bestFit="1" customWidth="1"/>
    <col min="9" max="9" width="7" style="27" bestFit="1" customWidth="1"/>
    <col min="10" max="10" width="14.33203125" style="42" customWidth="1"/>
    <col min="11" max="39" width="11.44140625" style="42"/>
    <col min="40" max="16384" width="11.44140625" style="27"/>
  </cols>
  <sheetData>
    <row r="1" spans="1:256" s="32" customFormat="1" x14ac:dyDescent="0.25">
      <c r="A1" s="73" t="s">
        <v>33</v>
      </c>
      <c r="B1" s="73"/>
      <c r="C1" s="73"/>
      <c r="D1" s="73"/>
      <c r="E1" s="73"/>
      <c r="F1" s="73"/>
      <c r="G1" s="73"/>
      <c r="H1" s="73"/>
      <c r="I1" s="73"/>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2" t="s">
        <v>18</v>
      </c>
      <c r="B2" s="72"/>
      <c r="C2" s="72"/>
      <c r="D2" s="72"/>
      <c r="E2" s="72"/>
      <c r="F2" s="72"/>
      <c r="G2" s="72"/>
      <c r="H2" s="72"/>
      <c r="I2" s="72"/>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3" t="str">
        <f>'Table 1A. Retail and Retail Use'!A3:I3</f>
        <v>Quarter Ending June 2025</v>
      </c>
      <c r="B3" s="73"/>
      <c r="C3" s="73"/>
      <c r="D3" s="73"/>
      <c r="E3" s="73"/>
      <c r="F3" s="73"/>
      <c r="G3" s="73"/>
      <c r="H3" s="73"/>
      <c r="I3" s="73"/>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1A. Retail and Retail Use'!B8</f>
        <v>45444</v>
      </c>
      <c r="C8" s="12">
        <f>'Table 1A. Retail and Retail Use'!C8</f>
        <v>45810</v>
      </c>
      <c r="D8" s="10" t="s">
        <v>17</v>
      </c>
      <c r="E8" s="12">
        <f>B8</f>
        <v>45444</v>
      </c>
      <c r="F8" s="12">
        <f>C8</f>
        <v>45810</v>
      </c>
      <c r="G8" s="12">
        <f>E8</f>
        <v>45444</v>
      </c>
      <c r="H8" s="12">
        <f>F8</f>
        <v>45810</v>
      </c>
      <c r="I8" s="11" t="s">
        <v>32</v>
      </c>
      <c r="J8" s="17"/>
      <c r="K8" s="11"/>
      <c r="L8" s="11"/>
      <c r="M8" s="11"/>
      <c r="N8" s="17"/>
      <c r="O8" s="11"/>
      <c r="P8" s="11"/>
      <c r="Q8" s="11"/>
      <c r="R8" s="17"/>
      <c r="S8" s="11"/>
      <c r="T8" s="17"/>
      <c r="U8" s="11"/>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46">
        <v>105</v>
      </c>
      <c r="C10" s="46">
        <v>87</v>
      </c>
      <c r="D10" s="22">
        <f>C10/B10-1</f>
        <v>-0.17142857142857137</v>
      </c>
      <c r="E10" s="47">
        <v>8078419</v>
      </c>
      <c r="F10" s="47">
        <v>8060384</v>
      </c>
      <c r="G10" s="47">
        <v>484705</v>
      </c>
      <c r="H10" s="47">
        <v>483623</v>
      </c>
      <c r="I10" s="22">
        <f>H10/G10-1</f>
        <v>-2.2322856170248206E-3</v>
      </c>
      <c r="J10" s="41"/>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46">
        <v>183</v>
      </c>
      <c r="C11" s="46">
        <v>185</v>
      </c>
      <c r="D11" s="22">
        <f t="shared" ref="D11:D23" si="0">C11/B11-1</f>
        <v>1.0928961748633892E-2</v>
      </c>
      <c r="E11" s="47">
        <v>18594452</v>
      </c>
      <c r="F11" s="47">
        <v>17439155</v>
      </c>
      <c r="G11" s="47">
        <v>1115667</v>
      </c>
      <c r="H11" s="47">
        <v>1046349</v>
      </c>
      <c r="I11" s="22">
        <f t="shared" ref="I11:I23" si="1">H11/G11-1</f>
        <v>-6.2131442446536456E-2</v>
      </c>
      <c r="J11" s="41"/>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46">
        <v>50</v>
      </c>
      <c r="C12" s="46">
        <v>46</v>
      </c>
      <c r="D12" s="22">
        <f t="shared" si="0"/>
        <v>-7.999999999999996E-2</v>
      </c>
      <c r="E12" s="47">
        <v>2573032</v>
      </c>
      <c r="F12" s="47">
        <v>1231378</v>
      </c>
      <c r="G12" s="47">
        <v>154382</v>
      </c>
      <c r="H12" s="47">
        <v>73883</v>
      </c>
      <c r="I12" s="22">
        <f t="shared" si="1"/>
        <v>-0.52142736847559945</v>
      </c>
      <c r="J12" s="41"/>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46">
        <v>30</v>
      </c>
      <c r="C13" s="46">
        <v>27</v>
      </c>
      <c r="D13" s="22">
        <f t="shared" si="0"/>
        <v>-9.9999999999999978E-2</v>
      </c>
      <c r="E13" s="47">
        <v>836582</v>
      </c>
      <c r="F13" s="47">
        <v>676424</v>
      </c>
      <c r="G13" s="47">
        <v>50195</v>
      </c>
      <c r="H13" s="47">
        <v>40585</v>
      </c>
      <c r="I13" s="22">
        <f t="shared" si="1"/>
        <v>-0.19145333200517978</v>
      </c>
      <c r="J13" s="41"/>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46">
        <v>317</v>
      </c>
      <c r="C14" s="46">
        <v>321</v>
      </c>
      <c r="D14" s="22">
        <f t="shared" si="0"/>
        <v>1.2618296529968376E-2</v>
      </c>
      <c r="E14" s="47">
        <v>91380942</v>
      </c>
      <c r="F14" s="47">
        <v>96818510</v>
      </c>
      <c r="G14" s="47">
        <v>5482857</v>
      </c>
      <c r="H14" s="47">
        <v>5809111</v>
      </c>
      <c r="I14" s="22">
        <f t="shared" si="1"/>
        <v>5.9504378830233851E-2</v>
      </c>
      <c r="J14" s="4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46">
        <v>207</v>
      </c>
      <c r="C15" s="46">
        <v>203</v>
      </c>
      <c r="D15" s="22">
        <f t="shared" si="0"/>
        <v>-1.9323671497584516E-2</v>
      </c>
      <c r="E15" s="47">
        <v>28567924</v>
      </c>
      <c r="F15" s="47">
        <v>26730408</v>
      </c>
      <c r="G15" s="47">
        <v>1714075</v>
      </c>
      <c r="H15" s="47">
        <v>1603825</v>
      </c>
      <c r="I15" s="22">
        <f t="shared" si="1"/>
        <v>-6.4320406049910295E-2</v>
      </c>
      <c r="J15" s="41"/>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46">
        <v>15462</v>
      </c>
      <c r="C16" s="46">
        <v>15414</v>
      </c>
      <c r="D16" s="22">
        <f t="shared" si="0"/>
        <v>-3.1043849437329962E-3</v>
      </c>
      <c r="E16" s="47">
        <v>1066867421</v>
      </c>
      <c r="F16" s="47">
        <v>1129400243</v>
      </c>
      <c r="G16" s="47">
        <v>64012046</v>
      </c>
      <c r="H16" s="47">
        <v>67764015</v>
      </c>
      <c r="I16" s="22">
        <f t="shared" si="1"/>
        <v>5.8613483468408445E-2</v>
      </c>
      <c r="J16" s="41"/>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46">
        <v>349</v>
      </c>
      <c r="C17" s="46">
        <v>327</v>
      </c>
      <c r="D17" s="22">
        <f t="shared" si="0"/>
        <v>-6.3037249283667607E-2</v>
      </c>
      <c r="E17" s="47">
        <v>873212061</v>
      </c>
      <c r="F17" s="47">
        <v>1005613704</v>
      </c>
      <c r="G17" s="47">
        <v>52392724</v>
      </c>
      <c r="H17" s="47">
        <v>60336822</v>
      </c>
      <c r="I17" s="22">
        <f t="shared" si="1"/>
        <v>0.15162597768346608</v>
      </c>
      <c r="J17" s="41"/>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46">
        <v>3133</v>
      </c>
      <c r="C18" s="46">
        <v>3166</v>
      </c>
      <c r="D18" s="22">
        <f t="shared" si="0"/>
        <v>1.0533035429300952E-2</v>
      </c>
      <c r="E18" s="47">
        <v>263556137</v>
      </c>
      <c r="F18" s="47">
        <v>289185229</v>
      </c>
      <c r="G18" s="47">
        <v>15813368</v>
      </c>
      <c r="H18" s="47">
        <v>17351114</v>
      </c>
      <c r="I18" s="22">
        <f t="shared" si="1"/>
        <v>9.7243420882888509E-2</v>
      </c>
      <c r="J18" s="41"/>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46">
        <v>752</v>
      </c>
      <c r="C19" s="46">
        <v>724</v>
      </c>
      <c r="D19" s="22">
        <f t="shared" si="0"/>
        <v>-3.7234042553191515E-2</v>
      </c>
      <c r="E19" s="47">
        <v>96721797</v>
      </c>
      <c r="F19" s="47">
        <v>95566987</v>
      </c>
      <c r="G19" s="47">
        <v>5803308</v>
      </c>
      <c r="H19" s="47">
        <v>5734019</v>
      </c>
      <c r="I19" s="22">
        <f t="shared" si="1"/>
        <v>-1.1939569638557912E-2</v>
      </c>
      <c r="J19" s="41"/>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46">
        <v>214</v>
      </c>
      <c r="C20" s="46">
        <v>210</v>
      </c>
      <c r="D20" s="22">
        <f t="shared" si="0"/>
        <v>-1.8691588785046731E-2</v>
      </c>
      <c r="E20" s="47">
        <v>100054766</v>
      </c>
      <c r="F20" s="47">
        <v>93026555</v>
      </c>
      <c r="G20" s="47">
        <v>6003286</v>
      </c>
      <c r="H20" s="47">
        <v>5581593</v>
      </c>
      <c r="I20" s="22">
        <f t="shared" si="1"/>
        <v>-7.0243696535530753E-2</v>
      </c>
      <c r="J20" s="41"/>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8">
        <v>1889</v>
      </c>
      <c r="C21" s="38">
        <v>1902</v>
      </c>
      <c r="D21" s="36">
        <f t="shared" si="0"/>
        <v>6.8819481206987554E-3</v>
      </c>
      <c r="E21" s="45">
        <v>202745833</v>
      </c>
      <c r="F21" s="45">
        <v>196385665</v>
      </c>
      <c r="G21" s="45">
        <v>12164750</v>
      </c>
      <c r="H21" s="45">
        <v>11783140</v>
      </c>
      <c r="I21" s="36">
        <f t="shared" si="1"/>
        <v>-3.1370147351980071E-2</v>
      </c>
      <c r="J21" s="41"/>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22691</v>
      </c>
      <c r="C23" s="21">
        <f>SUM(C10:C21)</f>
        <v>22612</v>
      </c>
      <c r="D23" s="22">
        <f t="shared" si="0"/>
        <v>-3.4815565642766222E-3</v>
      </c>
      <c r="E23" s="47">
        <f>SUM(E10:E21)</f>
        <v>2753189366</v>
      </c>
      <c r="F23" s="47">
        <f>SUM(F10:F21)</f>
        <v>2960134642</v>
      </c>
      <c r="G23" s="47">
        <f>SUM(G10:G21)</f>
        <v>165191363</v>
      </c>
      <c r="H23" s="47">
        <f>SUM(H10:H21)</f>
        <v>177608079</v>
      </c>
      <c r="I23" s="22">
        <f t="shared" si="1"/>
        <v>7.5165648944975461E-2</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x14ac:dyDescent="0.2">
      <c r="A25" s="49" t="s">
        <v>26</v>
      </c>
    </row>
    <row r="26" spans="1:254" x14ac:dyDescent="0.2">
      <c r="A26" s="2"/>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B050-93BB-44C0-A351-C1998024AAFD}">
  <sheetPr codeName="Sheet5"/>
  <dimension ref="A1:IT22"/>
  <sheetViews>
    <sheetView showOutlineSymbols="0" zoomScaleNormal="100" workbookViewId="0">
      <selection activeCell="C24" sqref="C24"/>
    </sheetView>
  </sheetViews>
  <sheetFormatPr defaultColWidth="11.44140625" defaultRowHeight="15" x14ac:dyDescent="0.2"/>
  <cols>
    <col min="1" max="1" width="18.6640625" style="27" customWidth="1"/>
    <col min="2" max="3" width="11.88671875" style="27" bestFit="1" customWidth="1"/>
    <col min="4" max="4" width="7" style="27" bestFit="1"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4" s="32" customFormat="1" x14ac:dyDescent="0.25">
      <c r="A1" s="74" t="s">
        <v>12</v>
      </c>
      <c r="B1" s="74"/>
      <c r="C1" s="74"/>
      <c r="D1" s="74"/>
      <c r="E1" s="7"/>
      <c r="F1" s="7"/>
      <c r="G1" s="7"/>
      <c r="H1" s="7"/>
      <c r="I1" s="37"/>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4" t="str">
        <f>CONCATENATE(TEXT(EDATE($B$4,0),"mmmmmmmmmmmmmm")," ",TEXT(YEAR(EDATE($B$4,0)),0)," and ",TEXT(YEAR(EDATE($C$4,0)),0))</f>
        <v>June 2024 and 2025</v>
      </c>
      <c r="B2" s="74"/>
      <c r="C2" s="74"/>
      <c r="D2" s="74"/>
      <c r="E2" s="7"/>
      <c r="F2" s="7"/>
      <c r="G2" s="7"/>
      <c r="H2" s="7"/>
      <c r="I2" s="29"/>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45444</v>
      </c>
      <c r="C4" s="12">
        <f>'Table 2. Retail Use Tax'!C8</f>
        <v>45810</v>
      </c>
      <c r="D4" s="43" t="s">
        <v>16</v>
      </c>
      <c r="E4" s="12"/>
      <c r="H4" s="7"/>
      <c r="I4" s="29"/>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6">
        <f>'Table 2. Retail Use Tax'!B23</f>
        <v>22691</v>
      </c>
      <c r="C7" s="46">
        <f>'Table 2. Retail Use Tax'!C23</f>
        <v>22612</v>
      </c>
      <c r="D7" s="22">
        <f>+(C7/B7)-1</f>
        <v>-3.4815565642766222E-3</v>
      </c>
      <c r="E7" s="21"/>
      <c r="I7" s="29"/>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7">
        <f>'Table 2. Retail Use Tax'!E23</f>
        <v>2753189366</v>
      </c>
      <c r="C8" s="47">
        <f>'Table 2. Retail Use Tax'!F23</f>
        <v>2960134642</v>
      </c>
      <c r="D8" s="22">
        <f>+(C8/B8)-1</f>
        <v>7.5165652808205641E-2</v>
      </c>
      <c r="E8" s="25"/>
      <c r="I8" s="2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7">
        <f>'Table 2. Retail Use Tax'!G23</f>
        <v>165191363</v>
      </c>
      <c r="C9" s="47">
        <f>'Table 2. Retail Use Tax'!H23</f>
        <v>177608079</v>
      </c>
      <c r="D9" s="22">
        <f>+(C9/B9)-1</f>
        <v>7.5165648944975461E-2</v>
      </c>
      <c r="E9" s="25"/>
      <c r="I9" s="29"/>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8" t="s">
        <v>34</v>
      </c>
      <c r="C12" s="48" t="s">
        <v>34</v>
      </c>
      <c r="D12" s="24" t="str">
        <f>IF(C12="Unk","Unk",(C12/B12)-1)</f>
        <v>Unk</v>
      </c>
      <c r="E12" s="21"/>
      <c r="I12" s="29"/>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7">
        <v>119879501.22</v>
      </c>
      <c r="C13" s="47">
        <v>125405272.44</v>
      </c>
      <c r="D13" s="22">
        <f>(C13/B13)-1</f>
        <v>4.6094379470759117E-2</v>
      </c>
      <c r="E13" s="25"/>
      <c r="I13" s="2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6">
        <v>2162</v>
      </c>
      <c r="C16" s="46">
        <v>2266</v>
      </c>
      <c r="D16" s="22">
        <f>(C16/B16)-1</f>
        <v>4.8103607770582757E-2</v>
      </c>
      <c r="E16" s="21"/>
      <c r="I16" s="2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7">
        <v>208846642</v>
      </c>
      <c r="C17" s="47">
        <v>335110582</v>
      </c>
      <c r="D17" s="22">
        <f>(C17/B17)-1</f>
        <v>0.60457730510218122</v>
      </c>
      <c r="E17" s="25"/>
      <c r="I17" s="29"/>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7">
        <v>12530798</v>
      </c>
      <c r="C18" s="47">
        <v>20106635</v>
      </c>
      <c r="D18" s="22">
        <f>(C18/B18)-1</f>
        <v>0.60457737807280898</v>
      </c>
      <c r="E18" s="25"/>
      <c r="I18" s="29"/>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30" t="s">
        <v>26</v>
      </c>
      <c r="B20" s="5"/>
      <c r="C20" s="5"/>
      <c r="D20" s="5"/>
      <c r="E20" s="5"/>
      <c r="F20" s="5"/>
      <c r="G20" s="5"/>
      <c r="H20" s="5"/>
      <c r="I20" s="2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9" t="s">
        <v>35</v>
      </c>
    </row>
    <row r="22" spans="1:254" x14ac:dyDescent="0.2">
      <c r="A22" s="2"/>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E247A-3790-4FC2-A261-61DD8B18F331}">
  <sheetPr codeName="Sheet6"/>
  <dimension ref="A1:F894"/>
  <sheetViews>
    <sheetView workbookViewId="0">
      <pane xSplit="1" ySplit="7" topLeftCell="B875" activePane="bottomRight" state="frozen"/>
      <selection pane="topRight" activeCell="B1" sqref="B1"/>
      <selection pane="bottomLeft" activeCell="A5" sqref="A5"/>
      <selection pane="bottomRight" activeCell="E898" sqref="E898"/>
    </sheetView>
  </sheetViews>
  <sheetFormatPr defaultRowHeight="12.75" x14ac:dyDescent="0.2"/>
  <cols>
    <col min="1" max="1" width="11.109375" style="50" bestFit="1" customWidth="1"/>
    <col min="2" max="2" width="14" style="50" bestFit="1" customWidth="1"/>
    <col min="3" max="3" width="8.44140625" style="55" customWidth="1"/>
    <col min="4" max="4" width="11.5546875" style="50" bestFit="1" customWidth="1"/>
    <col min="5" max="5" width="9.88671875" style="50" customWidth="1"/>
    <col min="6" max="6" width="7" style="50" customWidth="1"/>
    <col min="7" max="16384" width="8.88671875" style="50"/>
  </cols>
  <sheetData>
    <row r="1" spans="1:6" x14ac:dyDescent="0.2">
      <c r="A1" s="75" t="s">
        <v>36</v>
      </c>
      <c r="B1" s="75"/>
      <c r="C1" s="75"/>
      <c r="D1" s="75"/>
      <c r="E1" s="75"/>
      <c r="F1" s="75"/>
    </row>
    <row r="2" spans="1:6" x14ac:dyDescent="0.2">
      <c r="A2" s="76" t="s">
        <v>37</v>
      </c>
      <c r="B2" s="76"/>
      <c r="C2" s="76"/>
      <c r="D2" s="76"/>
      <c r="E2" s="76"/>
      <c r="F2" s="76"/>
    </row>
    <row r="3" spans="1:6" x14ac:dyDescent="0.2">
      <c r="A3" s="76" t="str">
        <f>"Quarter Ending "&amp;CONCATENATE(TEXT(EDATE('Table 1. Retail Sales Tax'!$C$8,0),"mmmmmmmmmmmmmm")," ",TEXT(YEAR(EDATE('Table 1. Retail Sales Tax'!$C$8,0)),0))</f>
        <v>Quarter Ending June 2025</v>
      </c>
      <c r="B3" s="76"/>
      <c r="C3" s="76"/>
      <c r="D3" s="76"/>
      <c r="E3" s="76"/>
      <c r="F3" s="76"/>
    </row>
    <row r="4" spans="1:6" x14ac:dyDescent="0.2">
      <c r="A4" s="75"/>
      <c r="B4" s="75"/>
      <c r="C4" s="75"/>
      <c r="D4" s="75"/>
      <c r="E4" s="75"/>
      <c r="F4" s="75"/>
    </row>
    <row r="5" spans="1:6" ht="66" customHeight="1" x14ac:dyDescent="0.2">
      <c r="A5" s="77" t="s">
        <v>38</v>
      </c>
      <c r="B5" s="77"/>
      <c r="C5" s="77"/>
      <c r="D5" s="77"/>
      <c r="E5" s="77"/>
      <c r="F5" s="77"/>
    </row>
    <row r="7" spans="1:6" ht="25.5" x14ac:dyDescent="0.2">
      <c r="A7" s="51" t="s">
        <v>39</v>
      </c>
      <c r="B7" s="51" t="s">
        <v>40</v>
      </c>
      <c r="C7" s="52" t="s">
        <v>13</v>
      </c>
      <c r="D7" s="53" t="s">
        <v>27</v>
      </c>
      <c r="E7" s="53" t="s">
        <v>11</v>
      </c>
      <c r="F7" s="54" t="s">
        <v>41</v>
      </c>
    </row>
    <row r="8" spans="1:6" x14ac:dyDescent="0.2">
      <c r="A8" s="50" t="s">
        <v>42</v>
      </c>
      <c r="B8" s="50" t="s">
        <v>42</v>
      </c>
      <c r="C8" s="55">
        <v>190</v>
      </c>
      <c r="D8" s="56">
        <v>10825790.15</v>
      </c>
      <c r="E8" s="56">
        <v>642686.24</v>
      </c>
      <c r="F8" s="57">
        <v>8.2969163656217832E-4</v>
      </c>
    </row>
    <row r="9" spans="1:6" x14ac:dyDescent="0.2">
      <c r="A9" s="50" t="s">
        <v>42</v>
      </c>
      <c r="B9" s="50" t="s">
        <v>43</v>
      </c>
      <c r="C9" s="55">
        <v>253</v>
      </c>
      <c r="D9" s="56">
        <v>10278148.77</v>
      </c>
      <c r="E9" s="56">
        <v>616192.42000000004</v>
      </c>
      <c r="F9" s="57">
        <v>7.9548878685656809E-4</v>
      </c>
    </row>
    <row r="10" spans="1:6" x14ac:dyDescent="0.2">
      <c r="A10" s="50" t="s">
        <v>42</v>
      </c>
      <c r="B10" s="50" t="s">
        <v>45</v>
      </c>
      <c r="C10" s="55">
        <v>38</v>
      </c>
      <c r="D10" s="56">
        <v>1090087.46</v>
      </c>
      <c r="E10" s="56">
        <v>65405.27</v>
      </c>
      <c r="F10" s="57">
        <v>8.4436544815540382E-5</v>
      </c>
    </row>
    <row r="11" spans="1:6" x14ac:dyDescent="0.2">
      <c r="A11" s="50" t="s">
        <v>42</v>
      </c>
      <c r="B11" s="50" t="s">
        <v>46</v>
      </c>
      <c r="C11" s="55">
        <v>33</v>
      </c>
      <c r="D11" s="56">
        <v>368529.1</v>
      </c>
      <c r="E11" s="56">
        <v>22111.73</v>
      </c>
      <c r="F11" s="57">
        <v>2.8545682650559024E-5</v>
      </c>
    </row>
    <row r="12" spans="1:6" x14ac:dyDescent="0.2">
      <c r="A12" s="50" t="s">
        <v>42</v>
      </c>
      <c r="B12" s="50" t="s">
        <v>47</v>
      </c>
      <c r="C12" s="55">
        <v>21</v>
      </c>
      <c r="D12" s="56">
        <v>214928.11</v>
      </c>
      <c r="E12" s="56">
        <v>12895.69</v>
      </c>
      <c r="F12" s="57">
        <v>1.6648008740156809E-5</v>
      </c>
    </row>
    <row r="13" spans="1:6" x14ac:dyDescent="0.2">
      <c r="A13" s="50" t="s">
        <v>42</v>
      </c>
      <c r="B13" s="50" t="s">
        <v>44</v>
      </c>
      <c r="C13" s="55">
        <v>31</v>
      </c>
      <c r="D13" s="56">
        <v>0</v>
      </c>
      <c r="E13" s="56">
        <v>0</v>
      </c>
      <c r="F13" s="57">
        <v>0</v>
      </c>
    </row>
    <row r="14" spans="1:6" x14ac:dyDescent="0.2">
      <c r="A14" s="50" t="s">
        <v>42</v>
      </c>
      <c r="B14" s="50" t="s">
        <v>48</v>
      </c>
      <c r="C14" s="55">
        <v>53</v>
      </c>
      <c r="D14" s="56">
        <v>1181489.18</v>
      </c>
      <c r="E14" s="56">
        <v>70889.34</v>
      </c>
      <c r="F14" s="57">
        <v>9.1516340103084648E-5</v>
      </c>
    </row>
    <row r="15" spans="1:6" x14ac:dyDescent="0.2">
      <c r="A15" s="50" t="s">
        <v>42</v>
      </c>
      <c r="B15" s="50" t="s">
        <v>49</v>
      </c>
      <c r="C15" s="55">
        <v>619</v>
      </c>
      <c r="D15" s="56">
        <v>23958972.77</v>
      </c>
      <c r="E15" s="56">
        <v>1430180.69</v>
      </c>
      <c r="F15" s="57">
        <v>1.8463269997280871E-3</v>
      </c>
    </row>
    <row r="16" spans="1:6" x14ac:dyDescent="0.2">
      <c r="A16" s="50" t="s">
        <v>50</v>
      </c>
      <c r="B16" s="50" t="s">
        <v>51</v>
      </c>
      <c r="C16" s="55">
        <v>301</v>
      </c>
      <c r="D16" s="56">
        <v>10612477.710000001</v>
      </c>
      <c r="E16" s="56">
        <v>633549.32999999996</v>
      </c>
      <c r="F16" s="57">
        <v>8.1789611747494625E-4</v>
      </c>
    </row>
    <row r="17" spans="1:6" x14ac:dyDescent="0.2">
      <c r="A17" s="50" t="s">
        <v>50</v>
      </c>
      <c r="B17" s="50" t="s">
        <v>48</v>
      </c>
      <c r="C17" s="55">
        <v>54</v>
      </c>
      <c r="D17" s="56">
        <v>329385.33</v>
      </c>
      <c r="E17" s="56">
        <v>19763.14</v>
      </c>
      <c r="F17" s="57">
        <v>2.5513712523559625E-5</v>
      </c>
    </row>
    <row r="18" spans="1:6" x14ac:dyDescent="0.2">
      <c r="A18" s="50" t="s">
        <v>50</v>
      </c>
      <c r="B18" s="50" t="s">
        <v>49</v>
      </c>
      <c r="C18" s="55">
        <v>355</v>
      </c>
      <c r="D18" s="56">
        <v>10941863.039999999</v>
      </c>
      <c r="E18" s="56">
        <v>653312.47</v>
      </c>
      <c r="F18" s="57">
        <v>8.4340982999850595E-4</v>
      </c>
    </row>
    <row r="19" spans="1:6" x14ac:dyDescent="0.2">
      <c r="A19" s="50" t="s">
        <v>52</v>
      </c>
      <c r="B19" s="50" t="s">
        <v>53</v>
      </c>
      <c r="C19" s="55">
        <v>572</v>
      </c>
      <c r="D19" s="56">
        <v>23869724.440000001</v>
      </c>
      <c r="E19" s="56">
        <v>1430921.48</v>
      </c>
      <c r="F19" s="57">
        <v>1.8472833408307828E-3</v>
      </c>
    </row>
    <row r="20" spans="1:6" x14ac:dyDescent="0.2">
      <c r="A20" s="50" t="s">
        <v>52</v>
      </c>
      <c r="B20" s="50" t="s">
        <v>54</v>
      </c>
      <c r="C20" s="55">
        <v>267</v>
      </c>
      <c r="D20" s="56">
        <v>4959810.26</v>
      </c>
      <c r="E20" s="56">
        <v>297030.03000000003</v>
      </c>
      <c r="F20" s="57">
        <v>3.8345823569960506E-4</v>
      </c>
    </row>
    <row r="21" spans="1:6" x14ac:dyDescent="0.2">
      <c r="A21" s="50" t="s">
        <v>52</v>
      </c>
      <c r="B21" s="50" t="s">
        <v>55</v>
      </c>
      <c r="C21" s="55">
        <v>146</v>
      </c>
      <c r="D21" s="56">
        <v>4808633.8899999997</v>
      </c>
      <c r="E21" s="56">
        <v>288502.07</v>
      </c>
      <c r="F21" s="57">
        <v>3.7244885561868592E-4</v>
      </c>
    </row>
    <row r="22" spans="1:6" x14ac:dyDescent="0.2">
      <c r="A22" s="50" t="s">
        <v>52</v>
      </c>
      <c r="B22" s="50" t="s">
        <v>56</v>
      </c>
      <c r="C22" s="55">
        <v>70</v>
      </c>
      <c r="D22" s="56">
        <v>897178.73</v>
      </c>
      <c r="E22" s="56">
        <v>53771.75</v>
      </c>
      <c r="F22" s="57">
        <v>6.9417965535270066E-5</v>
      </c>
    </row>
    <row r="23" spans="1:6" x14ac:dyDescent="0.2">
      <c r="A23" s="50" t="s">
        <v>52</v>
      </c>
      <c r="B23" s="50" t="s">
        <v>58</v>
      </c>
      <c r="C23" s="55">
        <v>30</v>
      </c>
      <c r="D23" s="56">
        <v>563407.91</v>
      </c>
      <c r="E23" s="56">
        <v>33493.69</v>
      </c>
      <c r="F23" s="57">
        <v>4.3239504350686374E-5</v>
      </c>
    </row>
    <row r="24" spans="1:6" x14ac:dyDescent="0.2">
      <c r="A24" s="50" t="s">
        <v>52</v>
      </c>
      <c r="B24" s="50" t="s">
        <v>57</v>
      </c>
      <c r="C24" s="55">
        <v>75</v>
      </c>
      <c r="D24" s="56">
        <v>492515.22</v>
      </c>
      <c r="E24" s="56">
        <v>29550.91</v>
      </c>
      <c r="F24" s="57">
        <v>3.8149475364217597E-5</v>
      </c>
    </row>
    <row r="25" spans="1:6" x14ac:dyDescent="0.2">
      <c r="A25" s="50" t="s">
        <v>52</v>
      </c>
      <c r="B25" s="50" t="s">
        <v>774</v>
      </c>
      <c r="C25" s="55">
        <v>18</v>
      </c>
      <c r="D25" s="56">
        <v>201572.96</v>
      </c>
      <c r="E25" s="56">
        <v>12094.38</v>
      </c>
      <c r="F25" s="57">
        <v>1.5613537852319473E-5</v>
      </c>
    </row>
    <row r="26" spans="1:6" x14ac:dyDescent="0.2">
      <c r="A26" s="50" t="s">
        <v>52</v>
      </c>
      <c r="B26" s="50" t="s">
        <v>48</v>
      </c>
      <c r="C26" s="55">
        <v>45</v>
      </c>
      <c r="D26" s="56">
        <v>348997.59</v>
      </c>
      <c r="E26" s="56">
        <v>19583.77</v>
      </c>
      <c r="F26" s="57">
        <v>2.5282150402593482E-5</v>
      </c>
    </row>
    <row r="27" spans="1:6" x14ac:dyDescent="0.2">
      <c r="A27" s="50" t="s">
        <v>52</v>
      </c>
      <c r="B27" s="50" t="s">
        <v>49</v>
      </c>
      <c r="C27" s="55">
        <v>1223</v>
      </c>
      <c r="D27" s="56">
        <v>36141841</v>
      </c>
      <c r="E27" s="56">
        <v>2164948.08</v>
      </c>
      <c r="F27" s="57">
        <v>2.7948930656541606E-3</v>
      </c>
    </row>
    <row r="28" spans="1:6" x14ac:dyDescent="0.2">
      <c r="A28" s="50" t="s">
        <v>59</v>
      </c>
      <c r="B28" s="50" t="s">
        <v>60</v>
      </c>
      <c r="C28" s="55">
        <v>597</v>
      </c>
      <c r="D28" s="56">
        <v>34484062.060000002</v>
      </c>
      <c r="E28" s="56">
        <v>2064195.36</v>
      </c>
      <c r="F28" s="57">
        <v>2.6648238593414649E-3</v>
      </c>
    </row>
    <row r="29" spans="1:6" x14ac:dyDescent="0.2">
      <c r="A29" s="50" t="s">
        <v>59</v>
      </c>
      <c r="B29" s="50" t="s">
        <v>61</v>
      </c>
      <c r="C29" s="55">
        <v>147</v>
      </c>
      <c r="D29" s="56">
        <v>2320320.8199999998</v>
      </c>
      <c r="E29" s="56">
        <v>137466.42000000001</v>
      </c>
      <c r="F29" s="57">
        <v>1.7746566191014727E-4</v>
      </c>
    </row>
    <row r="30" spans="1:6" x14ac:dyDescent="0.2">
      <c r="A30" s="50" t="s">
        <v>59</v>
      </c>
      <c r="B30" s="50" t="s">
        <v>62</v>
      </c>
      <c r="C30" s="55">
        <v>55</v>
      </c>
      <c r="D30" s="56">
        <v>618690.98</v>
      </c>
      <c r="E30" s="56">
        <v>37121.449999999997</v>
      </c>
      <c r="F30" s="57">
        <v>4.7922850506432303E-5</v>
      </c>
    </row>
    <row r="31" spans="1:6" x14ac:dyDescent="0.2">
      <c r="A31" s="50" t="s">
        <v>59</v>
      </c>
      <c r="B31" s="50" t="s">
        <v>63</v>
      </c>
      <c r="C31" s="55">
        <v>26</v>
      </c>
      <c r="D31" s="56">
        <v>171229.54</v>
      </c>
      <c r="E31" s="56">
        <v>10273.780000000001</v>
      </c>
      <c r="F31" s="57">
        <v>1.32631894248736E-5</v>
      </c>
    </row>
    <row r="32" spans="1:6" x14ac:dyDescent="0.2">
      <c r="A32" s="50" t="s">
        <v>59</v>
      </c>
      <c r="B32" s="50" t="s">
        <v>64</v>
      </c>
      <c r="C32" s="55">
        <v>18</v>
      </c>
      <c r="D32" s="56">
        <v>76563.25</v>
      </c>
      <c r="E32" s="56">
        <v>4593.8100000000004</v>
      </c>
      <c r="F32" s="57">
        <v>5.9304922055833971E-6</v>
      </c>
    </row>
    <row r="33" spans="1:6" x14ac:dyDescent="0.2">
      <c r="A33" s="50" t="s">
        <v>59</v>
      </c>
      <c r="B33" s="50" t="s">
        <v>48</v>
      </c>
      <c r="C33" s="55">
        <v>92</v>
      </c>
      <c r="D33" s="56">
        <v>1901987.16</v>
      </c>
      <c r="E33" s="56">
        <v>114119.24</v>
      </c>
      <c r="F33" s="57">
        <v>1.4732504464205117E-4</v>
      </c>
    </row>
    <row r="34" spans="1:6" x14ac:dyDescent="0.2">
      <c r="A34" s="50" t="s">
        <v>59</v>
      </c>
      <c r="B34" s="50" t="s">
        <v>49</v>
      </c>
      <c r="C34" s="55">
        <v>935</v>
      </c>
      <c r="D34" s="56">
        <v>39572853.810000002</v>
      </c>
      <c r="E34" s="56">
        <v>2367770.06</v>
      </c>
      <c r="F34" s="57">
        <v>3.0567310980305525E-3</v>
      </c>
    </row>
    <row r="35" spans="1:6" x14ac:dyDescent="0.2">
      <c r="A35" s="50" t="s">
        <v>65</v>
      </c>
      <c r="B35" s="50" t="s">
        <v>65</v>
      </c>
      <c r="C35" s="55">
        <v>320</v>
      </c>
      <c r="D35" s="56">
        <v>9446296.2799999993</v>
      </c>
      <c r="E35" s="56">
        <v>565347.31000000006</v>
      </c>
      <c r="F35" s="57">
        <v>7.2984903933827057E-4</v>
      </c>
    </row>
    <row r="36" spans="1:6" x14ac:dyDescent="0.2">
      <c r="A36" s="50" t="s">
        <v>65</v>
      </c>
      <c r="B36" s="50" t="s">
        <v>66</v>
      </c>
      <c r="C36" s="55">
        <v>101</v>
      </c>
      <c r="D36" s="56">
        <v>1882563.47</v>
      </c>
      <c r="E36" s="56">
        <v>112953.84</v>
      </c>
      <c r="F36" s="57">
        <v>1.4582054279796379E-4</v>
      </c>
    </row>
    <row r="37" spans="1:6" x14ac:dyDescent="0.2">
      <c r="A37" s="50" t="s">
        <v>65</v>
      </c>
      <c r="B37" s="50" t="s">
        <v>67</v>
      </c>
      <c r="C37" s="55">
        <v>22</v>
      </c>
      <c r="D37" s="56">
        <v>231026.25</v>
      </c>
      <c r="E37" s="56">
        <v>13861.58</v>
      </c>
      <c r="F37" s="57">
        <v>1.7894948234052061E-5</v>
      </c>
    </row>
    <row r="38" spans="1:6" x14ac:dyDescent="0.2">
      <c r="A38" s="50" t="s">
        <v>65</v>
      </c>
      <c r="B38" s="50" t="s">
        <v>48</v>
      </c>
      <c r="C38" s="55">
        <v>41</v>
      </c>
      <c r="D38" s="56">
        <v>947412.43</v>
      </c>
      <c r="E38" s="56">
        <v>56844.75</v>
      </c>
      <c r="F38" s="57">
        <v>7.3385130600381126E-5</v>
      </c>
    </row>
    <row r="39" spans="1:6" x14ac:dyDescent="0.2">
      <c r="A39" s="50" t="s">
        <v>65</v>
      </c>
      <c r="B39" s="50" t="s">
        <v>49</v>
      </c>
      <c r="C39" s="55">
        <v>484</v>
      </c>
      <c r="D39" s="56">
        <v>12507298.43</v>
      </c>
      <c r="E39" s="56">
        <v>749007.48</v>
      </c>
      <c r="F39" s="57">
        <v>9.6694966097066746E-4</v>
      </c>
    </row>
    <row r="40" spans="1:6" x14ac:dyDescent="0.2">
      <c r="A40" s="50" t="s">
        <v>68</v>
      </c>
      <c r="B40" s="50" t="s">
        <v>69</v>
      </c>
      <c r="C40" s="55">
        <v>535</v>
      </c>
      <c r="D40" s="56">
        <v>17840355.66</v>
      </c>
      <c r="E40" s="56">
        <v>1070401.3700000001</v>
      </c>
      <c r="F40" s="57">
        <v>1.3818610220341699E-3</v>
      </c>
    </row>
    <row r="41" spans="1:6" x14ac:dyDescent="0.2">
      <c r="A41" s="50" t="s">
        <v>68</v>
      </c>
      <c r="B41" s="50" t="s">
        <v>70</v>
      </c>
      <c r="C41" s="55">
        <v>226</v>
      </c>
      <c r="D41" s="56">
        <v>5663620.9199999999</v>
      </c>
      <c r="E41" s="56">
        <v>339817.23</v>
      </c>
      <c r="F41" s="57">
        <v>4.3869542576596341E-4</v>
      </c>
    </row>
    <row r="42" spans="1:6" x14ac:dyDescent="0.2">
      <c r="A42" s="50" t="s">
        <v>68</v>
      </c>
      <c r="B42" s="50" t="s">
        <v>71</v>
      </c>
      <c r="C42" s="55">
        <v>99</v>
      </c>
      <c r="D42" s="56">
        <v>5515312.8099999996</v>
      </c>
      <c r="E42" s="56">
        <v>330918.81</v>
      </c>
      <c r="F42" s="57">
        <v>4.2720779122034497E-4</v>
      </c>
    </row>
    <row r="43" spans="1:6" x14ac:dyDescent="0.2">
      <c r="A43" s="50" t="s">
        <v>68</v>
      </c>
      <c r="B43" s="50" t="s">
        <v>75</v>
      </c>
      <c r="C43" s="55">
        <v>63</v>
      </c>
      <c r="D43" s="56">
        <v>5158330.63</v>
      </c>
      <c r="E43" s="56">
        <v>308456.88</v>
      </c>
      <c r="F43" s="57">
        <v>3.9821000925126926E-4</v>
      </c>
    </row>
    <row r="44" spans="1:6" x14ac:dyDescent="0.2">
      <c r="A44" s="50" t="s">
        <v>68</v>
      </c>
      <c r="B44" s="50" t="s">
        <v>72</v>
      </c>
      <c r="C44" s="55">
        <v>82</v>
      </c>
      <c r="D44" s="56">
        <v>3175207.07</v>
      </c>
      <c r="E44" s="56">
        <v>190493.11</v>
      </c>
      <c r="F44" s="57">
        <v>2.4592177388101392E-4</v>
      </c>
    </row>
    <row r="45" spans="1:6" x14ac:dyDescent="0.2">
      <c r="A45" s="50" t="s">
        <v>68</v>
      </c>
      <c r="B45" s="50" t="s">
        <v>73</v>
      </c>
      <c r="C45" s="55">
        <v>93</v>
      </c>
      <c r="D45" s="56">
        <v>1809759.35</v>
      </c>
      <c r="E45" s="56">
        <v>108585.55</v>
      </c>
      <c r="F45" s="57">
        <v>1.4018119119292837E-4</v>
      </c>
    </row>
    <row r="46" spans="1:6" x14ac:dyDescent="0.2">
      <c r="A46" s="50" t="s">
        <v>68</v>
      </c>
      <c r="B46" s="50" t="s">
        <v>76</v>
      </c>
      <c r="C46" s="55">
        <v>53</v>
      </c>
      <c r="D46" s="56">
        <v>1772825.98</v>
      </c>
      <c r="E46" s="56">
        <v>106369.57</v>
      </c>
      <c r="F46" s="57">
        <v>1.3732041721278363E-4</v>
      </c>
    </row>
    <row r="47" spans="1:6" x14ac:dyDescent="0.2">
      <c r="A47" s="50" t="s">
        <v>68</v>
      </c>
      <c r="B47" s="50" t="s">
        <v>74</v>
      </c>
      <c r="C47" s="55">
        <v>88</v>
      </c>
      <c r="D47" s="56">
        <v>1288950.6100000001</v>
      </c>
      <c r="E47" s="56">
        <v>77337.02</v>
      </c>
      <c r="F47" s="57">
        <v>9.984013146234766E-5</v>
      </c>
    </row>
    <row r="48" spans="1:6" x14ac:dyDescent="0.2">
      <c r="A48" s="50" t="s">
        <v>68</v>
      </c>
      <c r="B48" s="50" t="s">
        <v>77</v>
      </c>
      <c r="C48" s="55">
        <v>60</v>
      </c>
      <c r="D48" s="56">
        <v>953301.99</v>
      </c>
      <c r="E48" s="56">
        <v>57198.14</v>
      </c>
      <c r="F48" s="57">
        <v>7.3841348127995696E-5</v>
      </c>
    </row>
    <row r="49" spans="1:6" x14ac:dyDescent="0.2">
      <c r="A49" s="50" t="s">
        <v>68</v>
      </c>
      <c r="B49" s="50" t="s">
        <v>80</v>
      </c>
      <c r="C49" s="55">
        <v>28</v>
      </c>
      <c r="D49" s="56">
        <v>795630.95</v>
      </c>
      <c r="E49" s="56">
        <v>47737.84</v>
      </c>
      <c r="F49" s="57">
        <v>6.1628340752313939E-5</v>
      </c>
    </row>
    <row r="50" spans="1:6" x14ac:dyDescent="0.2">
      <c r="A50" s="50" t="s">
        <v>68</v>
      </c>
      <c r="B50" s="50" t="s">
        <v>78</v>
      </c>
      <c r="C50" s="55">
        <v>36</v>
      </c>
      <c r="D50" s="56">
        <v>717657.4</v>
      </c>
      <c r="E50" s="56">
        <v>43059.47</v>
      </c>
      <c r="F50" s="57">
        <v>5.5588683731271454E-5</v>
      </c>
    </row>
    <row r="51" spans="1:6" x14ac:dyDescent="0.2">
      <c r="A51" s="50" t="s">
        <v>68</v>
      </c>
      <c r="B51" s="50" t="s">
        <v>79</v>
      </c>
      <c r="C51" s="55">
        <v>31</v>
      </c>
      <c r="D51" s="56">
        <v>498722</v>
      </c>
      <c r="E51" s="56">
        <v>29923.33</v>
      </c>
      <c r="F51" s="57">
        <v>3.863026013920903E-5</v>
      </c>
    </row>
    <row r="52" spans="1:6" x14ac:dyDescent="0.2">
      <c r="A52" s="50" t="s">
        <v>68</v>
      </c>
      <c r="B52" s="50" t="s">
        <v>48</v>
      </c>
      <c r="C52" s="55">
        <v>167</v>
      </c>
      <c r="D52" s="56">
        <v>1701749.13</v>
      </c>
      <c r="E52" s="56">
        <v>102104.93</v>
      </c>
      <c r="F52" s="57">
        <v>1.3181487512906243E-4</v>
      </c>
    </row>
    <row r="53" spans="1:6" x14ac:dyDescent="0.2">
      <c r="A53" s="50" t="s">
        <v>68</v>
      </c>
      <c r="B53" s="50" t="s">
        <v>49</v>
      </c>
      <c r="C53" s="55">
        <v>1561</v>
      </c>
      <c r="D53" s="56">
        <v>46891424.5</v>
      </c>
      <c r="E53" s="56">
        <v>2812403.25</v>
      </c>
      <c r="F53" s="57">
        <v>3.6307412699006737E-3</v>
      </c>
    </row>
    <row r="54" spans="1:6" x14ac:dyDescent="0.2">
      <c r="A54" s="50" t="s">
        <v>81</v>
      </c>
      <c r="B54" s="50" t="s">
        <v>82</v>
      </c>
      <c r="C54" s="55">
        <v>3839</v>
      </c>
      <c r="D54" s="56">
        <v>351898128.60000002</v>
      </c>
      <c r="E54" s="56">
        <v>21053525.789999999</v>
      </c>
      <c r="F54" s="57">
        <v>2.7179567852750552E-2</v>
      </c>
    </row>
    <row r="55" spans="1:6" x14ac:dyDescent="0.2">
      <c r="A55" s="50" t="s">
        <v>81</v>
      </c>
      <c r="B55" s="50" t="s">
        <v>83</v>
      </c>
      <c r="C55" s="55">
        <v>2580</v>
      </c>
      <c r="D55" s="56">
        <v>238542779.16</v>
      </c>
      <c r="E55" s="56">
        <v>14260471.369999999</v>
      </c>
      <c r="F55" s="57">
        <v>1.8409906876368457E-2</v>
      </c>
    </row>
    <row r="56" spans="1:6" x14ac:dyDescent="0.2">
      <c r="A56" s="50" t="s">
        <v>81</v>
      </c>
      <c r="B56" s="50" t="s">
        <v>88</v>
      </c>
      <c r="C56" s="55">
        <v>59</v>
      </c>
      <c r="D56" s="56">
        <v>13591422.82</v>
      </c>
      <c r="E56" s="56">
        <v>813089.27</v>
      </c>
      <c r="F56" s="57">
        <v>1.0496776266712151E-3</v>
      </c>
    </row>
    <row r="57" spans="1:6" x14ac:dyDescent="0.2">
      <c r="A57" s="50" t="s">
        <v>81</v>
      </c>
      <c r="B57" s="50" t="s">
        <v>84</v>
      </c>
      <c r="C57" s="55">
        <v>220</v>
      </c>
      <c r="D57" s="56">
        <v>9236543.8300000001</v>
      </c>
      <c r="E57" s="56">
        <v>554192.63</v>
      </c>
      <c r="F57" s="57">
        <v>7.1544863035405545E-4</v>
      </c>
    </row>
    <row r="58" spans="1:6" x14ac:dyDescent="0.2">
      <c r="A58" s="50" t="s">
        <v>81</v>
      </c>
      <c r="B58" s="50" t="s">
        <v>86</v>
      </c>
      <c r="C58" s="55">
        <v>132</v>
      </c>
      <c r="D58" s="56">
        <v>6241141.5999999996</v>
      </c>
      <c r="E58" s="56">
        <v>374468.56</v>
      </c>
      <c r="F58" s="57">
        <v>4.8342941399753982E-4</v>
      </c>
    </row>
    <row r="59" spans="1:6" x14ac:dyDescent="0.2">
      <c r="A59" s="50" t="s">
        <v>81</v>
      </c>
      <c r="B59" s="50" t="s">
        <v>85</v>
      </c>
      <c r="C59" s="55">
        <v>175</v>
      </c>
      <c r="D59" s="56">
        <v>3182523.66</v>
      </c>
      <c r="E59" s="56">
        <v>190951.45</v>
      </c>
      <c r="F59" s="57">
        <v>2.4651347919697324E-4</v>
      </c>
    </row>
    <row r="60" spans="1:6" x14ac:dyDescent="0.2">
      <c r="A60" s="50" t="s">
        <v>81</v>
      </c>
      <c r="B60" s="50" t="s">
        <v>87</v>
      </c>
      <c r="C60" s="55">
        <v>93</v>
      </c>
      <c r="D60" s="56">
        <v>3100050.26</v>
      </c>
      <c r="E60" s="56">
        <v>186003</v>
      </c>
      <c r="F60" s="57">
        <v>2.4012515574547676E-4</v>
      </c>
    </row>
    <row r="61" spans="1:6" x14ac:dyDescent="0.2">
      <c r="A61" s="50" t="s">
        <v>81</v>
      </c>
      <c r="B61" s="50" t="s">
        <v>89</v>
      </c>
      <c r="C61" s="55">
        <v>36</v>
      </c>
      <c r="D61" s="56">
        <v>1917834.37</v>
      </c>
      <c r="E61" s="56">
        <v>115070.08</v>
      </c>
      <c r="F61" s="57">
        <v>1.4855255496763208E-4</v>
      </c>
    </row>
    <row r="62" spans="1:6" x14ac:dyDescent="0.2">
      <c r="A62" s="50" t="s">
        <v>81</v>
      </c>
      <c r="B62" s="50" t="s">
        <v>92</v>
      </c>
      <c r="C62" s="55">
        <v>19</v>
      </c>
      <c r="D62" s="56">
        <v>564504.9</v>
      </c>
      <c r="E62" s="56">
        <v>33870.29</v>
      </c>
      <c r="F62" s="57">
        <v>4.3725685399668091E-5</v>
      </c>
    </row>
    <row r="63" spans="1:6" x14ac:dyDescent="0.2">
      <c r="A63" s="50" t="s">
        <v>81</v>
      </c>
      <c r="B63" s="50" t="s">
        <v>90</v>
      </c>
      <c r="C63" s="55">
        <v>30</v>
      </c>
      <c r="D63" s="56">
        <v>499366.53</v>
      </c>
      <c r="E63" s="56">
        <v>29962.01</v>
      </c>
      <c r="F63" s="57">
        <v>3.8680195038238797E-5</v>
      </c>
    </row>
    <row r="64" spans="1:6" x14ac:dyDescent="0.2">
      <c r="A64" s="50" t="s">
        <v>81</v>
      </c>
      <c r="B64" s="50" t="s">
        <v>48</v>
      </c>
      <c r="C64" s="55">
        <v>122</v>
      </c>
      <c r="D64" s="56">
        <v>1551997.82</v>
      </c>
      <c r="E64" s="56">
        <v>93119.9</v>
      </c>
      <c r="F64" s="57">
        <v>1.2021542926997532E-4</v>
      </c>
    </row>
    <row r="65" spans="1:6" x14ac:dyDescent="0.2">
      <c r="A65" s="50" t="s">
        <v>81</v>
      </c>
      <c r="B65" s="50" t="s">
        <v>49</v>
      </c>
      <c r="C65" s="55">
        <v>7305</v>
      </c>
      <c r="D65" s="56">
        <v>630326293.54999995</v>
      </c>
      <c r="E65" s="56">
        <v>37704724.350000001</v>
      </c>
      <c r="F65" s="57">
        <v>4.8675842899759791E-2</v>
      </c>
    </row>
    <row r="66" spans="1:6" x14ac:dyDescent="0.2">
      <c r="A66" s="50" t="s">
        <v>93</v>
      </c>
      <c r="B66" s="50" t="s">
        <v>93</v>
      </c>
      <c r="C66" s="55">
        <v>925</v>
      </c>
      <c r="D66" s="56">
        <v>57486292.530000001</v>
      </c>
      <c r="E66" s="56">
        <v>3443310.05</v>
      </c>
      <c r="F66" s="57">
        <v>4.4452259481632837E-3</v>
      </c>
    </row>
    <row r="67" spans="1:6" x14ac:dyDescent="0.2">
      <c r="A67" s="50" t="s">
        <v>93</v>
      </c>
      <c r="B67" s="50" t="s">
        <v>94</v>
      </c>
      <c r="C67" s="55">
        <v>225</v>
      </c>
      <c r="D67" s="56">
        <v>6482703.7599999998</v>
      </c>
      <c r="E67" s="56">
        <v>388962.28</v>
      </c>
      <c r="F67" s="57">
        <v>5.0214043893977915E-4</v>
      </c>
    </row>
    <row r="68" spans="1:6" x14ac:dyDescent="0.2">
      <c r="A68" s="50" t="s">
        <v>93</v>
      </c>
      <c r="B68" s="50" t="s">
        <v>95</v>
      </c>
      <c r="C68" s="55">
        <v>167</v>
      </c>
      <c r="D68" s="56">
        <v>2806857.28</v>
      </c>
      <c r="E68" s="56">
        <v>168311.33</v>
      </c>
      <c r="F68" s="57">
        <v>2.1728565845700515E-4</v>
      </c>
    </row>
    <row r="69" spans="1:6" x14ac:dyDescent="0.2">
      <c r="A69" s="50" t="s">
        <v>93</v>
      </c>
      <c r="B69" s="50" t="s">
        <v>96</v>
      </c>
      <c r="C69" s="55">
        <v>22</v>
      </c>
      <c r="D69" s="56">
        <v>401449.24</v>
      </c>
      <c r="E69" s="56">
        <v>24086.959999999999</v>
      </c>
      <c r="F69" s="57">
        <v>3.1095654486406504E-5</v>
      </c>
    </row>
    <row r="70" spans="1:6" x14ac:dyDescent="0.2">
      <c r="A70" s="50" t="s">
        <v>93</v>
      </c>
      <c r="B70" s="50" t="s">
        <v>48</v>
      </c>
      <c r="C70" s="55">
        <v>161</v>
      </c>
      <c r="D70" s="56">
        <v>8052280.6200000001</v>
      </c>
      <c r="E70" s="56">
        <v>483136.84</v>
      </c>
      <c r="F70" s="57">
        <v>6.2371740752233823E-4</v>
      </c>
    </row>
    <row r="71" spans="1:6" x14ac:dyDescent="0.2">
      <c r="A71" s="50" t="s">
        <v>93</v>
      </c>
      <c r="B71" s="50" t="s">
        <v>49</v>
      </c>
      <c r="C71" s="55">
        <v>1500</v>
      </c>
      <c r="D71" s="56">
        <v>75229583.430000007</v>
      </c>
      <c r="E71" s="56">
        <v>4507807.46</v>
      </c>
      <c r="F71" s="57">
        <v>5.8194651075688135E-3</v>
      </c>
    </row>
    <row r="72" spans="1:6" x14ac:dyDescent="0.2">
      <c r="A72" s="50" t="s">
        <v>97</v>
      </c>
      <c r="B72" s="50" t="s">
        <v>98</v>
      </c>
      <c r="C72" s="55">
        <v>762</v>
      </c>
      <c r="D72" s="56">
        <v>48768370.640000001</v>
      </c>
      <c r="E72" s="56">
        <v>2918968.63</v>
      </c>
      <c r="F72" s="57">
        <v>3.7683144728574854E-3</v>
      </c>
    </row>
    <row r="73" spans="1:6" x14ac:dyDescent="0.2">
      <c r="A73" s="50" t="s">
        <v>97</v>
      </c>
      <c r="B73" s="50" t="s">
        <v>99</v>
      </c>
      <c r="C73" s="55">
        <v>217</v>
      </c>
      <c r="D73" s="56">
        <v>6761840.8700000001</v>
      </c>
      <c r="E73" s="56">
        <v>405692.43</v>
      </c>
      <c r="F73" s="57">
        <v>5.2373863829352713E-4</v>
      </c>
    </row>
    <row r="74" spans="1:6" x14ac:dyDescent="0.2">
      <c r="A74" s="50" t="s">
        <v>97</v>
      </c>
      <c r="B74" s="50" t="s">
        <v>100</v>
      </c>
      <c r="C74" s="55">
        <v>187</v>
      </c>
      <c r="D74" s="56">
        <v>6255624.7400000002</v>
      </c>
      <c r="E74" s="56">
        <v>375337.52</v>
      </c>
      <c r="F74" s="57">
        <v>4.8455121931969376E-4</v>
      </c>
    </row>
    <row r="75" spans="1:6" x14ac:dyDescent="0.2">
      <c r="A75" s="50" t="s">
        <v>97</v>
      </c>
      <c r="B75" s="50" t="s">
        <v>92</v>
      </c>
      <c r="C75" s="55">
        <v>49</v>
      </c>
      <c r="D75" s="56">
        <v>1796354.88</v>
      </c>
      <c r="E75" s="56">
        <v>107781.29</v>
      </c>
      <c r="F75" s="57">
        <v>1.3914291192990648E-4</v>
      </c>
    </row>
    <row r="76" spans="1:6" x14ac:dyDescent="0.2">
      <c r="A76" s="50" t="s">
        <v>97</v>
      </c>
      <c r="B76" s="50" t="s">
        <v>102</v>
      </c>
      <c r="C76" s="55">
        <v>81</v>
      </c>
      <c r="D76" s="56">
        <v>1500302.26</v>
      </c>
      <c r="E76" s="56">
        <v>90018.14</v>
      </c>
      <c r="F76" s="57">
        <v>1.1621113577425165E-4</v>
      </c>
    </row>
    <row r="77" spans="1:6" x14ac:dyDescent="0.2">
      <c r="A77" s="50" t="s">
        <v>97</v>
      </c>
      <c r="B77" s="50" t="s">
        <v>101</v>
      </c>
      <c r="C77" s="55">
        <v>53</v>
      </c>
      <c r="D77" s="56">
        <v>1280237.48</v>
      </c>
      <c r="E77" s="56">
        <v>76814.25</v>
      </c>
      <c r="F77" s="57">
        <v>9.9165248650408792E-5</v>
      </c>
    </row>
    <row r="78" spans="1:6" x14ac:dyDescent="0.2">
      <c r="A78" s="50" t="s">
        <v>97</v>
      </c>
      <c r="B78" s="50" t="s">
        <v>103</v>
      </c>
      <c r="C78" s="55">
        <v>28</v>
      </c>
      <c r="D78" s="56">
        <v>1048606.06</v>
      </c>
      <c r="E78" s="56">
        <v>62916.36</v>
      </c>
      <c r="F78" s="57">
        <v>8.1223425127220975E-5</v>
      </c>
    </row>
    <row r="79" spans="1:6" x14ac:dyDescent="0.2">
      <c r="A79" s="50" t="s">
        <v>97</v>
      </c>
      <c r="B79" s="50" t="s">
        <v>48</v>
      </c>
      <c r="C79" s="55">
        <v>59</v>
      </c>
      <c r="D79" s="56">
        <v>1094841.08</v>
      </c>
      <c r="E79" s="56">
        <v>65690.48</v>
      </c>
      <c r="F79" s="57">
        <v>8.480474369227982E-5</v>
      </c>
    </row>
    <row r="80" spans="1:6" x14ac:dyDescent="0.2">
      <c r="A80" s="50" t="s">
        <v>97</v>
      </c>
      <c r="B80" s="50" t="s">
        <v>49</v>
      </c>
      <c r="C80" s="55">
        <v>1436</v>
      </c>
      <c r="D80" s="56">
        <v>68506178.010000005</v>
      </c>
      <c r="E80" s="56">
        <v>4103219.1</v>
      </c>
      <c r="F80" s="57">
        <v>5.297151795644774E-3</v>
      </c>
    </row>
    <row r="81" spans="1:6" x14ac:dyDescent="0.2">
      <c r="A81" s="50" t="s">
        <v>104</v>
      </c>
      <c r="B81" s="50" t="s">
        <v>105</v>
      </c>
      <c r="C81" s="55">
        <v>658</v>
      </c>
      <c r="D81" s="56">
        <v>32705483.91</v>
      </c>
      <c r="E81" s="56">
        <v>1957874.4</v>
      </c>
      <c r="F81" s="57">
        <v>2.5275661964058744E-3</v>
      </c>
    </row>
    <row r="82" spans="1:6" x14ac:dyDescent="0.2">
      <c r="A82" s="50" t="s">
        <v>104</v>
      </c>
      <c r="B82" s="50" t="s">
        <v>91</v>
      </c>
      <c r="C82" s="55">
        <v>166</v>
      </c>
      <c r="D82" s="56">
        <v>4275750.1900000004</v>
      </c>
      <c r="E82" s="56">
        <v>256545.02</v>
      </c>
      <c r="F82" s="57">
        <v>3.3119311453700447E-4</v>
      </c>
    </row>
    <row r="83" spans="1:6" x14ac:dyDescent="0.2">
      <c r="A83" s="50" t="s">
        <v>104</v>
      </c>
      <c r="B83" s="50" t="s">
        <v>108</v>
      </c>
      <c r="C83" s="55">
        <v>85</v>
      </c>
      <c r="D83" s="56">
        <v>4144436.04</v>
      </c>
      <c r="E83" s="56">
        <v>248666.17</v>
      </c>
      <c r="F83" s="57">
        <v>3.2102171900389348E-4</v>
      </c>
    </row>
    <row r="84" spans="1:6" x14ac:dyDescent="0.2">
      <c r="A84" s="50" t="s">
        <v>104</v>
      </c>
      <c r="B84" s="50" t="s">
        <v>106</v>
      </c>
      <c r="C84" s="55">
        <v>163</v>
      </c>
      <c r="D84" s="56">
        <v>4047130.74</v>
      </c>
      <c r="E84" s="56">
        <v>242778</v>
      </c>
      <c r="F84" s="57">
        <v>3.134202408647998E-4</v>
      </c>
    </row>
    <row r="85" spans="1:6" x14ac:dyDescent="0.2">
      <c r="A85" s="50" t="s">
        <v>104</v>
      </c>
      <c r="B85" s="50" t="s">
        <v>107</v>
      </c>
      <c r="C85" s="55">
        <v>104</v>
      </c>
      <c r="D85" s="56">
        <v>2566130.9700000002</v>
      </c>
      <c r="E85" s="56">
        <v>153967.85999999999</v>
      </c>
      <c r="F85" s="57">
        <v>1.9876860245424943E-4</v>
      </c>
    </row>
    <row r="86" spans="1:6" x14ac:dyDescent="0.2">
      <c r="A86" s="50" t="s">
        <v>104</v>
      </c>
      <c r="B86" s="50" t="s">
        <v>112</v>
      </c>
      <c r="C86" s="55">
        <v>19</v>
      </c>
      <c r="D86" s="56">
        <v>1481935.64</v>
      </c>
      <c r="E86" s="56">
        <v>88916.14</v>
      </c>
      <c r="F86" s="57">
        <v>1.1478848172226585E-4</v>
      </c>
    </row>
    <row r="87" spans="1:6" x14ac:dyDescent="0.2">
      <c r="A87" s="50" t="s">
        <v>104</v>
      </c>
      <c r="B87" s="50" t="s">
        <v>109</v>
      </c>
      <c r="C87" s="55">
        <v>44</v>
      </c>
      <c r="D87" s="56">
        <v>810733.54</v>
      </c>
      <c r="E87" s="56">
        <v>48644.02</v>
      </c>
      <c r="F87" s="57">
        <v>6.2798196150524918E-5</v>
      </c>
    </row>
    <row r="88" spans="1:6" x14ac:dyDescent="0.2">
      <c r="A88" s="50" t="s">
        <v>104</v>
      </c>
      <c r="B88" s="50" t="s">
        <v>111</v>
      </c>
      <c r="C88" s="55">
        <v>30</v>
      </c>
      <c r="D88" s="56">
        <v>588326.73</v>
      </c>
      <c r="E88" s="56">
        <v>35299.620000000003</v>
      </c>
      <c r="F88" s="57">
        <v>4.5570914180180678E-5</v>
      </c>
    </row>
    <row r="89" spans="1:6" x14ac:dyDescent="0.2">
      <c r="A89" s="50" t="s">
        <v>104</v>
      </c>
      <c r="B89" s="50" t="s">
        <v>110</v>
      </c>
      <c r="C89" s="55">
        <v>29</v>
      </c>
      <c r="D89" s="56">
        <v>187119.66</v>
      </c>
      <c r="E89" s="56">
        <v>11227.18</v>
      </c>
      <c r="F89" s="57">
        <v>1.4494004645529919E-5</v>
      </c>
    </row>
    <row r="90" spans="1:6" x14ac:dyDescent="0.2">
      <c r="A90" s="50" t="s">
        <v>104</v>
      </c>
      <c r="B90" s="50" t="s">
        <v>48</v>
      </c>
      <c r="C90" s="55">
        <v>88</v>
      </c>
      <c r="D90" s="56">
        <v>1003718.76</v>
      </c>
      <c r="E90" s="56">
        <v>60223.12</v>
      </c>
      <c r="F90" s="57">
        <v>7.7746520590950337E-5</v>
      </c>
    </row>
    <row r="91" spans="1:6" x14ac:dyDescent="0.2">
      <c r="A91" s="50" t="s">
        <v>104</v>
      </c>
      <c r="B91" s="50" t="s">
        <v>49</v>
      </c>
      <c r="C91" s="55">
        <v>1386</v>
      </c>
      <c r="D91" s="56">
        <v>51810766.18</v>
      </c>
      <c r="E91" s="56">
        <v>3104141.53</v>
      </c>
      <c r="F91" s="57">
        <v>4.0073679905552727E-3</v>
      </c>
    </row>
    <row r="92" spans="1:6" x14ac:dyDescent="0.2">
      <c r="A92" s="50" t="s">
        <v>113</v>
      </c>
      <c r="B92" s="50" t="s">
        <v>114</v>
      </c>
      <c r="C92" s="55">
        <v>869</v>
      </c>
      <c r="D92" s="56">
        <v>57683158.439999998</v>
      </c>
      <c r="E92" s="56">
        <v>3449525.05</v>
      </c>
      <c r="F92" s="57">
        <v>4.4532493555435853E-3</v>
      </c>
    </row>
    <row r="93" spans="1:6" x14ac:dyDescent="0.2">
      <c r="A93" s="50" t="s">
        <v>113</v>
      </c>
      <c r="B93" s="50" t="s">
        <v>115</v>
      </c>
      <c r="C93" s="55">
        <v>135</v>
      </c>
      <c r="D93" s="56">
        <v>3205173.24</v>
      </c>
      <c r="E93" s="56">
        <v>192310.39999999999</v>
      </c>
      <c r="F93" s="57">
        <v>2.4826784918240526E-4</v>
      </c>
    </row>
    <row r="94" spans="1:6" x14ac:dyDescent="0.2">
      <c r="A94" s="50" t="s">
        <v>113</v>
      </c>
      <c r="B94" s="50" t="s">
        <v>116</v>
      </c>
      <c r="C94" s="55">
        <v>64</v>
      </c>
      <c r="D94" s="56">
        <v>2236577.17</v>
      </c>
      <c r="E94" s="56">
        <v>134194.63</v>
      </c>
      <c r="F94" s="57">
        <v>1.7324186399658408E-4</v>
      </c>
    </row>
    <row r="95" spans="1:6" x14ac:dyDescent="0.2">
      <c r="A95" s="50" t="s">
        <v>113</v>
      </c>
      <c r="B95" s="50" t="s">
        <v>118</v>
      </c>
      <c r="C95" s="55">
        <v>39</v>
      </c>
      <c r="D95" s="56">
        <v>830255.03</v>
      </c>
      <c r="E95" s="56">
        <v>49815.32</v>
      </c>
      <c r="F95" s="57">
        <v>6.4310314744981338E-5</v>
      </c>
    </row>
    <row r="96" spans="1:6" x14ac:dyDescent="0.2">
      <c r="A96" s="50" t="s">
        <v>113</v>
      </c>
      <c r="B96" s="50" t="s">
        <v>117</v>
      </c>
      <c r="C96" s="55">
        <v>72</v>
      </c>
      <c r="D96" s="56">
        <v>691844.08</v>
      </c>
      <c r="E96" s="56">
        <v>41510.639999999999</v>
      </c>
      <c r="F96" s="57">
        <v>5.3589183481419204E-5</v>
      </c>
    </row>
    <row r="97" spans="1:6" x14ac:dyDescent="0.2">
      <c r="A97" s="50" t="s">
        <v>113</v>
      </c>
      <c r="B97" s="50" t="s">
        <v>119</v>
      </c>
      <c r="C97" s="55">
        <v>17</v>
      </c>
      <c r="D97" s="56">
        <v>172917.35</v>
      </c>
      <c r="E97" s="56">
        <v>10375.049999999999</v>
      </c>
      <c r="F97" s="57">
        <v>1.3393926426547466E-5</v>
      </c>
    </row>
    <row r="98" spans="1:6" x14ac:dyDescent="0.2">
      <c r="A98" s="50" t="s">
        <v>113</v>
      </c>
      <c r="B98" s="50" t="s">
        <v>48</v>
      </c>
      <c r="C98" s="55">
        <v>99</v>
      </c>
      <c r="D98" s="56">
        <v>685214.59</v>
      </c>
      <c r="E98" s="56">
        <v>41062.629999999997</v>
      </c>
      <c r="F98" s="57">
        <v>5.3010813933478948E-5</v>
      </c>
    </row>
    <row r="99" spans="1:6" x14ac:dyDescent="0.2">
      <c r="A99" s="50" t="s">
        <v>113</v>
      </c>
      <c r="B99" s="50" t="s">
        <v>49</v>
      </c>
      <c r="C99" s="55">
        <v>1295</v>
      </c>
      <c r="D99" s="56">
        <v>65505139.899999999</v>
      </c>
      <c r="E99" s="56">
        <v>3918793.73</v>
      </c>
      <c r="F99" s="57">
        <v>5.0590633202187481E-3</v>
      </c>
    </row>
    <row r="100" spans="1:6" x14ac:dyDescent="0.2">
      <c r="A100" s="50" t="s">
        <v>120</v>
      </c>
      <c r="B100" s="50" t="s">
        <v>121</v>
      </c>
      <c r="C100" s="55">
        <v>144</v>
      </c>
      <c r="D100" s="56">
        <v>4429301.8899999997</v>
      </c>
      <c r="E100" s="56">
        <v>265191.21000000002</v>
      </c>
      <c r="F100" s="57">
        <v>3.4235512654947199E-4</v>
      </c>
    </row>
    <row r="101" spans="1:6" x14ac:dyDescent="0.2">
      <c r="A101" s="50" t="s">
        <v>120</v>
      </c>
      <c r="B101" s="50" t="s">
        <v>125</v>
      </c>
      <c r="C101" s="55">
        <v>115</v>
      </c>
      <c r="D101" s="56">
        <v>3528754.11</v>
      </c>
      <c r="E101" s="56">
        <v>211684.43</v>
      </c>
      <c r="F101" s="57">
        <v>2.7327923056425147E-4</v>
      </c>
    </row>
    <row r="102" spans="1:6" x14ac:dyDescent="0.2">
      <c r="A102" s="50" t="s">
        <v>120</v>
      </c>
      <c r="B102" s="50" t="s">
        <v>122</v>
      </c>
      <c r="C102" s="55">
        <v>129</v>
      </c>
      <c r="D102" s="56">
        <v>2946698.93</v>
      </c>
      <c r="E102" s="56">
        <v>176801.96</v>
      </c>
      <c r="F102" s="57">
        <v>2.2824684645465689E-4</v>
      </c>
    </row>
    <row r="103" spans="1:6" x14ac:dyDescent="0.2">
      <c r="A103" s="50" t="s">
        <v>120</v>
      </c>
      <c r="B103" s="50" t="s">
        <v>123</v>
      </c>
      <c r="C103" s="55">
        <v>106</v>
      </c>
      <c r="D103" s="56">
        <v>2868722.89</v>
      </c>
      <c r="E103" s="56">
        <v>172123.37</v>
      </c>
      <c r="F103" s="57">
        <v>2.2220690541919388E-4</v>
      </c>
    </row>
    <row r="104" spans="1:6" x14ac:dyDescent="0.2">
      <c r="A104" s="50" t="s">
        <v>120</v>
      </c>
      <c r="B104" s="50" t="s">
        <v>126</v>
      </c>
      <c r="C104" s="55">
        <v>75</v>
      </c>
      <c r="D104" s="56">
        <v>2317256.7400000002</v>
      </c>
      <c r="E104" s="56">
        <v>139035.41</v>
      </c>
      <c r="F104" s="57">
        <v>1.7949118820871822E-4</v>
      </c>
    </row>
    <row r="105" spans="1:6" x14ac:dyDescent="0.2">
      <c r="A105" s="50" t="s">
        <v>120</v>
      </c>
      <c r="B105" s="50" t="s">
        <v>124</v>
      </c>
      <c r="C105" s="55">
        <v>91</v>
      </c>
      <c r="D105" s="56">
        <v>2218857.36</v>
      </c>
      <c r="E105" s="56">
        <v>133123.76</v>
      </c>
      <c r="F105" s="57">
        <v>1.7185939798510492E-4</v>
      </c>
    </row>
    <row r="106" spans="1:6" x14ac:dyDescent="0.2">
      <c r="A106" s="50" t="s">
        <v>120</v>
      </c>
      <c r="B106" s="50" t="s">
        <v>128</v>
      </c>
      <c r="C106" s="55">
        <v>50</v>
      </c>
      <c r="D106" s="56">
        <v>2030406.98</v>
      </c>
      <c r="E106" s="56">
        <v>121824.43</v>
      </c>
      <c r="F106" s="57">
        <v>1.5727224951938372E-4</v>
      </c>
    </row>
    <row r="107" spans="1:6" x14ac:dyDescent="0.2">
      <c r="A107" s="50" t="s">
        <v>120</v>
      </c>
      <c r="B107" s="50" t="s">
        <v>127</v>
      </c>
      <c r="C107" s="55">
        <v>72</v>
      </c>
      <c r="D107" s="56">
        <v>1201959.05</v>
      </c>
      <c r="E107" s="56">
        <v>72117.55</v>
      </c>
      <c r="F107" s="57">
        <v>9.3101928064236641E-5</v>
      </c>
    </row>
    <row r="108" spans="1:6" x14ac:dyDescent="0.2">
      <c r="A108" s="50" t="s">
        <v>120</v>
      </c>
      <c r="B108" s="50" t="s">
        <v>48</v>
      </c>
      <c r="C108" s="55">
        <v>59</v>
      </c>
      <c r="D108" s="56">
        <v>438415.54</v>
      </c>
      <c r="E108" s="56">
        <v>26304.91</v>
      </c>
      <c r="F108" s="57">
        <v>3.3958971686589727E-5</v>
      </c>
    </row>
    <row r="109" spans="1:6" x14ac:dyDescent="0.2">
      <c r="A109" s="50" t="s">
        <v>120</v>
      </c>
      <c r="B109" s="50" t="s">
        <v>49</v>
      </c>
      <c r="C109" s="55">
        <v>841</v>
      </c>
      <c r="D109" s="56">
        <v>21980373.489999998</v>
      </c>
      <c r="E109" s="56">
        <v>1318207.02</v>
      </c>
      <c r="F109" s="57">
        <v>1.7017718315418611E-3</v>
      </c>
    </row>
    <row r="110" spans="1:6" x14ac:dyDescent="0.2">
      <c r="A110" s="50" t="s">
        <v>129</v>
      </c>
      <c r="B110" s="50" t="s">
        <v>130</v>
      </c>
      <c r="C110" s="55">
        <v>188</v>
      </c>
      <c r="D110" s="56">
        <v>6433734.3899999997</v>
      </c>
      <c r="E110" s="56">
        <v>385996.94</v>
      </c>
      <c r="F110" s="57">
        <v>4.98312260204284E-4</v>
      </c>
    </row>
    <row r="111" spans="1:6" x14ac:dyDescent="0.2">
      <c r="A111" s="50" t="s">
        <v>129</v>
      </c>
      <c r="B111" s="50" t="s">
        <v>132</v>
      </c>
      <c r="C111" s="55">
        <v>166</v>
      </c>
      <c r="D111" s="56">
        <v>5391753.7999999998</v>
      </c>
      <c r="E111" s="56">
        <v>323505.24</v>
      </c>
      <c r="F111" s="57">
        <v>4.1763706036718673E-4</v>
      </c>
    </row>
    <row r="112" spans="1:6" x14ac:dyDescent="0.2">
      <c r="A112" s="50" t="s">
        <v>129</v>
      </c>
      <c r="B112" s="50" t="s">
        <v>131</v>
      </c>
      <c r="C112" s="55">
        <v>162</v>
      </c>
      <c r="D112" s="56">
        <v>4979073.18</v>
      </c>
      <c r="E112" s="56">
        <v>298727.3</v>
      </c>
      <c r="F112" s="57">
        <v>3.856493682248445E-4</v>
      </c>
    </row>
    <row r="113" spans="1:6" x14ac:dyDescent="0.2">
      <c r="A113" s="50" t="s">
        <v>129</v>
      </c>
      <c r="B113" s="50" t="s">
        <v>133</v>
      </c>
      <c r="C113" s="55">
        <v>37</v>
      </c>
      <c r="D113" s="56">
        <v>1174772.95</v>
      </c>
      <c r="E113" s="56">
        <v>70486.39</v>
      </c>
      <c r="F113" s="57">
        <v>9.0996141872369885E-5</v>
      </c>
    </row>
    <row r="114" spans="1:6" x14ac:dyDescent="0.2">
      <c r="A114" s="50" t="s">
        <v>129</v>
      </c>
      <c r="B114" s="50" t="s">
        <v>134</v>
      </c>
      <c r="C114" s="55">
        <v>27</v>
      </c>
      <c r="D114" s="56">
        <v>959904.18</v>
      </c>
      <c r="E114" s="56">
        <v>57594.26</v>
      </c>
      <c r="F114" s="57">
        <v>7.4352729001927288E-5</v>
      </c>
    </row>
    <row r="115" spans="1:6" x14ac:dyDescent="0.2">
      <c r="A115" s="50" t="s">
        <v>129</v>
      </c>
      <c r="B115" s="50" t="s">
        <v>135</v>
      </c>
      <c r="C115" s="55">
        <v>23</v>
      </c>
      <c r="D115" s="56">
        <v>121568.59</v>
      </c>
      <c r="E115" s="56">
        <v>7294.12</v>
      </c>
      <c r="F115" s="57">
        <v>9.4165239325505337E-6</v>
      </c>
    </row>
    <row r="116" spans="1:6" x14ac:dyDescent="0.2">
      <c r="A116" s="50" t="s">
        <v>129</v>
      </c>
      <c r="B116" s="50" t="s">
        <v>48</v>
      </c>
      <c r="C116" s="55">
        <v>50</v>
      </c>
      <c r="D116" s="56">
        <v>396980.24</v>
      </c>
      <c r="E116" s="56">
        <v>23818.85</v>
      </c>
      <c r="F116" s="57">
        <v>3.0749531275990974E-5</v>
      </c>
    </row>
    <row r="117" spans="1:6" x14ac:dyDescent="0.2">
      <c r="A117" s="50" t="s">
        <v>129</v>
      </c>
      <c r="B117" s="50" t="s">
        <v>49</v>
      </c>
      <c r="C117" s="55">
        <v>653</v>
      </c>
      <c r="D117" s="56">
        <v>19457787.329999998</v>
      </c>
      <c r="E117" s="56">
        <v>1167423.0900000001</v>
      </c>
      <c r="F117" s="57">
        <v>1.5071136019694077E-3</v>
      </c>
    </row>
    <row r="118" spans="1:6" x14ac:dyDescent="0.2">
      <c r="A118" s="50" t="s">
        <v>136</v>
      </c>
      <c r="B118" s="50" t="s">
        <v>136</v>
      </c>
      <c r="C118" s="55">
        <v>1230</v>
      </c>
      <c r="D118" s="56">
        <v>73473118.579999998</v>
      </c>
      <c r="E118" s="56">
        <v>4400302.99</v>
      </c>
      <c r="F118" s="57">
        <v>5.6806795632384265E-3</v>
      </c>
    </row>
    <row r="119" spans="1:6" x14ac:dyDescent="0.2">
      <c r="A119" s="50" t="s">
        <v>136</v>
      </c>
      <c r="B119" s="50" t="s">
        <v>137</v>
      </c>
      <c r="C119" s="55">
        <v>184</v>
      </c>
      <c r="D119" s="56">
        <v>5832358.5800000001</v>
      </c>
      <c r="E119" s="56">
        <v>348635.43</v>
      </c>
      <c r="F119" s="57">
        <v>4.5007949832605526E-4</v>
      </c>
    </row>
    <row r="120" spans="1:6" x14ac:dyDescent="0.2">
      <c r="A120" s="50" t="s">
        <v>136</v>
      </c>
      <c r="B120" s="50" t="s">
        <v>138</v>
      </c>
      <c r="C120" s="55">
        <v>162</v>
      </c>
      <c r="D120" s="56">
        <v>4310721.0599999996</v>
      </c>
      <c r="E120" s="56">
        <v>258643.23</v>
      </c>
      <c r="F120" s="57">
        <v>3.3390185043393475E-4</v>
      </c>
    </row>
    <row r="121" spans="1:6" x14ac:dyDescent="0.2">
      <c r="A121" s="50" t="s">
        <v>136</v>
      </c>
      <c r="B121" s="50" t="s">
        <v>140</v>
      </c>
      <c r="C121" s="55">
        <v>86</v>
      </c>
      <c r="D121" s="56">
        <v>4263600.37</v>
      </c>
      <c r="E121" s="56">
        <v>255816</v>
      </c>
      <c r="F121" s="57">
        <v>3.3025196820580784E-4</v>
      </c>
    </row>
    <row r="122" spans="1:6" x14ac:dyDescent="0.2">
      <c r="A122" s="50" t="s">
        <v>136</v>
      </c>
      <c r="B122" s="50" t="s">
        <v>141</v>
      </c>
      <c r="C122" s="55">
        <v>51</v>
      </c>
      <c r="D122" s="56">
        <v>2742122.81</v>
      </c>
      <c r="E122" s="56">
        <v>164484.18</v>
      </c>
      <c r="F122" s="57">
        <v>2.123449048680238E-4</v>
      </c>
    </row>
    <row r="123" spans="1:6" x14ac:dyDescent="0.2">
      <c r="A123" s="50" t="s">
        <v>136</v>
      </c>
      <c r="B123" s="50" t="s">
        <v>139</v>
      </c>
      <c r="C123" s="55">
        <v>98</v>
      </c>
      <c r="D123" s="56">
        <v>2419943.4300000002</v>
      </c>
      <c r="E123" s="56">
        <v>145196.6</v>
      </c>
      <c r="F123" s="57">
        <v>1.8744512824370407E-4</v>
      </c>
    </row>
    <row r="124" spans="1:6" x14ac:dyDescent="0.2">
      <c r="A124" s="50" t="s">
        <v>136</v>
      </c>
      <c r="B124" s="50" t="s">
        <v>145</v>
      </c>
      <c r="C124" s="55">
        <v>18</v>
      </c>
      <c r="D124" s="56">
        <v>1378483.03</v>
      </c>
      <c r="E124" s="56">
        <v>82708.990000000005</v>
      </c>
      <c r="F124" s="57">
        <v>1.0677520849287958E-4</v>
      </c>
    </row>
    <row r="125" spans="1:6" x14ac:dyDescent="0.2">
      <c r="A125" s="50" t="s">
        <v>136</v>
      </c>
      <c r="B125" s="50" t="s">
        <v>142</v>
      </c>
      <c r="C125" s="55">
        <v>60</v>
      </c>
      <c r="D125" s="56">
        <v>1265420.8700000001</v>
      </c>
      <c r="E125" s="56">
        <v>75925.27</v>
      </c>
      <c r="F125" s="57">
        <v>9.8017598015985629E-5</v>
      </c>
    </row>
    <row r="126" spans="1:6" x14ac:dyDescent="0.2">
      <c r="A126" s="50" t="s">
        <v>136</v>
      </c>
      <c r="B126" s="50" t="s">
        <v>143</v>
      </c>
      <c r="C126" s="55">
        <v>27</v>
      </c>
      <c r="D126" s="56">
        <v>979511.79</v>
      </c>
      <c r="E126" s="56">
        <v>58770.720000000001</v>
      </c>
      <c r="F126" s="57">
        <v>7.5871509025520051E-5</v>
      </c>
    </row>
    <row r="127" spans="1:6" x14ac:dyDescent="0.2">
      <c r="A127" s="50" t="s">
        <v>136</v>
      </c>
      <c r="B127" s="50" t="s">
        <v>144</v>
      </c>
      <c r="C127" s="55">
        <v>23</v>
      </c>
      <c r="D127" s="56">
        <v>198086.84</v>
      </c>
      <c r="E127" s="56">
        <v>11885.2</v>
      </c>
      <c r="F127" s="57">
        <v>1.5343491777369937E-5</v>
      </c>
    </row>
    <row r="128" spans="1:6" x14ac:dyDescent="0.2">
      <c r="A128" s="50" t="s">
        <v>136</v>
      </c>
      <c r="B128" s="50" t="s">
        <v>48</v>
      </c>
      <c r="C128" s="55">
        <v>46</v>
      </c>
      <c r="D128" s="56">
        <v>379166.16</v>
      </c>
      <c r="E128" s="56">
        <v>22749.96</v>
      </c>
      <c r="F128" s="57">
        <v>2.9369621394296685E-5</v>
      </c>
    </row>
    <row r="129" spans="1:6" x14ac:dyDescent="0.2">
      <c r="A129" s="50" t="s">
        <v>136</v>
      </c>
      <c r="B129" s="50" t="s">
        <v>49</v>
      </c>
      <c r="C129" s="55">
        <v>1985</v>
      </c>
      <c r="D129" s="56">
        <v>97242533.519999996</v>
      </c>
      <c r="E129" s="56">
        <v>5825118.5800000001</v>
      </c>
      <c r="F129" s="57">
        <v>7.5200803549317508E-3</v>
      </c>
    </row>
    <row r="130" spans="1:6" x14ac:dyDescent="0.2">
      <c r="A130" s="50" t="s">
        <v>146</v>
      </c>
      <c r="B130" s="50" t="s">
        <v>147</v>
      </c>
      <c r="C130" s="55">
        <v>690</v>
      </c>
      <c r="D130" s="56">
        <v>42440907.909999996</v>
      </c>
      <c r="E130" s="56">
        <v>2542375.59</v>
      </c>
      <c r="F130" s="57">
        <v>3.2821424090592535E-3</v>
      </c>
    </row>
    <row r="131" spans="1:6" x14ac:dyDescent="0.2">
      <c r="A131" s="50" t="s">
        <v>146</v>
      </c>
      <c r="B131" s="50" t="s">
        <v>148</v>
      </c>
      <c r="C131" s="55">
        <v>119</v>
      </c>
      <c r="D131" s="56">
        <v>3026555.93</v>
      </c>
      <c r="E131" s="56">
        <v>181593.36</v>
      </c>
      <c r="F131" s="57">
        <v>2.3443242233912585E-4</v>
      </c>
    </row>
    <row r="132" spans="1:6" x14ac:dyDescent="0.2">
      <c r="A132" s="50" t="s">
        <v>146</v>
      </c>
      <c r="B132" s="50" t="s">
        <v>149</v>
      </c>
      <c r="C132" s="55">
        <v>99</v>
      </c>
      <c r="D132" s="56">
        <v>2792733.71</v>
      </c>
      <c r="E132" s="56">
        <v>167564.01</v>
      </c>
      <c r="F132" s="57">
        <v>2.1632088728991804E-4</v>
      </c>
    </row>
    <row r="133" spans="1:6" x14ac:dyDescent="0.2">
      <c r="A133" s="50" t="s">
        <v>146</v>
      </c>
      <c r="B133" s="50" t="s">
        <v>150</v>
      </c>
      <c r="C133" s="55">
        <v>45</v>
      </c>
      <c r="D133" s="56">
        <v>2155094.4300000002</v>
      </c>
      <c r="E133" s="56">
        <v>129305.7</v>
      </c>
      <c r="F133" s="57">
        <v>1.6693037935559045E-4</v>
      </c>
    </row>
    <row r="134" spans="1:6" x14ac:dyDescent="0.2">
      <c r="A134" s="50" t="s">
        <v>146</v>
      </c>
      <c r="B134" s="50" t="s">
        <v>152</v>
      </c>
      <c r="C134" s="55">
        <v>19</v>
      </c>
      <c r="D134" s="56">
        <v>499517.44</v>
      </c>
      <c r="E134" s="56">
        <v>29971.040000000001</v>
      </c>
      <c r="F134" s="57">
        <v>3.8691852539227398E-5</v>
      </c>
    </row>
    <row r="135" spans="1:6" x14ac:dyDescent="0.2">
      <c r="A135" s="50" t="s">
        <v>146</v>
      </c>
      <c r="B135" s="50" t="s">
        <v>151</v>
      </c>
      <c r="C135" s="55">
        <v>29</v>
      </c>
      <c r="D135" s="56">
        <v>261105.2</v>
      </c>
      <c r="E135" s="56">
        <v>15666.33</v>
      </c>
      <c r="F135" s="57">
        <v>2.0224834713472551E-5</v>
      </c>
    </row>
    <row r="136" spans="1:6" x14ac:dyDescent="0.2">
      <c r="A136" s="50" t="s">
        <v>146</v>
      </c>
      <c r="B136" s="50" t="s">
        <v>153</v>
      </c>
      <c r="C136" s="55">
        <v>21</v>
      </c>
      <c r="D136" s="56">
        <v>206597.96</v>
      </c>
      <c r="E136" s="56">
        <v>12395.88</v>
      </c>
      <c r="F136" s="57">
        <v>1.6002766705925389E-5</v>
      </c>
    </row>
    <row r="137" spans="1:6" x14ac:dyDescent="0.2">
      <c r="A137" s="50" t="s">
        <v>146</v>
      </c>
      <c r="B137" s="50" t="s">
        <v>48</v>
      </c>
      <c r="C137" s="55">
        <v>68</v>
      </c>
      <c r="D137" s="56">
        <v>84230.18</v>
      </c>
      <c r="E137" s="56">
        <v>5053.8100000000004</v>
      </c>
      <c r="F137" s="57">
        <v>6.5243405394431703E-6</v>
      </c>
    </row>
    <row r="138" spans="1:6" x14ac:dyDescent="0.2">
      <c r="A138" s="50" t="s">
        <v>146</v>
      </c>
      <c r="B138" s="50" t="s">
        <v>49</v>
      </c>
      <c r="C138" s="55">
        <v>1090</v>
      </c>
      <c r="D138" s="56">
        <v>51466742.759999998</v>
      </c>
      <c r="E138" s="56">
        <v>3083925.72</v>
      </c>
      <c r="F138" s="57">
        <v>3.981269892541957E-3</v>
      </c>
    </row>
    <row r="139" spans="1:6" x14ac:dyDescent="0.2">
      <c r="A139" s="50" t="s">
        <v>154</v>
      </c>
      <c r="B139" s="50" t="s">
        <v>155</v>
      </c>
      <c r="C139" s="55">
        <v>363</v>
      </c>
      <c r="D139" s="56">
        <v>14295055.1</v>
      </c>
      <c r="E139" s="56">
        <v>857703.36</v>
      </c>
      <c r="F139" s="57">
        <v>1.1072732853954974E-3</v>
      </c>
    </row>
    <row r="140" spans="1:6" x14ac:dyDescent="0.2">
      <c r="A140" s="50" t="s">
        <v>154</v>
      </c>
      <c r="B140" s="50" t="s">
        <v>156</v>
      </c>
      <c r="C140" s="55">
        <v>192</v>
      </c>
      <c r="D140" s="56">
        <v>5895680.4500000002</v>
      </c>
      <c r="E140" s="56">
        <v>353740.85</v>
      </c>
      <c r="F140" s="57">
        <v>4.5667046606660816E-4</v>
      </c>
    </row>
    <row r="141" spans="1:6" x14ac:dyDescent="0.2">
      <c r="A141" s="50" t="s">
        <v>154</v>
      </c>
      <c r="B141" s="50" t="s">
        <v>157</v>
      </c>
      <c r="C141" s="55">
        <v>141</v>
      </c>
      <c r="D141" s="56">
        <v>5053407.6900000004</v>
      </c>
      <c r="E141" s="56">
        <v>303204.47999999998</v>
      </c>
      <c r="F141" s="57">
        <v>3.9142929405830168E-4</v>
      </c>
    </row>
    <row r="142" spans="1:6" x14ac:dyDescent="0.2">
      <c r="A142" s="50" t="s">
        <v>154</v>
      </c>
      <c r="B142" s="50" t="s">
        <v>159</v>
      </c>
      <c r="C142" s="55">
        <v>80</v>
      </c>
      <c r="D142" s="56">
        <v>1673664.52</v>
      </c>
      <c r="E142" s="56">
        <v>100373.6</v>
      </c>
      <c r="F142" s="57">
        <v>1.2957977200762452E-4</v>
      </c>
    </row>
    <row r="143" spans="1:6" x14ac:dyDescent="0.2">
      <c r="A143" s="50" t="s">
        <v>154</v>
      </c>
      <c r="B143" s="50" t="s">
        <v>158</v>
      </c>
      <c r="C143" s="55">
        <v>99</v>
      </c>
      <c r="D143" s="56">
        <v>1611885.67</v>
      </c>
      <c r="E143" s="56">
        <v>96713.12</v>
      </c>
      <c r="F143" s="57">
        <v>1.248541851616962E-4</v>
      </c>
    </row>
    <row r="144" spans="1:6" x14ac:dyDescent="0.2">
      <c r="A144" s="50" t="s">
        <v>154</v>
      </c>
      <c r="B144" s="50" t="s">
        <v>160</v>
      </c>
      <c r="C144" s="55">
        <v>56</v>
      </c>
      <c r="D144" s="56">
        <v>1488216.53</v>
      </c>
      <c r="E144" s="56">
        <v>89292.97</v>
      </c>
      <c r="F144" s="57">
        <v>1.1527495969541449E-4</v>
      </c>
    </row>
    <row r="145" spans="1:6" x14ac:dyDescent="0.2">
      <c r="A145" s="50" t="s">
        <v>154</v>
      </c>
      <c r="B145" s="50" t="s">
        <v>161</v>
      </c>
      <c r="C145" s="55">
        <v>32</v>
      </c>
      <c r="D145" s="56">
        <v>733491.93</v>
      </c>
      <c r="E145" s="56">
        <v>44009.51</v>
      </c>
      <c r="F145" s="57">
        <v>5.6815161277141318E-5</v>
      </c>
    </row>
    <row r="146" spans="1:6" x14ac:dyDescent="0.2">
      <c r="A146" s="50" t="s">
        <v>154</v>
      </c>
      <c r="B146" s="50" t="s">
        <v>48</v>
      </c>
      <c r="C146" s="55">
        <v>118</v>
      </c>
      <c r="D146" s="56">
        <v>2853253.18</v>
      </c>
      <c r="E146" s="56">
        <v>171195.24</v>
      </c>
      <c r="F146" s="57">
        <v>2.2100871312766068E-4</v>
      </c>
    </row>
    <row r="147" spans="1:6" x14ac:dyDescent="0.2">
      <c r="A147" s="50" t="s">
        <v>154</v>
      </c>
      <c r="B147" s="50" t="s">
        <v>49</v>
      </c>
      <c r="C147" s="55">
        <v>1081</v>
      </c>
      <c r="D147" s="56">
        <v>33604655.07</v>
      </c>
      <c r="E147" s="56">
        <v>2016233.13</v>
      </c>
      <c r="F147" s="57">
        <v>2.6029058367899446E-3</v>
      </c>
    </row>
    <row r="148" spans="1:6" x14ac:dyDescent="0.2">
      <c r="A148" s="50" t="s">
        <v>162</v>
      </c>
      <c r="B148" s="50" t="s">
        <v>163</v>
      </c>
      <c r="C148" s="55">
        <v>2076</v>
      </c>
      <c r="D148" s="56">
        <v>171895306.40000001</v>
      </c>
      <c r="E148" s="56">
        <v>10286305.82</v>
      </c>
      <c r="F148" s="57">
        <v>1.3279359940824095E-2</v>
      </c>
    </row>
    <row r="149" spans="1:6" x14ac:dyDescent="0.2">
      <c r="A149" s="50" t="s">
        <v>162</v>
      </c>
      <c r="B149" s="50" t="s">
        <v>164</v>
      </c>
      <c r="C149" s="55">
        <v>962</v>
      </c>
      <c r="D149" s="56">
        <v>48460017.369999997</v>
      </c>
      <c r="E149" s="56">
        <v>2891232.61</v>
      </c>
      <c r="F149" s="57">
        <v>3.7325079744555262E-3</v>
      </c>
    </row>
    <row r="150" spans="1:6" x14ac:dyDescent="0.2">
      <c r="A150" s="50" t="s">
        <v>162</v>
      </c>
      <c r="B150" s="50" t="s">
        <v>166</v>
      </c>
      <c r="C150" s="55">
        <v>60</v>
      </c>
      <c r="D150" s="56">
        <v>3300804.24</v>
      </c>
      <c r="E150" s="56">
        <v>198009.27</v>
      </c>
      <c r="F150" s="57">
        <v>2.556249458223693E-4</v>
      </c>
    </row>
    <row r="151" spans="1:6" x14ac:dyDescent="0.2">
      <c r="A151" s="50" t="s">
        <v>162</v>
      </c>
      <c r="B151" s="50" t="s">
        <v>165</v>
      </c>
      <c r="C151" s="55">
        <v>111</v>
      </c>
      <c r="D151" s="56">
        <v>1368040.12</v>
      </c>
      <c r="E151" s="56">
        <v>82082.460000000006</v>
      </c>
      <c r="F151" s="57">
        <v>1.0596637415241618E-4</v>
      </c>
    </row>
    <row r="152" spans="1:6" x14ac:dyDescent="0.2">
      <c r="A152" s="50" t="s">
        <v>162</v>
      </c>
      <c r="B152" s="50" t="s">
        <v>168</v>
      </c>
      <c r="C152" s="55">
        <v>29</v>
      </c>
      <c r="D152" s="56">
        <v>688798.35</v>
      </c>
      <c r="E152" s="56">
        <v>41327.910000000003</v>
      </c>
      <c r="F152" s="57">
        <v>5.3353283685666615E-5</v>
      </c>
    </row>
    <row r="153" spans="1:6" x14ac:dyDescent="0.2">
      <c r="A153" s="50" t="s">
        <v>162</v>
      </c>
      <c r="B153" s="50" t="s">
        <v>167</v>
      </c>
      <c r="C153" s="55">
        <v>24</v>
      </c>
      <c r="D153" s="56">
        <v>146229.06</v>
      </c>
      <c r="E153" s="56">
        <v>8773.73</v>
      </c>
      <c r="F153" s="57">
        <v>1.1326662917903268E-5</v>
      </c>
    </row>
    <row r="154" spans="1:6" x14ac:dyDescent="0.2">
      <c r="A154" s="50" t="s">
        <v>162</v>
      </c>
      <c r="B154" s="50" t="s">
        <v>48</v>
      </c>
      <c r="C154" s="55">
        <v>114</v>
      </c>
      <c r="D154" s="56">
        <v>1584268.96</v>
      </c>
      <c r="E154" s="56">
        <v>95020.14</v>
      </c>
      <c r="F154" s="57">
        <v>1.2266859091765727E-4</v>
      </c>
    </row>
    <row r="155" spans="1:6" x14ac:dyDescent="0.2">
      <c r="A155" s="50" t="s">
        <v>162</v>
      </c>
      <c r="B155" s="50" t="s">
        <v>49</v>
      </c>
      <c r="C155" s="55">
        <v>3376</v>
      </c>
      <c r="D155" s="56">
        <v>227443464.5</v>
      </c>
      <c r="E155" s="56">
        <v>13602751.939999999</v>
      </c>
      <c r="F155" s="57">
        <v>1.7560807772775633E-2</v>
      </c>
    </row>
    <row r="156" spans="1:6" x14ac:dyDescent="0.2">
      <c r="A156" s="50" t="s">
        <v>169</v>
      </c>
      <c r="B156" s="50" t="s">
        <v>169</v>
      </c>
      <c r="C156" s="55">
        <v>578</v>
      </c>
      <c r="D156" s="56">
        <v>26471998.129999999</v>
      </c>
      <c r="E156" s="56">
        <v>1584242.96</v>
      </c>
      <c r="F156" s="57">
        <v>2.045217483097988E-3</v>
      </c>
    </row>
    <row r="157" spans="1:6" x14ac:dyDescent="0.2">
      <c r="A157" s="50" t="s">
        <v>169</v>
      </c>
      <c r="B157" s="50" t="s">
        <v>170</v>
      </c>
      <c r="C157" s="55">
        <v>112</v>
      </c>
      <c r="D157" s="56">
        <v>8490318.7300000004</v>
      </c>
      <c r="E157" s="56">
        <v>509419.16</v>
      </c>
      <c r="F157" s="57">
        <v>6.5764721609183683E-4</v>
      </c>
    </row>
    <row r="158" spans="1:6" x14ac:dyDescent="0.2">
      <c r="A158" s="50" t="s">
        <v>169</v>
      </c>
      <c r="B158" s="50" t="s">
        <v>171</v>
      </c>
      <c r="C158" s="55">
        <v>69</v>
      </c>
      <c r="D158" s="56">
        <v>2580181.4300000002</v>
      </c>
      <c r="E158" s="56">
        <v>154810.87</v>
      </c>
      <c r="F158" s="57">
        <v>1.9985690698452581E-4</v>
      </c>
    </row>
    <row r="159" spans="1:6" x14ac:dyDescent="0.2">
      <c r="A159" s="50" t="s">
        <v>169</v>
      </c>
      <c r="B159" s="50" t="s">
        <v>172</v>
      </c>
      <c r="C159" s="55">
        <v>30</v>
      </c>
      <c r="D159" s="56">
        <v>503891.87</v>
      </c>
      <c r="E159" s="56">
        <v>30233.5</v>
      </c>
      <c r="F159" s="57">
        <v>3.903068174293356E-5</v>
      </c>
    </row>
    <row r="160" spans="1:6" x14ac:dyDescent="0.2">
      <c r="A160" s="50" t="s">
        <v>169</v>
      </c>
      <c r="B160" s="50" t="s">
        <v>173</v>
      </c>
      <c r="C160" s="55">
        <v>17</v>
      </c>
      <c r="D160" s="56">
        <v>345631.61</v>
      </c>
      <c r="E160" s="56">
        <v>20737.89</v>
      </c>
      <c r="F160" s="57">
        <v>2.6772090052754872E-5</v>
      </c>
    </row>
    <row r="161" spans="1:6" x14ac:dyDescent="0.2">
      <c r="A161" s="50" t="s">
        <v>169</v>
      </c>
      <c r="B161" s="50" t="s">
        <v>48</v>
      </c>
      <c r="C161" s="55">
        <v>97</v>
      </c>
      <c r="D161" s="56">
        <v>255832.38</v>
      </c>
      <c r="E161" s="56">
        <v>15349.97</v>
      </c>
      <c r="F161" s="57">
        <v>1.9816421976733684E-5</v>
      </c>
    </row>
    <row r="162" spans="1:6" x14ac:dyDescent="0.2">
      <c r="A162" s="50" t="s">
        <v>169</v>
      </c>
      <c r="B162" s="50" t="s">
        <v>49</v>
      </c>
      <c r="C162" s="55">
        <v>903</v>
      </c>
      <c r="D162" s="56">
        <v>38647854.149999999</v>
      </c>
      <c r="E162" s="56">
        <v>2314794.34</v>
      </c>
      <c r="F162" s="57">
        <v>2.9883407870370262E-3</v>
      </c>
    </row>
    <row r="163" spans="1:6" x14ac:dyDescent="0.2">
      <c r="A163" s="50" t="s">
        <v>174</v>
      </c>
      <c r="B163" s="50" t="s">
        <v>175</v>
      </c>
      <c r="C163" s="55">
        <v>458</v>
      </c>
      <c r="D163" s="56">
        <v>24543409.969999999</v>
      </c>
      <c r="E163" s="56">
        <v>1470894.98</v>
      </c>
      <c r="F163" s="57">
        <v>1.8988881155558776E-3</v>
      </c>
    </row>
    <row r="164" spans="1:6" x14ac:dyDescent="0.2">
      <c r="A164" s="50" t="s">
        <v>174</v>
      </c>
      <c r="B164" s="50" t="s">
        <v>176</v>
      </c>
      <c r="C164" s="55">
        <v>147</v>
      </c>
      <c r="D164" s="56">
        <v>3098596.75</v>
      </c>
      <c r="E164" s="56">
        <v>185915.8</v>
      </c>
      <c r="F164" s="57">
        <v>2.4001258275697113E-4</v>
      </c>
    </row>
    <row r="165" spans="1:6" x14ac:dyDescent="0.2">
      <c r="A165" s="50" t="s">
        <v>174</v>
      </c>
      <c r="B165" s="50" t="s">
        <v>179</v>
      </c>
      <c r="C165" s="55">
        <v>85</v>
      </c>
      <c r="D165" s="56">
        <v>2072283.33</v>
      </c>
      <c r="E165" s="56">
        <v>124318.57</v>
      </c>
      <c r="F165" s="57">
        <v>1.6049212100506418E-4</v>
      </c>
    </row>
    <row r="166" spans="1:6" x14ac:dyDescent="0.2">
      <c r="A166" s="50" t="s">
        <v>174</v>
      </c>
      <c r="B166" s="50" t="s">
        <v>177</v>
      </c>
      <c r="C166" s="55">
        <v>113</v>
      </c>
      <c r="D166" s="56">
        <v>2008134.6</v>
      </c>
      <c r="E166" s="56">
        <v>120488.07</v>
      </c>
      <c r="F166" s="57">
        <v>1.5554704265104277E-4</v>
      </c>
    </row>
    <row r="167" spans="1:6" x14ac:dyDescent="0.2">
      <c r="A167" s="50" t="s">
        <v>174</v>
      </c>
      <c r="B167" s="50" t="s">
        <v>178</v>
      </c>
      <c r="C167" s="55">
        <v>68</v>
      </c>
      <c r="D167" s="56">
        <v>1791772.16</v>
      </c>
      <c r="E167" s="56">
        <v>107506.35</v>
      </c>
      <c r="F167" s="57">
        <v>1.3878797136270777E-4</v>
      </c>
    </row>
    <row r="168" spans="1:6" x14ac:dyDescent="0.2">
      <c r="A168" s="50" t="s">
        <v>174</v>
      </c>
      <c r="B168" s="50" t="s">
        <v>180</v>
      </c>
      <c r="C168" s="55">
        <v>37</v>
      </c>
      <c r="D168" s="56">
        <v>1497875.08</v>
      </c>
      <c r="E168" s="56">
        <v>89871.46</v>
      </c>
      <c r="F168" s="57">
        <v>1.1602177561422872E-4</v>
      </c>
    </row>
    <row r="169" spans="1:6" x14ac:dyDescent="0.2">
      <c r="A169" s="50" t="s">
        <v>174</v>
      </c>
      <c r="B169" s="50" t="s">
        <v>48</v>
      </c>
      <c r="C169" s="55">
        <v>58</v>
      </c>
      <c r="D169" s="56">
        <v>624488.41</v>
      </c>
      <c r="E169" s="56">
        <v>37469.300000000003</v>
      </c>
      <c r="F169" s="57">
        <v>4.8371916034547791E-5</v>
      </c>
    </row>
    <row r="170" spans="1:6" x14ac:dyDescent="0.2">
      <c r="A170" s="50" t="s">
        <v>174</v>
      </c>
      <c r="B170" s="50" t="s">
        <v>49</v>
      </c>
      <c r="C170" s="55">
        <v>966</v>
      </c>
      <c r="D170" s="56">
        <v>35636560.299999997</v>
      </c>
      <c r="E170" s="56">
        <v>2136464.54</v>
      </c>
      <c r="F170" s="57">
        <v>2.7581215378901865E-3</v>
      </c>
    </row>
    <row r="171" spans="1:6" x14ac:dyDescent="0.2">
      <c r="A171" s="50" t="s">
        <v>181</v>
      </c>
      <c r="B171" s="50" t="s">
        <v>182</v>
      </c>
      <c r="C171" s="55">
        <v>471</v>
      </c>
      <c r="D171" s="56">
        <v>25488885.010000002</v>
      </c>
      <c r="E171" s="56">
        <v>1518924.37</v>
      </c>
      <c r="F171" s="57">
        <v>1.9608928399641413E-3</v>
      </c>
    </row>
    <row r="172" spans="1:6" x14ac:dyDescent="0.2">
      <c r="A172" s="50" t="s">
        <v>181</v>
      </c>
      <c r="B172" s="50" t="s">
        <v>183</v>
      </c>
      <c r="C172" s="55">
        <v>29</v>
      </c>
      <c r="D172" s="56">
        <v>875240.52</v>
      </c>
      <c r="E172" s="56">
        <v>52514.42</v>
      </c>
      <c r="F172" s="57">
        <v>6.7794784392635488E-5</v>
      </c>
    </row>
    <row r="173" spans="1:6" x14ac:dyDescent="0.2">
      <c r="A173" s="50" t="s">
        <v>181</v>
      </c>
      <c r="B173" s="50" t="s">
        <v>48</v>
      </c>
      <c r="C173" s="55">
        <v>49</v>
      </c>
      <c r="D173" s="56">
        <v>457355.35</v>
      </c>
      <c r="E173" s="56">
        <v>27429.37</v>
      </c>
      <c r="F173" s="57">
        <v>3.5410621028963553E-5</v>
      </c>
    </row>
    <row r="174" spans="1:6" x14ac:dyDescent="0.2">
      <c r="A174" s="50" t="s">
        <v>181</v>
      </c>
      <c r="B174" s="50" t="s">
        <v>49</v>
      </c>
      <c r="C174" s="55">
        <v>549</v>
      </c>
      <c r="D174" s="56">
        <v>26821480.879999999</v>
      </c>
      <c r="E174" s="56">
        <v>1598868.16</v>
      </c>
      <c r="F174" s="57">
        <v>2.0640982453857403E-3</v>
      </c>
    </row>
    <row r="175" spans="1:6" x14ac:dyDescent="0.2">
      <c r="A175" s="50" t="s">
        <v>184</v>
      </c>
      <c r="B175" s="50" t="s">
        <v>185</v>
      </c>
      <c r="C175" s="55">
        <v>1144</v>
      </c>
      <c r="D175" s="56">
        <v>90654060.269999996</v>
      </c>
      <c r="E175" s="56">
        <v>5429112.3099999996</v>
      </c>
      <c r="F175" s="57">
        <v>7.00884630354583E-3</v>
      </c>
    </row>
    <row r="176" spans="1:6" x14ac:dyDescent="0.2">
      <c r="A176" s="50" t="s">
        <v>184</v>
      </c>
      <c r="B176" s="50" t="s">
        <v>190</v>
      </c>
      <c r="C176" s="55">
        <v>19</v>
      </c>
      <c r="D176" s="56">
        <v>1173042.17</v>
      </c>
      <c r="E176" s="56">
        <v>70382.5</v>
      </c>
      <c r="F176" s="57">
        <v>9.0862022517142283E-5</v>
      </c>
    </row>
    <row r="177" spans="1:6" x14ac:dyDescent="0.2">
      <c r="A177" s="50" t="s">
        <v>184</v>
      </c>
      <c r="B177" s="50" t="s">
        <v>186</v>
      </c>
      <c r="C177" s="55">
        <v>55</v>
      </c>
      <c r="D177" s="56">
        <v>785032.6</v>
      </c>
      <c r="E177" s="56">
        <v>46991.59</v>
      </c>
      <c r="F177" s="57">
        <v>6.0664950928090334E-5</v>
      </c>
    </row>
    <row r="178" spans="1:6" x14ac:dyDescent="0.2">
      <c r="A178" s="50" t="s">
        <v>184</v>
      </c>
      <c r="B178" s="50" t="s">
        <v>187</v>
      </c>
      <c r="C178" s="55">
        <v>34</v>
      </c>
      <c r="D178" s="56">
        <v>573796.57999999996</v>
      </c>
      <c r="E178" s="56">
        <v>34427.82</v>
      </c>
      <c r="F178" s="57">
        <v>4.4445442490052519E-5</v>
      </c>
    </row>
    <row r="179" spans="1:6" x14ac:dyDescent="0.2">
      <c r="A179" s="50" t="s">
        <v>184</v>
      </c>
      <c r="B179" s="50" t="s">
        <v>188</v>
      </c>
      <c r="C179" s="55">
        <v>30</v>
      </c>
      <c r="D179" s="56">
        <v>182960.71</v>
      </c>
      <c r="E179" s="56">
        <v>10977.66</v>
      </c>
      <c r="F179" s="57">
        <v>1.4171880653650158E-5</v>
      </c>
    </row>
    <row r="180" spans="1:6" x14ac:dyDescent="0.2">
      <c r="A180" s="50" t="s">
        <v>184</v>
      </c>
      <c r="B180" s="50" t="s">
        <v>189</v>
      </c>
      <c r="C180" s="55">
        <v>23</v>
      </c>
      <c r="D180" s="56">
        <v>145401.01</v>
      </c>
      <c r="E180" s="56">
        <v>8724.0499999999993</v>
      </c>
      <c r="F180" s="57">
        <v>1.1262527297846412E-5</v>
      </c>
    </row>
    <row r="181" spans="1:6" x14ac:dyDescent="0.2">
      <c r="A181" s="50" t="s">
        <v>184</v>
      </c>
      <c r="B181" s="50" t="s">
        <v>191</v>
      </c>
      <c r="C181" s="55">
        <v>20</v>
      </c>
      <c r="D181" s="56">
        <v>100461.08</v>
      </c>
      <c r="E181" s="56">
        <v>6027.65</v>
      </c>
      <c r="F181" s="57">
        <v>7.7815432817170843E-6</v>
      </c>
    </row>
    <row r="182" spans="1:6" x14ac:dyDescent="0.2">
      <c r="A182" s="50" t="s">
        <v>184</v>
      </c>
      <c r="B182" s="50" t="s">
        <v>48</v>
      </c>
      <c r="C182" s="55">
        <v>62</v>
      </c>
      <c r="D182" s="56">
        <v>117108.61</v>
      </c>
      <c r="E182" s="56">
        <v>7026.53</v>
      </c>
      <c r="F182" s="57">
        <v>9.0710720289471921E-6</v>
      </c>
    </row>
    <row r="183" spans="1:6" x14ac:dyDescent="0.2">
      <c r="A183" s="50" t="s">
        <v>184</v>
      </c>
      <c r="B183" s="50" t="s">
        <v>49</v>
      </c>
      <c r="C183" s="55">
        <v>1387</v>
      </c>
      <c r="D183" s="56">
        <v>93731863.030000001</v>
      </c>
      <c r="E183" s="56">
        <v>5613670.1100000003</v>
      </c>
      <c r="F183" s="57">
        <v>7.2471057427432768E-3</v>
      </c>
    </row>
    <row r="184" spans="1:6" x14ac:dyDescent="0.2">
      <c r="A184" s="50" t="s">
        <v>192</v>
      </c>
      <c r="B184" s="50" t="s">
        <v>193</v>
      </c>
      <c r="C184" s="55">
        <v>282</v>
      </c>
      <c r="D184" s="56">
        <v>11639949.140000001</v>
      </c>
      <c r="E184" s="56">
        <v>698246.54</v>
      </c>
      <c r="F184" s="57">
        <v>9.0141857478771988E-4</v>
      </c>
    </row>
    <row r="185" spans="1:6" x14ac:dyDescent="0.2">
      <c r="A185" s="50" t="s">
        <v>192</v>
      </c>
      <c r="B185" s="50" t="s">
        <v>195</v>
      </c>
      <c r="C185" s="55">
        <v>189</v>
      </c>
      <c r="D185" s="56">
        <v>8794393.0800000001</v>
      </c>
      <c r="E185" s="56">
        <v>527661.05000000005</v>
      </c>
      <c r="F185" s="57">
        <v>6.8119703344608317E-4</v>
      </c>
    </row>
    <row r="186" spans="1:6" x14ac:dyDescent="0.2">
      <c r="A186" s="50" t="s">
        <v>192</v>
      </c>
      <c r="B186" s="50" t="s">
        <v>194</v>
      </c>
      <c r="C186" s="55">
        <v>243</v>
      </c>
      <c r="D186" s="56">
        <v>7566831.2000000002</v>
      </c>
      <c r="E186" s="56">
        <v>453054.41</v>
      </c>
      <c r="F186" s="57">
        <v>5.8488175331809203E-4</v>
      </c>
    </row>
    <row r="187" spans="1:6" x14ac:dyDescent="0.2">
      <c r="A187" s="50" t="s">
        <v>192</v>
      </c>
      <c r="B187" s="50" t="s">
        <v>196</v>
      </c>
      <c r="C187" s="55">
        <v>181</v>
      </c>
      <c r="D187" s="56">
        <v>4890216.03</v>
      </c>
      <c r="E187" s="56">
        <v>293165.90000000002</v>
      </c>
      <c r="F187" s="57">
        <v>3.7846974186847988E-4</v>
      </c>
    </row>
    <row r="188" spans="1:6" x14ac:dyDescent="0.2">
      <c r="A188" s="50" t="s">
        <v>192</v>
      </c>
      <c r="B188" s="50" t="s">
        <v>197</v>
      </c>
      <c r="C188" s="55">
        <v>161</v>
      </c>
      <c r="D188" s="56">
        <v>4779351.07</v>
      </c>
      <c r="E188" s="56">
        <v>286677.46000000002</v>
      </c>
      <c r="F188" s="57">
        <v>3.700933303829384E-4</v>
      </c>
    </row>
    <row r="189" spans="1:6" x14ac:dyDescent="0.2">
      <c r="A189" s="50" t="s">
        <v>192</v>
      </c>
      <c r="B189" s="50" t="s">
        <v>198</v>
      </c>
      <c r="C189" s="55">
        <v>97</v>
      </c>
      <c r="D189" s="56">
        <v>1532112.46</v>
      </c>
      <c r="E189" s="56">
        <v>91921.98</v>
      </c>
      <c r="F189" s="57">
        <v>1.1866894493063337E-4</v>
      </c>
    </row>
    <row r="190" spans="1:6" x14ac:dyDescent="0.2">
      <c r="A190" s="50" t="s">
        <v>192</v>
      </c>
      <c r="B190" s="50" t="s">
        <v>199</v>
      </c>
      <c r="C190" s="55">
        <v>63</v>
      </c>
      <c r="D190" s="56">
        <v>1270500.3600000001</v>
      </c>
      <c r="E190" s="56">
        <v>73339.05</v>
      </c>
      <c r="F190" s="57">
        <v>9.46788535855621E-5</v>
      </c>
    </row>
    <row r="191" spans="1:6" x14ac:dyDescent="0.2">
      <c r="A191" s="50" t="s">
        <v>192</v>
      </c>
      <c r="B191" s="50" t="s">
        <v>200</v>
      </c>
      <c r="C191" s="55">
        <v>24</v>
      </c>
      <c r="D191" s="56">
        <v>370020.15</v>
      </c>
      <c r="E191" s="56">
        <v>22201.23</v>
      </c>
      <c r="F191" s="57">
        <v>2.8661224880733917E-5</v>
      </c>
    </row>
    <row r="192" spans="1:6" x14ac:dyDescent="0.2">
      <c r="A192" s="50" t="s">
        <v>192</v>
      </c>
      <c r="B192" s="50" t="s">
        <v>48</v>
      </c>
      <c r="C192" s="55">
        <v>316</v>
      </c>
      <c r="D192" s="56">
        <v>5227465.4800000004</v>
      </c>
      <c r="E192" s="56">
        <v>312809.5</v>
      </c>
      <c r="F192" s="57">
        <v>4.0382913128371429E-4</v>
      </c>
    </row>
    <row r="193" spans="1:6" x14ac:dyDescent="0.2">
      <c r="A193" s="50" t="s">
        <v>192</v>
      </c>
      <c r="B193" s="50" t="s">
        <v>49</v>
      </c>
      <c r="C193" s="55">
        <v>1556</v>
      </c>
      <c r="D193" s="56">
        <v>46070838.969999999</v>
      </c>
      <c r="E193" s="56">
        <v>2759077.11</v>
      </c>
      <c r="F193" s="57">
        <v>3.5618985755742102E-3</v>
      </c>
    </row>
    <row r="194" spans="1:6" x14ac:dyDescent="0.2">
      <c r="A194" s="50" t="s">
        <v>201</v>
      </c>
      <c r="B194" s="50" t="s">
        <v>201</v>
      </c>
      <c r="C194" s="55">
        <v>1407</v>
      </c>
      <c r="D194" s="56">
        <v>98770900.790000007</v>
      </c>
      <c r="E194" s="56">
        <v>5914642.4400000004</v>
      </c>
      <c r="F194" s="57">
        <v>7.6356533877615235E-3</v>
      </c>
    </row>
    <row r="195" spans="1:6" x14ac:dyDescent="0.2">
      <c r="A195" s="50" t="s">
        <v>201</v>
      </c>
      <c r="B195" s="50" t="s">
        <v>202</v>
      </c>
      <c r="C195" s="55">
        <v>553</v>
      </c>
      <c r="D195" s="56">
        <v>21302824.050000001</v>
      </c>
      <c r="E195" s="56">
        <v>1275278.3899999999</v>
      </c>
      <c r="F195" s="57">
        <v>1.6463520589323334E-3</v>
      </c>
    </row>
    <row r="196" spans="1:6" x14ac:dyDescent="0.2">
      <c r="A196" s="50" t="s">
        <v>201</v>
      </c>
      <c r="B196" s="50" t="s">
        <v>203</v>
      </c>
      <c r="C196" s="55">
        <v>170</v>
      </c>
      <c r="D196" s="56">
        <v>3879162.71</v>
      </c>
      <c r="E196" s="56">
        <v>232749.75</v>
      </c>
      <c r="F196" s="57">
        <v>3.0047402444299701E-4</v>
      </c>
    </row>
    <row r="197" spans="1:6" x14ac:dyDescent="0.2">
      <c r="A197" s="50" t="s">
        <v>201</v>
      </c>
      <c r="B197" s="50" t="s">
        <v>205</v>
      </c>
      <c r="C197" s="55">
        <v>63</v>
      </c>
      <c r="D197" s="56">
        <v>2381183.5499999998</v>
      </c>
      <c r="E197" s="56">
        <v>142871.01999999999</v>
      </c>
      <c r="F197" s="57">
        <v>1.8444286344314404E-4</v>
      </c>
    </row>
    <row r="198" spans="1:6" x14ac:dyDescent="0.2">
      <c r="A198" s="50" t="s">
        <v>201</v>
      </c>
      <c r="B198" s="50" t="s">
        <v>206</v>
      </c>
      <c r="C198" s="55">
        <v>58</v>
      </c>
      <c r="D198" s="56">
        <v>1238895</v>
      </c>
      <c r="E198" s="56">
        <v>74333.72</v>
      </c>
      <c r="F198" s="57">
        <v>9.596294732956275E-5</v>
      </c>
    </row>
    <row r="199" spans="1:6" x14ac:dyDescent="0.2">
      <c r="A199" s="50" t="s">
        <v>201</v>
      </c>
      <c r="B199" s="50" t="s">
        <v>204</v>
      </c>
      <c r="C199" s="55">
        <v>58</v>
      </c>
      <c r="D199" s="56">
        <v>1152392.0900000001</v>
      </c>
      <c r="E199" s="56">
        <v>68990.62</v>
      </c>
      <c r="F199" s="57">
        <v>8.9065140736853719E-5</v>
      </c>
    </row>
    <row r="200" spans="1:6" x14ac:dyDescent="0.2">
      <c r="A200" s="50" t="s">
        <v>201</v>
      </c>
      <c r="B200" s="50" t="s">
        <v>211</v>
      </c>
      <c r="C200" s="55">
        <v>17</v>
      </c>
      <c r="D200" s="56">
        <v>620477.44999999995</v>
      </c>
      <c r="E200" s="56">
        <v>37228.65</v>
      </c>
      <c r="F200" s="57">
        <v>4.8061242987714408E-5</v>
      </c>
    </row>
    <row r="201" spans="1:6" x14ac:dyDescent="0.2">
      <c r="A201" s="50" t="s">
        <v>201</v>
      </c>
      <c r="B201" s="50" t="s">
        <v>207</v>
      </c>
      <c r="C201" s="55">
        <v>45</v>
      </c>
      <c r="D201" s="56">
        <v>571781.88</v>
      </c>
      <c r="E201" s="56">
        <v>34306.92</v>
      </c>
      <c r="F201" s="57">
        <v>4.4289363656218503E-5</v>
      </c>
    </row>
    <row r="202" spans="1:6" x14ac:dyDescent="0.2">
      <c r="A202" s="50" t="s">
        <v>201</v>
      </c>
      <c r="B202" s="50" t="s">
        <v>209</v>
      </c>
      <c r="C202" s="55">
        <v>24</v>
      </c>
      <c r="D202" s="56">
        <v>416106.22</v>
      </c>
      <c r="E202" s="56">
        <v>24966.400000000001</v>
      </c>
      <c r="F202" s="57">
        <v>3.2230989222775283E-5</v>
      </c>
    </row>
    <row r="203" spans="1:6" x14ac:dyDescent="0.2">
      <c r="A203" s="50" t="s">
        <v>201</v>
      </c>
      <c r="B203" s="50" t="s">
        <v>208</v>
      </c>
      <c r="C203" s="55">
        <v>27</v>
      </c>
      <c r="D203" s="56">
        <v>347219.82</v>
      </c>
      <c r="E203" s="56">
        <v>20833.21</v>
      </c>
      <c r="F203" s="57">
        <v>2.6895145755327728E-5</v>
      </c>
    </row>
    <row r="204" spans="1:6" x14ac:dyDescent="0.2">
      <c r="A204" s="50" t="s">
        <v>201</v>
      </c>
      <c r="B204" s="50" t="s">
        <v>210</v>
      </c>
      <c r="C204" s="55">
        <v>21</v>
      </c>
      <c r="D204" s="56">
        <v>284313.74</v>
      </c>
      <c r="E204" s="56">
        <v>17058.82</v>
      </c>
      <c r="F204" s="57">
        <v>2.2022503988290798E-5</v>
      </c>
    </row>
    <row r="205" spans="1:6" x14ac:dyDescent="0.2">
      <c r="A205" s="50" t="s">
        <v>201</v>
      </c>
      <c r="B205" s="50" t="s">
        <v>48</v>
      </c>
      <c r="C205" s="55">
        <v>115</v>
      </c>
      <c r="D205" s="56">
        <v>739767.54</v>
      </c>
      <c r="E205" s="56">
        <v>44386.05</v>
      </c>
      <c r="F205" s="57">
        <v>5.7301264867644709E-5</v>
      </c>
    </row>
    <row r="206" spans="1:6" x14ac:dyDescent="0.2">
      <c r="A206" s="50" t="s">
        <v>201</v>
      </c>
      <c r="B206" s="50" t="s">
        <v>49</v>
      </c>
      <c r="C206" s="55">
        <v>2558</v>
      </c>
      <c r="D206" s="56">
        <v>131705024.84</v>
      </c>
      <c r="E206" s="56">
        <v>7887645.9900000002</v>
      </c>
      <c r="F206" s="57">
        <v>1.0182750933124386E-2</v>
      </c>
    </row>
    <row r="207" spans="1:6" x14ac:dyDescent="0.2">
      <c r="A207" s="50" t="s">
        <v>212</v>
      </c>
      <c r="B207" s="50" t="s">
        <v>213</v>
      </c>
      <c r="C207" s="55">
        <v>730</v>
      </c>
      <c r="D207" s="56">
        <v>36448814.729999997</v>
      </c>
      <c r="E207" s="56">
        <v>2181343.19</v>
      </c>
      <c r="F207" s="57">
        <v>2.8160587368649165E-3</v>
      </c>
    </row>
    <row r="208" spans="1:6" x14ac:dyDescent="0.2">
      <c r="A208" s="50" t="s">
        <v>212</v>
      </c>
      <c r="B208" s="50" t="s">
        <v>216</v>
      </c>
      <c r="C208" s="55">
        <v>47</v>
      </c>
      <c r="D208" s="56">
        <v>1271848.07</v>
      </c>
      <c r="E208" s="56">
        <v>76310.87</v>
      </c>
      <c r="F208" s="57">
        <v>9.8515397836716764E-5</v>
      </c>
    </row>
    <row r="209" spans="1:6" x14ac:dyDescent="0.2">
      <c r="A209" s="50" t="s">
        <v>212</v>
      </c>
      <c r="B209" s="50" t="s">
        <v>214</v>
      </c>
      <c r="C209" s="55">
        <v>68</v>
      </c>
      <c r="D209" s="56">
        <v>1131660.3500000001</v>
      </c>
      <c r="E209" s="56">
        <v>67899.63</v>
      </c>
      <c r="F209" s="57">
        <v>8.765670031564139E-5</v>
      </c>
    </row>
    <row r="210" spans="1:6" x14ac:dyDescent="0.2">
      <c r="A210" s="50" t="s">
        <v>212</v>
      </c>
      <c r="B210" s="50" t="s">
        <v>220</v>
      </c>
      <c r="C210" s="55">
        <v>20</v>
      </c>
      <c r="D210" s="56">
        <v>1018483.44</v>
      </c>
      <c r="E210" s="56">
        <v>61109</v>
      </c>
      <c r="F210" s="57">
        <v>7.8890169203993155E-5</v>
      </c>
    </row>
    <row r="211" spans="1:6" x14ac:dyDescent="0.2">
      <c r="A211" s="50" t="s">
        <v>212</v>
      </c>
      <c r="B211" s="50" t="s">
        <v>215</v>
      </c>
      <c r="C211" s="55">
        <v>46</v>
      </c>
      <c r="D211" s="56">
        <v>905804.87</v>
      </c>
      <c r="E211" s="56">
        <v>54348.28</v>
      </c>
      <c r="F211" s="57">
        <v>7.0162251143792188E-5</v>
      </c>
    </row>
    <row r="212" spans="1:6" x14ac:dyDescent="0.2">
      <c r="A212" s="50" t="s">
        <v>212</v>
      </c>
      <c r="B212" s="50" t="s">
        <v>217</v>
      </c>
      <c r="C212" s="55">
        <v>48</v>
      </c>
      <c r="D212" s="56">
        <v>683972.03</v>
      </c>
      <c r="E212" s="56">
        <v>41038.33</v>
      </c>
      <c r="F212" s="57">
        <v>5.2979443249755492E-5</v>
      </c>
    </row>
    <row r="213" spans="1:6" x14ac:dyDescent="0.2">
      <c r="A213" s="50" t="s">
        <v>212</v>
      </c>
      <c r="B213" s="50" t="s">
        <v>219</v>
      </c>
      <c r="C213" s="55">
        <v>26</v>
      </c>
      <c r="D213" s="56">
        <v>541427.74</v>
      </c>
      <c r="E213" s="56">
        <v>32485.68</v>
      </c>
      <c r="F213" s="57">
        <v>4.1938189005003784E-5</v>
      </c>
    </row>
    <row r="214" spans="1:6" x14ac:dyDescent="0.2">
      <c r="A214" s="50" t="s">
        <v>212</v>
      </c>
      <c r="B214" s="50" t="s">
        <v>218</v>
      </c>
      <c r="C214" s="55">
        <v>28</v>
      </c>
      <c r="D214" s="56">
        <v>290633.82</v>
      </c>
      <c r="E214" s="56">
        <v>17438.02</v>
      </c>
      <c r="F214" s="57">
        <v>2.2512041571333467E-5</v>
      </c>
    </row>
    <row r="215" spans="1:6" x14ac:dyDescent="0.2">
      <c r="A215" s="50" t="s">
        <v>212</v>
      </c>
      <c r="B215" s="50" t="s">
        <v>48</v>
      </c>
      <c r="C215" s="55">
        <v>108</v>
      </c>
      <c r="D215" s="56">
        <v>975878.8</v>
      </c>
      <c r="E215" s="56">
        <v>58552.75</v>
      </c>
      <c r="F215" s="57">
        <v>7.5590115283495233E-5</v>
      </c>
    </row>
    <row r="216" spans="1:6" x14ac:dyDescent="0.2">
      <c r="A216" s="50" t="s">
        <v>212</v>
      </c>
      <c r="B216" s="50" t="s">
        <v>49</v>
      </c>
      <c r="C216" s="55">
        <v>1121</v>
      </c>
      <c r="D216" s="56">
        <v>43268523.850000001</v>
      </c>
      <c r="E216" s="56">
        <v>2590525.75</v>
      </c>
      <c r="F216" s="57">
        <v>3.3443030444746482E-3</v>
      </c>
    </row>
    <row r="217" spans="1:6" x14ac:dyDescent="0.2">
      <c r="A217" s="50" t="s">
        <v>221</v>
      </c>
      <c r="B217" s="50" t="s">
        <v>222</v>
      </c>
      <c r="C217" s="55">
        <v>1068</v>
      </c>
      <c r="D217" s="56">
        <v>204710526.62</v>
      </c>
      <c r="E217" s="56">
        <v>12156835.289999999</v>
      </c>
      <c r="F217" s="57">
        <v>1.5694166047769971E-2</v>
      </c>
    </row>
    <row r="218" spans="1:6" x14ac:dyDescent="0.2">
      <c r="A218" s="50" t="s">
        <v>221</v>
      </c>
      <c r="B218" s="50" t="s">
        <v>223</v>
      </c>
      <c r="C218" s="55">
        <v>1055</v>
      </c>
      <c r="D218" s="56">
        <v>127265626.84</v>
      </c>
      <c r="E218" s="56">
        <v>7635937.5599999996</v>
      </c>
      <c r="F218" s="57">
        <v>9.8578017336157786E-3</v>
      </c>
    </row>
    <row r="219" spans="1:6" x14ac:dyDescent="0.2">
      <c r="A219" s="50" t="s">
        <v>221</v>
      </c>
      <c r="B219" s="50" t="s">
        <v>224</v>
      </c>
      <c r="C219" s="55">
        <v>786</v>
      </c>
      <c r="D219" s="56">
        <v>64720142.469999999</v>
      </c>
      <c r="E219" s="56">
        <v>3882514.42</v>
      </c>
      <c r="F219" s="57">
        <v>5.0122276510946558E-3</v>
      </c>
    </row>
    <row r="220" spans="1:6" x14ac:dyDescent="0.2">
      <c r="A220" s="50" t="s">
        <v>221</v>
      </c>
      <c r="B220" s="50" t="s">
        <v>225</v>
      </c>
      <c r="C220" s="55">
        <v>484</v>
      </c>
      <c r="D220" s="56">
        <v>33078128.739999998</v>
      </c>
      <c r="E220" s="56">
        <v>1983650.02</v>
      </c>
      <c r="F220" s="57">
        <v>2.5608418681258801E-3</v>
      </c>
    </row>
    <row r="221" spans="1:6" x14ac:dyDescent="0.2">
      <c r="A221" s="50" t="s">
        <v>221</v>
      </c>
      <c r="B221" s="50" t="s">
        <v>235</v>
      </c>
      <c r="C221" s="55">
        <v>33</v>
      </c>
      <c r="D221" s="56">
        <v>20164907.940000001</v>
      </c>
      <c r="E221" s="56">
        <v>1209894.5</v>
      </c>
      <c r="F221" s="57">
        <v>1.5619431151545713E-3</v>
      </c>
    </row>
    <row r="222" spans="1:6" x14ac:dyDescent="0.2">
      <c r="A222" s="50" t="s">
        <v>221</v>
      </c>
      <c r="B222" s="50" t="s">
        <v>228</v>
      </c>
      <c r="C222" s="55">
        <v>171</v>
      </c>
      <c r="D222" s="56">
        <v>7925779.7999999998</v>
      </c>
      <c r="E222" s="56">
        <v>475546.83</v>
      </c>
      <c r="F222" s="57">
        <v>6.1391889710390567E-4</v>
      </c>
    </row>
    <row r="223" spans="1:6" x14ac:dyDescent="0.2">
      <c r="A223" s="50" t="s">
        <v>221</v>
      </c>
      <c r="B223" s="50" t="s">
        <v>231</v>
      </c>
      <c r="C223" s="55">
        <v>105</v>
      </c>
      <c r="D223" s="56">
        <v>7198651.2800000003</v>
      </c>
      <c r="E223" s="56">
        <v>431425.92</v>
      </c>
      <c r="F223" s="57">
        <v>5.5695992125199905E-4</v>
      </c>
    </row>
    <row r="224" spans="1:6" x14ac:dyDescent="0.2">
      <c r="A224" s="50" t="s">
        <v>221</v>
      </c>
      <c r="B224" s="50" t="s">
        <v>226</v>
      </c>
      <c r="C224" s="55">
        <v>212</v>
      </c>
      <c r="D224" s="56">
        <v>5947624.8799999999</v>
      </c>
      <c r="E224" s="56">
        <v>356857.53</v>
      </c>
      <c r="F224" s="57">
        <v>4.6069402090394323E-4</v>
      </c>
    </row>
    <row r="225" spans="1:6" x14ac:dyDescent="0.2">
      <c r="A225" s="50" t="s">
        <v>221</v>
      </c>
      <c r="B225" s="50" t="s">
        <v>230</v>
      </c>
      <c r="C225" s="55">
        <v>116</v>
      </c>
      <c r="D225" s="56">
        <v>4858495.9800000004</v>
      </c>
      <c r="E225" s="56">
        <v>291509.78000000003</v>
      </c>
      <c r="F225" s="57">
        <v>3.7633173294962806E-4</v>
      </c>
    </row>
    <row r="226" spans="1:6" x14ac:dyDescent="0.2">
      <c r="A226" s="50" t="s">
        <v>221</v>
      </c>
      <c r="B226" s="50" t="s">
        <v>227</v>
      </c>
      <c r="C226" s="55">
        <v>199</v>
      </c>
      <c r="D226" s="56">
        <v>4052994.38</v>
      </c>
      <c r="E226" s="56">
        <v>243179.69</v>
      </c>
      <c r="F226" s="57">
        <v>3.1393881246746965E-4</v>
      </c>
    </row>
    <row r="227" spans="1:6" x14ac:dyDescent="0.2">
      <c r="A227" s="50" t="s">
        <v>221</v>
      </c>
      <c r="B227" s="50" t="s">
        <v>233</v>
      </c>
      <c r="C227" s="55">
        <v>83</v>
      </c>
      <c r="D227" s="56">
        <v>2117428.44</v>
      </c>
      <c r="E227" s="56">
        <v>127045.7</v>
      </c>
      <c r="F227" s="57">
        <v>1.6401277667184462E-4</v>
      </c>
    </row>
    <row r="228" spans="1:6" x14ac:dyDescent="0.2">
      <c r="A228" s="50" t="s">
        <v>221</v>
      </c>
      <c r="B228" s="50" t="s">
        <v>229</v>
      </c>
      <c r="C228" s="55">
        <v>123</v>
      </c>
      <c r="D228" s="56">
        <v>2044635.88</v>
      </c>
      <c r="E228" s="56">
        <v>122678.15</v>
      </c>
      <c r="F228" s="57">
        <v>1.5837438038804189E-4</v>
      </c>
    </row>
    <row r="229" spans="1:6" x14ac:dyDescent="0.2">
      <c r="A229" s="50" t="s">
        <v>221</v>
      </c>
      <c r="B229" s="50" t="s">
        <v>232</v>
      </c>
      <c r="C229" s="55">
        <v>87</v>
      </c>
      <c r="D229" s="56">
        <v>1571897.92</v>
      </c>
      <c r="E229" s="56">
        <v>94313.9</v>
      </c>
      <c r="F229" s="57">
        <v>1.2175685298873308E-4</v>
      </c>
    </row>
    <row r="230" spans="1:6" x14ac:dyDescent="0.2">
      <c r="A230" s="50" t="s">
        <v>221</v>
      </c>
      <c r="B230" s="50" t="s">
        <v>234</v>
      </c>
      <c r="C230" s="55">
        <v>32</v>
      </c>
      <c r="D230" s="56">
        <v>822227.85</v>
      </c>
      <c r="E230" s="56">
        <v>49147.97</v>
      </c>
      <c r="F230" s="57">
        <v>6.3448782819761074E-5</v>
      </c>
    </row>
    <row r="231" spans="1:6" x14ac:dyDescent="0.2">
      <c r="A231" s="50" t="s">
        <v>221</v>
      </c>
      <c r="B231" s="50" t="s">
        <v>236</v>
      </c>
      <c r="C231" s="55">
        <v>30</v>
      </c>
      <c r="D231" s="56">
        <v>658736.19999999995</v>
      </c>
      <c r="E231" s="56">
        <v>39524.22</v>
      </c>
      <c r="F231" s="57">
        <v>5.1024765639363275E-5</v>
      </c>
    </row>
    <row r="232" spans="1:6" x14ac:dyDescent="0.2">
      <c r="A232" s="50" t="s">
        <v>221</v>
      </c>
      <c r="B232" s="50" t="s">
        <v>48</v>
      </c>
      <c r="C232" s="55">
        <v>156</v>
      </c>
      <c r="D232" s="56">
        <v>3252063.78</v>
      </c>
      <c r="E232" s="56">
        <v>195113.86</v>
      </c>
      <c r="F232" s="57">
        <v>2.5188704494336729E-4</v>
      </c>
    </row>
    <row r="233" spans="1:6" x14ac:dyDescent="0.2">
      <c r="A233" s="50" t="s">
        <v>221</v>
      </c>
      <c r="B233" s="50" t="s">
        <v>49</v>
      </c>
      <c r="C233" s="55">
        <v>4740</v>
      </c>
      <c r="D233" s="56">
        <v>490389869</v>
      </c>
      <c r="E233" s="56">
        <v>29295175.32</v>
      </c>
      <c r="F233" s="57">
        <v>3.7819328378069422E-2</v>
      </c>
    </row>
    <row r="234" spans="1:6" x14ac:dyDescent="0.2">
      <c r="A234" s="50" t="s">
        <v>237</v>
      </c>
      <c r="B234" s="50" t="s">
        <v>238</v>
      </c>
      <c r="C234" s="55">
        <v>565</v>
      </c>
      <c r="D234" s="56">
        <v>26553759.02</v>
      </c>
      <c r="E234" s="56">
        <v>1593199.55</v>
      </c>
      <c r="F234" s="57">
        <v>2.0567802136383473E-3</v>
      </c>
    </row>
    <row r="235" spans="1:6" x14ac:dyDescent="0.2">
      <c r="A235" s="50" t="s">
        <v>237</v>
      </c>
      <c r="B235" s="50" t="s">
        <v>239</v>
      </c>
      <c r="C235" s="55">
        <v>66</v>
      </c>
      <c r="D235" s="56">
        <v>1733458.53</v>
      </c>
      <c r="E235" s="56">
        <v>103729.01</v>
      </c>
      <c r="F235" s="57">
        <v>1.339115212204863E-4</v>
      </c>
    </row>
    <row r="236" spans="1:6" x14ac:dyDescent="0.2">
      <c r="A236" s="50" t="s">
        <v>237</v>
      </c>
      <c r="B236" s="50" t="s">
        <v>240</v>
      </c>
      <c r="C236" s="55">
        <v>28</v>
      </c>
      <c r="D236" s="56">
        <v>717029.76</v>
      </c>
      <c r="E236" s="56">
        <v>43021.78</v>
      </c>
      <c r="F236" s="57">
        <v>5.5540026897134111E-5</v>
      </c>
    </row>
    <row r="237" spans="1:6" x14ac:dyDescent="0.2">
      <c r="A237" s="50" t="s">
        <v>237</v>
      </c>
      <c r="B237" s="50" t="s">
        <v>48</v>
      </c>
      <c r="C237" s="55">
        <v>30</v>
      </c>
      <c r="D237" s="56">
        <v>438896.82</v>
      </c>
      <c r="E237" s="56">
        <v>26333.79</v>
      </c>
      <c r="F237" s="57">
        <v>3.3996255034159011E-5</v>
      </c>
    </row>
    <row r="238" spans="1:6" x14ac:dyDescent="0.2">
      <c r="A238" s="50" t="s">
        <v>237</v>
      </c>
      <c r="B238" s="50" t="s">
        <v>49</v>
      </c>
      <c r="C238" s="55">
        <v>689</v>
      </c>
      <c r="D238" s="56">
        <v>29443144.129999999</v>
      </c>
      <c r="E238" s="56">
        <v>1766284.13</v>
      </c>
      <c r="F238" s="57">
        <v>2.2802280167901262E-3</v>
      </c>
    </row>
    <row r="239" spans="1:6" x14ac:dyDescent="0.2">
      <c r="A239" s="50" t="s">
        <v>241</v>
      </c>
      <c r="B239" s="50" t="s">
        <v>242</v>
      </c>
      <c r="C239" s="55">
        <v>238</v>
      </c>
      <c r="D239" s="56">
        <v>11022782.99</v>
      </c>
      <c r="E239" s="56">
        <v>660465.18999999994</v>
      </c>
      <c r="F239" s="57">
        <v>8.5264381011712653E-4</v>
      </c>
    </row>
    <row r="240" spans="1:6" x14ac:dyDescent="0.2">
      <c r="A240" s="50" t="s">
        <v>241</v>
      </c>
      <c r="B240" s="50" t="s">
        <v>243</v>
      </c>
      <c r="C240" s="55">
        <v>141</v>
      </c>
      <c r="D240" s="56">
        <v>4688951.97</v>
      </c>
      <c r="E240" s="56">
        <v>281337.11</v>
      </c>
      <c r="F240" s="57">
        <v>3.6319907397048607E-4</v>
      </c>
    </row>
    <row r="241" spans="1:6" x14ac:dyDescent="0.2">
      <c r="A241" s="50" t="s">
        <v>241</v>
      </c>
      <c r="B241" s="50" t="s">
        <v>244</v>
      </c>
      <c r="C241" s="55">
        <v>26</v>
      </c>
      <c r="D241" s="56">
        <v>709051.95</v>
      </c>
      <c r="E241" s="56">
        <v>42543.12</v>
      </c>
      <c r="F241" s="57">
        <v>5.4922088976513861E-5</v>
      </c>
    </row>
    <row r="242" spans="1:6" x14ac:dyDescent="0.2">
      <c r="A242" s="50" t="s">
        <v>241</v>
      </c>
      <c r="B242" s="50" t="s">
        <v>775</v>
      </c>
      <c r="C242" s="55">
        <v>18</v>
      </c>
      <c r="D242" s="56">
        <v>174187.68</v>
      </c>
      <c r="E242" s="56">
        <v>10451.26</v>
      </c>
      <c r="F242" s="57">
        <v>1.3492311603772366E-5</v>
      </c>
    </row>
    <row r="243" spans="1:6" x14ac:dyDescent="0.2">
      <c r="A243" s="50" t="s">
        <v>241</v>
      </c>
      <c r="B243" s="50" t="s">
        <v>245</v>
      </c>
      <c r="C243" s="55">
        <v>20</v>
      </c>
      <c r="D243" s="56">
        <v>68505.63</v>
      </c>
      <c r="E243" s="56">
        <v>4092.35</v>
      </c>
      <c r="F243" s="57">
        <v>5.2831200631979151E-6</v>
      </c>
    </row>
    <row r="244" spans="1:6" x14ac:dyDescent="0.2">
      <c r="A244" s="50" t="s">
        <v>241</v>
      </c>
      <c r="B244" s="50" t="s">
        <v>48</v>
      </c>
      <c r="C244" s="55">
        <v>77</v>
      </c>
      <c r="D244" s="56">
        <v>423190.26</v>
      </c>
      <c r="E244" s="56">
        <v>25391.41</v>
      </c>
      <c r="F244" s="57">
        <v>3.2779666354022544E-5</v>
      </c>
    </row>
    <row r="245" spans="1:6" x14ac:dyDescent="0.2">
      <c r="A245" s="50" t="s">
        <v>241</v>
      </c>
      <c r="B245" s="50" t="s">
        <v>49</v>
      </c>
      <c r="C245" s="55">
        <v>520</v>
      </c>
      <c r="D245" s="56">
        <v>17086670.48</v>
      </c>
      <c r="E245" s="56">
        <v>1024280.44</v>
      </c>
      <c r="F245" s="57">
        <v>1.3223200710851192E-3</v>
      </c>
    </row>
    <row r="246" spans="1:6" x14ac:dyDescent="0.2">
      <c r="A246" s="50" t="s">
        <v>246</v>
      </c>
      <c r="B246" s="50" t="s">
        <v>247</v>
      </c>
      <c r="C246" s="55">
        <v>736</v>
      </c>
      <c r="D246" s="56">
        <v>38071631.740000002</v>
      </c>
      <c r="E246" s="56">
        <v>2282654.86</v>
      </c>
      <c r="F246" s="57">
        <v>2.9468495334519841E-3</v>
      </c>
    </row>
    <row r="247" spans="1:6" x14ac:dyDescent="0.2">
      <c r="A247" s="50" t="s">
        <v>246</v>
      </c>
      <c r="B247" s="50" t="s">
        <v>250</v>
      </c>
      <c r="C247" s="55">
        <v>115</v>
      </c>
      <c r="D247" s="56">
        <v>5121783.5199999996</v>
      </c>
      <c r="E247" s="56">
        <v>307307</v>
      </c>
      <c r="F247" s="57">
        <v>3.9672554333357649E-4</v>
      </c>
    </row>
    <row r="248" spans="1:6" x14ac:dyDescent="0.2">
      <c r="A248" s="50" t="s">
        <v>246</v>
      </c>
      <c r="B248" s="50" t="s">
        <v>248</v>
      </c>
      <c r="C248" s="55">
        <v>126</v>
      </c>
      <c r="D248" s="56">
        <v>3588390.53</v>
      </c>
      <c r="E248" s="56">
        <v>215303.41</v>
      </c>
      <c r="F248" s="57">
        <v>2.7795124196266857E-4</v>
      </c>
    </row>
    <row r="249" spans="1:6" x14ac:dyDescent="0.2">
      <c r="A249" s="50" t="s">
        <v>246</v>
      </c>
      <c r="B249" s="50" t="s">
        <v>249</v>
      </c>
      <c r="C249" s="55">
        <v>95</v>
      </c>
      <c r="D249" s="56">
        <v>3097699.72</v>
      </c>
      <c r="E249" s="56">
        <v>185862.05</v>
      </c>
      <c r="F249" s="57">
        <v>2.3994319287013425E-4</v>
      </c>
    </row>
    <row r="250" spans="1:6" x14ac:dyDescent="0.2">
      <c r="A250" s="50" t="s">
        <v>246</v>
      </c>
      <c r="B250" s="50" t="s">
        <v>252</v>
      </c>
      <c r="C250" s="55">
        <v>53</v>
      </c>
      <c r="D250" s="56">
        <v>1263093.49</v>
      </c>
      <c r="E250" s="56">
        <v>75785.61</v>
      </c>
      <c r="F250" s="57">
        <v>9.7837300497927233E-5</v>
      </c>
    </row>
    <row r="251" spans="1:6" x14ac:dyDescent="0.2">
      <c r="A251" s="50" t="s">
        <v>246</v>
      </c>
      <c r="B251" s="50" t="s">
        <v>254</v>
      </c>
      <c r="C251" s="55">
        <v>25</v>
      </c>
      <c r="D251" s="56">
        <v>687824.11</v>
      </c>
      <c r="E251" s="56">
        <v>41269.449999999997</v>
      </c>
      <c r="F251" s="57">
        <v>5.3277813308280862E-5</v>
      </c>
    </row>
    <row r="252" spans="1:6" x14ac:dyDescent="0.2">
      <c r="A252" s="50" t="s">
        <v>246</v>
      </c>
      <c r="B252" s="50" t="s">
        <v>251</v>
      </c>
      <c r="C252" s="55">
        <v>56</v>
      </c>
      <c r="D252" s="56">
        <v>579460.94999999995</v>
      </c>
      <c r="E252" s="56">
        <v>34767.68</v>
      </c>
      <c r="F252" s="57">
        <v>4.4884193130803788E-5</v>
      </c>
    </row>
    <row r="253" spans="1:6" x14ac:dyDescent="0.2">
      <c r="A253" s="50" t="s">
        <v>246</v>
      </c>
      <c r="B253" s="50" t="s">
        <v>253</v>
      </c>
      <c r="C253" s="55">
        <v>23</v>
      </c>
      <c r="D253" s="56">
        <v>490930.01</v>
      </c>
      <c r="E253" s="56">
        <v>29152.81</v>
      </c>
      <c r="F253" s="57">
        <v>3.7635538360501132E-5</v>
      </c>
    </row>
    <row r="254" spans="1:6" x14ac:dyDescent="0.2">
      <c r="A254" s="50" t="s">
        <v>246</v>
      </c>
      <c r="B254" s="50" t="s">
        <v>255</v>
      </c>
      <c r="C254" s="55">
        <v>20</v>
      </c>
      <c r="D254" s="56">
        <v>404929.16</v>
      </c>
      <c r="E254" s="56">
        <v>24295.75</v>
      </c>
      <c r="F254" s="57">
        <v>3.13651970812469E-5</v>
      </c>
    </row>
    <row r="255" spans="1:6" x14ac:dyDescent="0.2">
      <c r="A255" s="50" t="s">
        <v>246</v>
      </c>
      <c r="B255" s="50" t="s">
        <v>48</v>
      </c>
      <c r="C255" s="55">
        <v>119</v>
      </c>
      <c r="D255" s="56">
        <v>1217818.67</v>
      </c>
      <c r="E255" s="56">
        <v>72836.039999999994</v>
      </c>
      <c r="F255" s="57">
        <v>9.4029480432486427E-5</v>
      </c>
    </row>
    <row r="256" spans="1:6" x14ac:dyDescent="0.2">
      <c r="A256" s="50" t="s">
        <v>246</v>
      </c>
      <c r="B256" s="50" t="s">
        <v>49</v>
      </c>
      <c r="C256" s="55">
        <v>1368</v>
      </c>
      <c r="D256" s="56">
        <v>54523561.899999999</v>
      </c>
      <c r="E256" s="56">
        <v>3269234.65</v>
      </c>
      <c r="F256" s="57">
        <v>4.2204990215198631E-3</v>
      </c>
    </row>
    <row r="257" spans="1:6" x14ac:dyDescent="0.2">
      <c r="A257" s="50" t="s">
        <v>256</v>
      </c>
      <c r="B257" s="50" t="s">
        <v>257</v>
      </c>
      <c r="C257" s="55">
        <v>1565</v>
      </c>
      <c r="D257" s="56">
        <v>82993608.049999997</v>
      </c>
      <c r="E257" s="56">
        <v>4961946.6399999997</v>
      </c>
      <c r="F257" s="57">
        <v>6.4057472714458639E-3</v>
      </c>
    </row>
    <row r="258" spans="1:6" x14ac:dyDescent="0.2">
      <c r="A258" s="50" t="s">
        <v>256</v>
      </c>
      <c r="B258" s="50" t="s">
        <v>258</v>
      </c>
      <c r="C258" s="55">
        <v>509</v>
      </c>
      <c r="D258" s="56">
        <v>66821094.420000002</v>
      </c>
      <c r="E258" s="56">
        <v>4006683.73</v>
      </c>
      <c r="F258" s="57">
        <v>5.1725270812251296E-3</v>
      </c>
    </row>
    <row r="259" spans="1:6" x14ac:dyDescent="0.2">
      <c r="A259" s="50" t="s">
        <v>256</v>
      </c>
      <c r="B259" s="50" t="s">
        <v>259</v>
      </c>
      <c r="C259" s="55">
        <v>193</v>
      </c>
      <c r="D259" s="56">
        <v>5734071.4100000001</v>
      </c>
      <c r="E259" s="56">
        <v>344044.28</v>
      </c>
      <c r="F259" s="57">
        <v>4.4415244011301115E-4</v>
      </c>
    </row>
    <row r="260" spans="1:6" x14ac:dyDescent="0.2">
      <c r="A260" s="50" t="s">
        <v>256</v>
      </c>
      <c r="B260" s="50" t="s">
        <v>260</v>
      </c>
      <c r="C260" s="55">
        <v>70</v>
      </c>
      <c r="D260" s="56">
        <v>518714.67</v>
      </c>
      <c r="E260" s="56">
        <v>31122.87</v>
      </c>
      <c r="F260" s="57">
        <v>4.0178835857465877E-5</v>
      </c>
    </row>
    <row r="261" spans="1:6" x14ac:dyDescent="0.2">
      <c r="A261" s="50" t="s">
        <v>256</v>
      </c>
      <c r="B261" s="50" t="s">
        <v>48</v>
      </c>
      <c r="C261" s="55">
        <v>126</v>
      </c>
      <c r="D261" s="56">
        <v>2182286.69</v>
      </c>
      <c r="E261" s="56">
        <v>130937.2</v>
      </c>
      <c r="F261" s="57">
        <v>1.690366044788344E-4</v>
      </c>
    </row>
    <row r="262" spans="1:6" x14ac:dyDescent="0.2">
      <c r="A262" s="50" t="s">
        <v>256</v>
      </c>
      <c r="B262" s="50" t="s">
        <v>49</v>
      </c>
      <c r="C262" s="55">
        <v>2463</v>
      </c>
      <c r="D262" s="56">
        <v>158249775.24000001</v>
      </c>
      <c r="E262" s="56">
        <v>9474734.7300000004</v>
      </c>
      <c r="F262" s="57">
        <v>1.2231642246030051E-2</v>
      </c>
    </row>
    <row r="263" spans="1:6" x14ac:dyDescent="0.2">
      <c r="A263" s="50" t="s">
        <v>261</v>
      </c>
      <c r="B263" s="50" t="s">
        <v>262</v>
      </c>
      <c r="C263" s="55">
        <v>1016</v>
      </c>
      <c r="D263" s="56">
        <v>70409060.390000001</v>
      </c>
      <c r="E263" s="56">
        <v>4204542.57</v>
      </c>
      <c r="F263" s="57">
        <v>5.4279578257325801E-3</v>
      </c>
    </row>
    <row r="264" spans="1:6" x14ac:dyDescent="0.2">
      <c r="A264" s="50" t="s">
        <v>261</v>
      </c>
      <c r="B264" s="50" t="s">
        <v>265</v>
      </c>
      <c r="C264" s="55">
        <v>176</v>
      </c>
      <c r="D264" s="56">
        <v>25229072.140000001</v>
      </c>
      <c r="E264" s="56">
        <v>1508377.23</v>
      </c>
      <c r="F264" s="57">
        <v>1.9472767497119982E-3</v>
      </c>
    </row>
    <row r="265" spans="1:6" x14ac:dyDescent="0.2">
      <c r="A265" s="50" t="s">
        <v>261</v>
      </c>
      <c r="B265" s="50" t="s">
        <v>263</v>
      </c>
      <c r="C265" s="55">
        <v>529</v>
      </c>
      <c r="D265" s="56">
        <v>20423337.800000001</v>
      </c>
      <c r="E265" s="56">
        <v>1218482.8999999999</v>
      </c>
      <c r="F265" s="57">
        <v>1.5730305217426608E-3</v>
      </c>
    </row>
    <row r="266" spans="1:6" x14ac:dyDescent="0.2">
      <c r="A266" s="50" t="s">
        <v>261</v>
      </c>
      <c r="B266" s="50" t="s">
        <v>264</v>
      </c>
      <c r="C266" s="55">
        <v>483</v>
      </c>
      <c r="D266" s="56">
        <v>19550939.640000001</v>
      </c>
      <c r="E266" s="56">
        <v>1158405.52</v>
      </c>
      <c r="F266" s="57">
        <v>1.4954721477955732E-3</v>
      </c>
    </row>
    <row r="267" spans="1:6" x14ac:dyDescent="0.2">
      <c r="A267" s="50" t="s">
        <v>261</v>
      </c>
      <c r="B267" s="50" t="s">
        <v>266</v>
      </c>
      <c r="C267" s="55">
        <v>126</v>
      </c>
      <c r="D267" s="56">
        <v>4491171.51</v>
      </c>
      <c r="E267" s="56">
        <v>269470.28000000003</v>
      </c>
      <c r="F267" s="57">
        <v>3.478792973972314E-4</v>
      </c>
    </row>
    <row r="268" spans="1:6" x14ac:dyDescent="0.2">
      <c r="A268" s="50" t="s">
        <v>261</v>
      </c>
      <c r="B268" s="50" t="s">
        <v>268</v>
      </c>
      <c r="C268" s="55">
        <v>20</v>
      </c>
      <c r="D268" s="56">
        <v>311897.28000000003</v>
      </c>
      <c r="E268" s="56">
        <v>18713.84</v>
      </c>
      <c r="F268" s="57">
        <v>2.4159092835039932E-5</v>
      </c>
    </row>
    <row r="269" spans="1:6" x14ac:dyDescent="0.2">
      <c r="A269" s="50" t="s">
        <v>261</v>
      </c>
      <c r="B269" s="50" t="s">
        <v>267</v>
      </c>
      <c r="C269" s="55">
        <v>18</v>
      </c>
      <c r="D269" s="56">
        <v>220379.53</v>
      </c>
      <c r="E269" s="56">
        <v>13222.79</v>
      </c>
      <c r="F269" s="57">
        <v>1.7070286544516661E-5</v>
      </c>
    </row>
    <row r="270" spans="1:6" x14ac:dyDescent="0.2">
      <c r="A270" s="50" t="s">
        <v>261</v>
      </c>
      <c r="B270" s="50" t="s">
        <v>48</v>
      </c>
      <c r="C270" s="55">
        <v>34</v>
      </c>
      <c r="D270" s="56">
        <v>1321981.9099999999</v>
      </c>
      <c r="E270" s="56">
        <v>79287.69</v>
      </c>
      <c r="F270" s="57">
        <v>1.0235839696106558E-4</v>
      </c>
    </row>
    <row r="271" spans="1:6" x14ac:dyDescent="0.2">
      <c r="A271" s="50" t="s">
        <v>261</v>
      </c>
      <c r="B271" s="50" t="s">
        <v>49</v>
      </c>
      <c r="C271" s="55">
        <v>2402</v>
      </c>
      <c r="D271" s="56">
        <v>141957840.19999999</v>
      </c>
      <c r="E271" s="56">
        <v>8470502.8000000007</v>
      </c>
      <c r="F271" s="57">
        <v>1.0935204292901174E-2</v>
      </c>
    </row>
    <row r="272" spans="1:6" x14ac:dyDescent="0.2">
      <c r="A272" s="50" t="s">
        <v>269</v>
      </c>
      <c r="B272" s="50" t="s">
        <v>269</v>
      </c>
      <c r="C272" s="55">
        <v>4445</v>
      </c>
      <c r="D272" s="56">
        <v>375116704.76999998</v>
      </c>
      <c r="E272" s="56">
        <v>22413037.300000001</v>
      </c>
      <c r="F272" s="57">
        <v>2.8934662733352042E-2</v>
      </c>
    </row>
    <row r="273" spans="1:6" x14ac:dyDescent="0.2">
      <c r="A273" s="50" t="s">
        <v>269</v>
      </c>
      <c r="B273" s="50" t="s">
        <v>248</v>
      </c>
      <c r="C273" s="55">
        <v>562</v>
      </c>
      <c r="D273" s="56">
        <v>30242119.969999999</v>
      </c>
      <c r="E273" s="56">
        <v>1810304.29</v>
      </c>
      <c r="F273" s="57">
        <v>2.3370569269471715E-3</v>
      </c>
    </row>
    <row r="274" spans="1:6" x14ac:dyDescent="0.2">
      <c r="A274" s="50" t="s">
        <v>269</v>
      </c>
      <c r="B274" s="50" t="s">
        <v>270</v>
      </c>
      <c r="C274" s="55">
        <v>265</v>
      </c>
      <c r="D274" s="56">
        <v>10648008.51</v>
      </c>
      <c r="E274" s="56">
        <v>637647.29</v>
      </c>
      <c r="F274" s="57">
        <v>8.2318647990586814E-4</v>
      </c>
    </row>
    <row r="275" spans="1:6" x14ac:dyDescent="0.2">
      <c r="A275" s="50" t="s">
        <v>269</v>
      </c>
      <c r="B275" s="50" t="s">
        <v>271</v>
      </c>
      <c r="C275" s="55">
        <v>244</v>
      </c>
      <c r="D275" s="56">
        <v>10611954.48</v>
      </c>
      <c r="E275" s="56">
        <v>636717.30000000005</v>
      </c>
      <c r="F275" s="57">
        <v>8.2198588640150668E-4</v>
      </c>
    </row>
    <row r="276" spans="1:6" x14ac:dyDescent="0.2">
      <c r="A276" s="50" t="s">
        <v>269</v>
      </c>
      <c r="B276" s="50" t="s">
        <v>272</v>
      </c>
      <c r="C276" s="55">
        <v>200</v>
      </c>
      <c r="D276" s="56">
        <v>5902954.5099999998</v>
      </c>
      <c r="E276" s="56">
        <v>354177.29</v>
      </c>
      <c r="F276" s="57">
        <v>4.5723389903797723E-4</v>
      </c>
    </row>
    <row r="277" spans="1:6" x14ac:dyDescent="0.2">
      <c r="A277" s="50" t="s">
        <v>269</v>
      </c>
      <c r="B277" s="50" t="s">
        <v>275</v>
      </c>
      <c r="C277" s="55">
        <v>53</v>
      </c>
      <c r="D277" s="56">
        <v>2919513.69</v>
      </c>
      <c r="E277" s="56">
        <v>175170.78</v>
      </c>
      <c r="F277" s="57">
        <v>2.2614103444329738E-4</v>
      </c>
    </row>
    <row r="278" spans="1:6" x14ac:dyDescent="0.2">
      <c r="A278" s="50" t="s">
        <v>269</v>
      </c>
      <c r="B278" s="50" t="s">
        <v>273</v>
      </c>
      <c r="C278" s="55">
        <v>144</v>
      </c>
      <c r="D278" s="56">
        <v>2659317.21</v>
      </c>
      <c r="E278" s="56">
        <v>159483</v>
      </c>
      <c r="F278" s="57">
        <v>2.0588850832382202E-4</v>
      </c>
    </row>
    <row r="279" spans="1:6" x14ac:dyDescent="0.2">
      <c r="A279" s="50" t="s">
        <v>269</v>
      </c>
      <c r="B279" s="50" t="s">
        <v>274</v>
      </c>
      <c r="C279" s="55">
        <v>113</v>
      </c>
      <c r="D279" s="56">
        <v>1788113.57</v>
      </c>
      <c r="E279" s="56">
        <v>107286.8</v>
      </c>
      <c r="F279" s="57">
        <v>1.3850453788075362E-4</v>
      </c>
    </row>
    <row r="280" spans="1:6" x14ac:dyDescent="0.2">
      <c r="A280" s="50" t="s">
        <v>269</v>
      </c>
      <c r="B280" s="50" t="s">
        <v>277</v>
      </c>
      <c r="C280" s="55">
        <v>43</v>
      </c>
      <c r="D280" s="56">
        <v>1446547.14</v>
      </c>
      <c r="E280" s="56">
        <v>86792.83</v>
      </c>
      <c r="F280" s="57">
        <v>1.1204734236190108E-4</v>
      </c>
    </row>
    <row r="281" spans="1:6" x14ac:dyDescent="0.2">
      <c r="A281" s="50" t="s">
        <v>269</v>
      </c>
      <c r="B281" s="50" t="s">
        <v>279</v>
      </c>
      <c r="C281" s="55">
        <v>33</v>
      </c>
      <c r="D281" s="56">
        <v>840750.03</v>
      </c>
      <c r="E281" s="56">
        <v>50445.01</v>
      </c>
      <c r="F281" s="57">
        <v>6.5123228565303423E-5</v>
      </c>
    </row>
    <row r="282" spans="1:6" x14ac:dyDescent="0.2">
      <c r="A282" s="50" t="s">
        <v>269</v>
      </c>
      <c r="B282" s="50" t="s">
        <v>276</v>
      </c>
      <c r="C282" s="55">
        <v>51</v>
      </c>
      <c r="D282" s="56">
        <v>691254.94</v>
      </c>
      <c r="E282" s="56">
        <v>41475.279999999999</v>
      </c>
      <c r="F282" s="57">
        <v>5.3543534618190333E-5</v>
      </c>
    </row>
    <row r="283" spans="1:6" x14ac:dyDescent="0.2">
      <c r="A283" s="50" t="s">
        <v>269</v>
      </c>
      <c r="B283" s="50" t="s">
        <v>278</v>
      </c>
      <c r="C283" s="55">
        <v>29</v>
      </c>
      <c r="D283" s="56">
        <v>678617.31</v>
      </c>
      <c r="E283" s="56">
        <v>40717.040000000001</v>
      </c>
      <c r="F283" s="57">
        <v>5.2564666008047222E-5</v>
      </c>
    </row>
    <row r="284" spans="1:6" x14ac:dyDescent="0.2">
      <c r="A284" s="50" t="s">
        <v>269</v>
      </c>
      <c r="B284" s="50" t="s">
        <v>281</v>
      </c>
      <c r="C284" s="55">
        <v>18</v>
      </c>
      <c r="D284" s="56">
        <v>306205.23</v>
      </c>
      <c r="E284" s="56">
        <v>18372.32</v>
      </c>
      <c r="F284" s="57">
        <v>2.3718199176388214E-5</v>
      </c>
    </row>
    <row r="285" spans="1:6" x14ac:dyDescent="0.2">
      <c r="A285" s="50" t="s">
        <v>269</v>
      </c>
      <c r="B285" s="50" t="s">
        <v>280</v>
      </c>
      <c r="C285" s="55">
        <v>16</v>
      </c>
      <c r="D285" s="56">
        <v>0</v>
      </c>
      <c r="E285" s="56">
        <v>0</v>
      </c>
      <c r="F285" s="57">
        <v>0</v>
      </c>
    </row>
    <row r="286" spans="1:6" x14ac:dyDescent="0.2">
      <c r="A286" s="50" t="s">
        <v>269</v>
      </c>
      <c r="B286" s="50" t="s">
        <v>48</v>
      </c>
      <c r="C286" s="55">
        <v>57</v>
      </c>
      <c r="D286" s="56">
        <v>810679.34</v>
      </c>
      <c r="E286" s="56">
        <v>48640.76</v>
      </c>
      <c r="F286" s="57">
        <v>6.279398757320234E-5</v>
      </c>
    </row>
    <row r="287" spans="1:6" x14ac:dyDescent="0.2">
      <c r="A287" s="50" t="s">
        <v>269</v>
      </c>
      <c r="B287" s="50" t="s">
        <v>49</v>
      </c>
      <c r="C287" s="55">
        <v>6273</v>
      </c>
      <c r="D287" s="56">
        <v>444662740.69999999</v>
      </c>
      <c r="E287" s="56">
        <v>26580267.280000001</v>
      </c>
      <c r="F287" s="57">
        <v>3.4314450951685727E-2</v>
      </c>
    </row>
    <row r="288" spans="1:6" x14ac:dyDescent="0.2">
      <c r="A288" s="50" t="s">
        <v>282</v>
      </c>
      <c r="B288" s="50" t="s">
        <v>283</v>
      </c>
      <c r="C288" s="55">
        <v>531</v>
      </c>
      <c r="D288" s="56">
        <v>20065649.719999999</v>
      </c>
      <c r="E288" s="56">
        <v>1201317.19</v>
      </c>
      <c r="F288" s="57">
        <v>1.5508700254752261E-3</v>
      </c>
    </row>
    <row r="289" spans="1:6" x14ac:dyDescent="0.2">
      <c r="A289" s="50" t="s">
        <v>282</v>
      </c>
      <c r="B289" s="50" t="s">
        <v>284</v>
      </c>
      <c r="C289" s="55">
        <v>93</v>
      </c>
      <c r="D289" s="56">
        <v>2194613.88</v>
      </c>
      <c r="E289" s="56">
        <v>131673.97</v>
      </c>
      <c r="F289" s="57">
        <v>1.6998775586348194E-4</v>
      </c>
    </row>
    <row r="290" spans="1:6" x14ac:dyDescent="0.2">
      <c r="A290" s="50" t="s">
        <v>282</v>
      </c>
      <c r="B290" s="50" t="s">
        <v>285</v>
      </c>
      <c r="C290" s="55">
        <v>32</v>
      </c>
      <c r="D290" s="56">
        <v>276924.75</v>
      </c>
      <c r="E290" s="56">
        <v>16615.47</v>
      </c>
      <c r="F290" s="57">
        <v>2.1450150382167476E-5</v>
      </c>
    </row>
    <row r="291" spans="1:6" x14ac:dyDescent="0.2">
      <c r="A291" s="50" t="s">
        <v>282</v>
      </c>
      <c r="B291" s="50" t="s">
        <v>286</v>
      </c>
      <c r="C291" s="55">
        <v>27</v>
      </c>
      <c r="D291" s="56">
        <v>169562.7</v>
      </c>
      <c r="E291" s="56">
        <v>10173.76</v>
      </c>
      <c r="F291" s="57">
        <v>1.3134066141498264E-5</v>
      </c>
    </row>
    <row r="292" spans="1:6" x14ac:dyDescent="0.2">
      <c r="A292" s="50" t="s">
        <v>282</v>
      </c>
      <c r="B292" s="50" t="s">
        <v>48</v>
      </c>
      <c r="C292" s="55">
        <v>31</v>
      </c>
      <c r="D292" s="56">
        <v>422333.82</v>
      </c>
      <c r="E292" s="56">
        <v>25340.02</v>
      </c>
      <c r="F292" s="57">
        <v>3.2713323167333297E-5</v>
      </c>
    </row>
    <row r="293" spans="1:6" x14ac:dyDescent="0.2">
      <c r="A293" s="50" t="s">
        <v>282</v>
      </c>
      <c r="B293" s="50" t="s">
        <v>49</v>
      </c>
      <c r="C293" s="55">
        <v>714</v>
      </c>
      <c r="D293" s="56">
        <v>23129084.870000001</v>
      </c>
      <c r="E293" s="56">
        <v>1385120.41</v>
      </c>
      <c r="F293" s="57">
        <v>1.788155321029707E-3</v>
      </c>
    </row>
    <row r="294" spans="1:6" x14ac:dyDescent="0.2">
      <c r="A294" s="50" t="s">
        <v>287</v>
      </c>
      <c r="B294" s="50" t="s">
        <v>288</v>
      </c>
      <c r="C294" s="55">
        <v>425</v>
      </c>
      <c r="D294" s="56">
        <v>20388761.34</v>
      </c>
      <c r="E294" s="56">
        <v>1221009.54</v>
      </c>
      <c r="F294" s="57">
        <v>1.5762923499041033E-3</v>
      </c>
    </row>
    <row r="295" spans="1:6" x14ac:dyDescent="0.2">
      <c r="A295" s="50" t="s">
        <v>287</v>
      </c>
      <c r="B295" s="50" t="s">
        <v>289</v>
      </c>
      <c r="C295" s="55">
        <v>332</v>
      </c>
      <c r="D295" s="56">
        <v>10461967.82</v>
      </c>
      <c r="E295" s="56">
        <v>627694.73</v>
      </c>
      <c r="F295" s="57">
        <v>8.1033797735447801E-4</v>
      </c>
    </row>
    <row r="296" spans="1:6" x14ac:dyDescent="0.2">
      <c r="A296" s="50" t="s">
        <v>287</v>
      </c>
      <c r="B296" s="50" t="s">
        <v>290</v>
      </c>
      <c r="C296" s="55">
        <v>62</v>
      </c>
      <c r="D296" s="56">
        <v>2248225.4300000002</v>
      </c>
      <c r="E296" s="56">
        <v>134893.54</v>
      </c>
      <c r="F296" s="57">
        <v>1.7414413908140567E-4</v>
      </c>
    </row>
    <row r="297" spans="1:6" x14ac:dyDescent="0.2">
      <c r="A297" s="50" t="s">
        <v>287</v>
      </c>
      <c r="B297" s="50" t="s">
        <v>291</v>
      </c>
      <c r="C297" s="55">
        <v>55</v>
      </c>
      <c r="D297" s="56">
        <v>2209483.84</v>
      </c>
      <c r="E297" s="56">
        <v>132569.07999999999</v>
      </c>
      <c r="F297" s="57">
        <v>1.7114332017244112E-4</v>
      </c>
    </row>
    <row r="298" spans="1:6" x14ac:dyDescent="0.2">
      <c r="A298" s="50" t="s">
        <v>287</v>
      </c>
      <c r="B298" s="50" t="s">
        <v>287</v>
      </c>
      <c r="C298" s="55">
        <v>115</v>
      </c>
      <c r="D298" s="56">
        <v>1542085.76</v>
      </c>
      <c r="E298" s="56">
        <v>91856.94</v>
      </c>
      <c r="F298" s="57">
        <v>1.1858497994012415E-4</v>
      </c>
    </row>
    <row r="299" spans="1:6" x14ac:dyDescent="0.2">
      <c r="A299" s="50" t="s">
        <v>287</v>
      </c>
      <c r="B299" s="50" t="s">
        <v>293</v>
      </c>
      <c r="C299" s="55">
        <v>47</v>
      </c>
      <c r="D299" s="56">
        <v>1509347.49</v>
      </c>
      <c r="E299" s="56">
        <v>90560.85</v>
      </c>
      <c r="F299" s="57">
        <v>1.1691176062048869E-4</v>
      </c>
    </row>
    <row r="300" spans="1:6" x14ac:dyDescent="0.2">
      <c r="A300" s="50" t="s">
        <v>287</v>
      </c>
      <c r="B300" s="50" t="s">
        <v>294</v>
      </c>
      <c r="C300" s="55">
        <v>42</v>
      </c>
      <c r="D300" s="56">
        <v>1309930</v>
      </c>
      <c r="E300" s="56">
        <v>78595.81</v>
      </c>
      <c r="F300" s="57">
        <v>1.0146519742795492E-4</v>
      </c>
    </row>
    <row r="301" spans="1:6" x14ac:dyDescent="0.2">
      <c r="A301" s="50" t="s">
        <v>287</v>
      </c>
      <c r="B301" s="50" t="s">
        <v>99</v>
      </c>
      <c r="C301" s="55">
        <v>17</v>
      </c>
      <c r="D301" s="56">
        <v>610926.62</v>
      </c>
      <c r="E301" s="56">
        <v>36655.620000000003</v>
      </c>
      <c r="F301" s="57">
        <v>4.7321475790428184E-5</v>
      </c>
    </row>
    <row r="302" spans="1:6" x14ac:dyDescent="0.2">
      <c r="A302" s="50" t="s">
        <v>287</v>
      </c>
      <c r="B302" s="50" t="s">
        <v>776</v>
      </c>
      <c r="C302" s="55">
        <v>17</v>
      </c>
      <c r="D302" s="56">
        <v>455220.5</v>
      </c>
      <c r="E302" s="56">
        <v>27313.23</v>
      </c>
      <c r="F302" s="57">
        <v>3.5260687234410348E-5</v>
      </c>
    </row>
    <row r="303" spans="1:6" x14ac:dyDescent="0.2">
      <c r="A303" s="50" t="s">
        <v>287</v>
      </c>
      <c r="B303" s="50" t="s">
        <v>292</v>
      </c>
      <c r="C303" s="55">
        <v>38</v>
      </c>
      <c r="D303" s="56">
        <v>381052.48</v>
      </c>
      <c r="E303" s="56">
        <v>22863.13</v>
      </c>
      <c r="F303" s="57">
        <v>2.9515720994172579E-5</v>
      </c>
    </row>
    <row r="304" spans="1:6" x14ac:dyDescent="0.2">
      <c r="A304" s="50" t="s">
        <v>287</v>
      </c>
      <c r="B304" s="50" t="s">
        <v>297</v>
      </c>
      <c r="C304" s="55">
        <v>19</v>
      </c>
      <c r="D304" s="56">
        <v>275041.7</v>
      </c>
      <c r="E304" s="56">
        <v>16502.509999999998</v>
      </c>
      <c r="F304" s="57">
        <v>2.1304321886965732E-5</v>
      </c>
    </row>
    <row r="305" spans="1:6" x14ac:dyDescent="0.2">
      <c r="A305" s="50" t="s">
        <v>287</v>
      </c>
      <c r="B305" s="50" t="s">
        <v>295</v>
      </c>
      <c r="C305" s="55">
        <v>25</v>
      </c>
      <c r="D305" s="56">
        <v>264851.40000000002</v>
      </c>
      <c r="E305" s="56">
        <v>15891.06</v>
      </c>
      <c r="F305" s="57">
        <v>2.0514955444055826E-5</v>
      </c>
    </row>
    <row r="306" spans="1:6" x14ac:dyDescent="0.2">
      <c r="A306" s="50" t="s">
        <v>287</v>
      </c>
      <c r="B306" s="50" t="s">
        <v>296</v>
      </c>
      <c r="C306" s="55">
        <v>30</v>
      </c>
      <c r="D306" s="56">
        <v>247589.25</v>
      </c>
      <c r="E306" s="56">
        <v>14855.37</v>
      </c>
      <c r="F306" s="57">
        <v>1.9177905920370549E-5</v>
      </c>
    </row>
    <row r="307" spans="1:6" x14ac:dyDescent="0.2">
      <c r="A307" s="50" t="s">
        <v>287</v>
      </c>
      <c r="B307" s="50" t="s">
        <v>48</v>
      </c>
      <c r="C307" s="55">
        <v>147</v>
      </c>
      <c r="D307" s="56">
        <v>1987388.35</v>
      </c>
      <c r="E307" s="56">
        <v>119243.33</v>
      </c>
      <c r="F307" s="57">
        <v>1.5394011487911098E-4</v>
      </c>
    </row>
    <row r="308" spans="1:6" x14ac:dyDescent="0.2">
      <c r="A308" s="50" t="s">
        <v>287</v>
      </c>
      <c r="B308" s="50" t="s">
        <v>49</v>
      </c>
      <c r="C308" s="55">
        <v>1371</v>
      </c>
      <c r="D308" s="56">
        <v>43891871.979999997</v>
      </c>
      <c r="E308" s="56">
        <v>2630504.7400000002</v>
      </c>
      <c r="F308" s="57">
        <v>3.3959149066505102E-3</v>
      </c>
    </row>
    <row r="309" spans="1:6" x14ac:dyDescent="0.2">
      <c r="A309" s="50" t="s">
        <v>298</v>
      </c>
      <c r="B309" s="50" t="s">
        <v>299</v>
      </c>
      <c r="C309" s="55">
        <v>650</v>
      </c>
      <c r="D309" s="56">
        <v>29704455.960000001</v>
      </c>
      <c r="E309" s="56">
        <v>1776779.68</v>
      </c>
      <c r="F309" s="57">
        <v>2.2937775056606526E-3</v>
      </c>
    </row>
    <row r="310" spans="1:6" x14ac:dyDescent="0.2">
      <c r="A310" s="50" t="s">
        <v>298</v>
      </c>
      <c r="B310" s="50" t="s">
        <v>298</v>
      </c>
      <c r="C310" s="55">
        <v>40</v>
      </c>
      <c r="D310" s="56">
        <v>4118141.95</v>
      </c>
      <c r="E310" s="56">
        <v>247088.49</v>
      </c>
      <c r="F310" s="57">
        <v>3.1898497413571108E-4</v>
      </c>
    </row>
    <row r="311" spans="1:6" x14ac:dyDescent="0.2">
      <c r="A311" s="50" t="s">
        <v>298</v>
      </c>
      <c r="B311" s="50" t="s">
        <v>300</v>
      </c>
      <c r="C311" s="55">
        <v>81</v>
      </c>
      <c r="D311" s="56">
        <v>1491363.42</v>
      </c>
      <c r="E311" s="56">
        <v>89481.8</v>
      </c>
      <c r="F311" s="57">
        <v>1.1551873443646394E-4</v>
      </c>
    </row>
    <row r="312" spans="1:6" x14ac:dyDescent="0.2">
      <c r="A312" s="50" t="s">
        <v>298</v>
      </c>
      <c r="B312" s="50" t="s">
        <v>301</v>
      </c>
      <c r="C312" s="55">
        <v>80</v>
      </c>
      <c r="D312" s="56">
        <v>919939.98</v>
      </c>
      <c r="E312" s="56">
        <v>55162.65</v>
      </c>
      <c r="F312" s="57">
        <v>7.1213582160412593E-5</v>
      </c>
    </row>
    <row r="313" spans="1:6" x14ac:dyDescent="0.2">
      <c r="A313" s="50" t="s">
        <v>298</v>
      </c>
      <c r="B313" s="50" t="s">
        <v>302</v>
      </c>
      <c r="C313" s="55">
        <v>25</v>
      </c>
      <c r="D313" s="56">
        <v>779209.02</v>
      </c>
      <c r="E313" s="56">
        <v>46752.56</v>
      </c>
      <c r="F313" s="57">
        <v>6.0356369260171854E-5</v>
      </c>
    </row>
    <row r="314" spans="1:6" x14ac:dyDescent="0.2">
      <c r="A314" s="50" t="s">
        <v>298</v>
      </c>
      <c r="B314" s="50" t="s">
        <v>179</v>
      </c>
      <c r="C314" s="55">
        <v>38</v>
      </c>
      <c r="D314" s="56">
        <v>337213.35</v>
      </c>
      <c r="E314" s="56">
        <v>20232.79</v>
      </c>
      <c r="F314" s="57">
        <v>2.6120018762684068E-5</v>
      </c>
    </row>
    <row r="315" spans="1:6" x14ac:dyDescent="0.2">
      <c r="A315" s="50" t="s">
        <v>298</v>
      </c>
      <c r="B315" s="50" t="s">
        <v>48</v>
      </c>
      <c r="C315" s="55">
        <v>95</v>
      </c>
      <c r="D315" s="56">
        <v>852373.92</v>
      </c>
      <c r="E315" s="56">
        <v>51142.42</v>
      </c>
      <c r="F315" s="57">
        <v>6.6023567188166769E-5</v>
      </c>
    </row>
    <row r="316" spans="1:6" x14ac:dyDescent="0.2">
      <c r="A316" s="50" t="s">
        <v>298</v>
      </c>
      <c r="B316" s="50" t="s">
        <v>49</v>
      </c>
      <c r="C316" s="55">
        <v>1009</v>
      </c>
      <c r="D316" s="56">
        <v>38202697.600000001</v>
      </c>
      <c r="E316" s="56">
        <v>2286640.39</v>
      </c>
      <c r="F316" s="57">
        <v>2.9519947516042631E-3</v>
      </c>
    </row>
    <row r="317" spans="1:6" x14ac:dyDescent="0.2">
      <c r="A317" s="50" t="s">
        <v>303</v>
      </c>
      <c r="B317" s="50" t="s">
        <v>304</v>
      </c>
      <c r="C317" s="55">
        <v>549</v>
      </c>
      <c r="D317" s="56">
        <v>15949148.43</v>
      </c>
      <c r="E317" s="56">
        <v>953840.44</v>
      </c>
      <c r="F317" s="57">
        <v>1.2313838175262446E-3</v>
      </c>
    </row>
    <row r="318" spans="1:6" x14ac:dyDescent="0.2">
      <c r="A318" s="50" t="s">
        <v>303</v>
      </c>
      <c r="B318" s="50" t="s">
        <v>305</v>
      </c>
      <c r="C318" s="55">
        <v>132</v>
      </c>
      <c r="D318" s="56">
        <v>5051528.05</v>
      </c>
      <c r="E318" s="56">
        <v>303091.69</v>
      </c>
      <c r="F318" s="57">
        <v>3.9128368502878855E-4</v>
      </c>
    </row>
    <row r="319" spans="1:6" x14ac:dyDescent="0.2">
      <c r="A319" s="50" t="s">
        <v>303</v>
      </c>
      <c r="B319" s="50" t="s">
        <v>307</v>
      </c>
      <c r="C319" s="55">
        <v>42</v>
      </c>
      <c r="D319" s="56">
        <v>1986745.13</v>
      </c>
      <c r="E319" s="56">
        <v>119204.72</v>
      </c>
      <c r="F319" s="57">
        <v>1.5389027034830592E-4</v>
      </c>
    </row>
    <row r="320" spans="1:6" x14ac:dyDescent="0.2">
      <c r="A320" s="50" t="s">
        <v>303</v>
      </c>
      <c r="B320" s="50" t="s">
        <v>306</v>
      </c>
      <c r="C320" s="55">
        <v>57</v>
      </c>
      <c r="D320" s="56">
        <v>1479385.76</v>
      </c>
      <c r="E320" s="56">
        <v>88763.13</v>
      </c>
      <c r="F320" s="57">
        <v>1.1459094969277916E-4</v>
      </c>
    </row>
    <row r="321" spans="1:6" x14ac:dyDescent="0.2">
      <c r="A321" s="50" t="s">
        <v>303</v>
      </c>
      <c r="B321" s="50" t="s">
        <v>48</v>
      </c>
      <c r="C321" s="55">
        <v>129</v>
      </c>
      <c r="D321" s="56">
        <v>1142280</v>
      </c>
      <c r="E321" s="56">
        <v>68536.789999999994</v>
      </c>
      <c r="F321" s="57">
        <v>8.8479257716515491E-5</v>
      </c>
    </row>
    <row r="322" spans="1:6" x14ac:dyDescent="0.2">
      <c r="A322" s="50" t="s">
        <v>303</v>
      </c>
      <c r="B322" s="50" t="s">
        <v>49</v>
      </c>
      <c r="C322" s="55">
        <v>909</v>
      </c>
      <c r="D322" s="56">
        <v>25609087.370000001</v>
      </c>
      <c r="E322" s="56">
        <v>1533436.77</v>
      </c>
      <c r="F322" s="57">
        <v>1.9796279803126339E-3</v>
      </c>
    </row>
    <row r="323" spans="1:6" x14ac:dyDescent="0.2">
      <c r="A323" s="50" t="s">
        <v>309</v>
      </c>
      <c r="B323" s="50" t="s">
        <v>313</v>
      </c>
      <c r="C323" s="55">
        <v>54</v>
      </c>
      <c r="D323" s="56">
        <v>3020955.33</v>
      </c>
      <c r="E323" s="56">
        <v>181088.21</v>
      </c>
      <c r="F323" s="57">
        <v>2.3378028650032311E-4</v>
      </c>
    </row>
    <row r="324" spans="1:6" x14ac:dyDescent="0.2">
      <c r="A324" s="50" t="s">
        <v>309</v>
      </c>
      <c r="B324" s="50" t="s">
        <v>311</v>
      </c>
      <c r="C324" s="55">
        <v>90</v>
      </c>
      <c r="D324" s="56">
        <v>2554521.9700000002</v>
      </c>
      <c r="E324" s="56">
        <v>153225.54999999999</v>
      </c>
      <c r="F324" s="57">
        <v>1.9781029907010281E-4</v>
      </c>
    </row>
    <row r="325" spans="1:6" x14ac:dyDescent="0.2">
      <c r="A325" s="50" t="s">
        <v>309</v>
      </c>
      <c r="B325" s="50" t="s">
        <v>310</v>
      </c>
      <c r="C325" s="55">
        <v>163</v>
      </c>
      <c r="D325" s="56">
        <v>2023341.62</v>
      </c>
      <c r="E325" s="56">
        <v>121363.54</v>
      </c>
      <c r="F325" s="57">
        <v>1.5667725221809537E-4</v>
      </c>
    </row>
    <row r="326" spans="1:6" x14ac:dyDescent="0.2">
      <c r="A326" s="50" t="s">
        <v>309</v>
      </c>
      <c r="B326" s="50" t="s">
        <v>312</v>
      </c>
      <c r="C326" s="55">
        <v>73</v>
      </c>
      <c r="D326" s="56">
        <v>1280539.18</v>
      </c>
      <c r="E326" s="56">
        <v>76832.350000000006</v>
      </c>
      <c r="F326" s="57">
        <v>9.918861529137155E-5</v>
      </c>
    </row>
    <row r="327" spans="1:6" x14ac:dyDescent="0.2">
      <c r="A327" s="50" t="s">
        <v>309</v>
      </c>
      <c r="B327" s="50" t="s">
        <v>314</v>
      </c>
      <c r="C327" s="55">
        <v>16</v>
      </c>
      <c r="D327" s="56">
        <v>293588.09999999998</v>
      </c>
      <c r="E327" s="56">
        <v>17615.28</v>
      </c>
      <c r="F327" s="57">
        <v>2.2740879735811687E-5</v>
      </c>
    </row>
    <row r="328" spans="1:6" x14ac:dyDescent="0.2">
      <c r="A328" s="50" t="s">
        <v>309</v>
      </c>
      <c r="B328" s="50" t="s">
        <v>48</v>
      </c>
      <c r="C328" s="55">
        <v>107</v>
      </c>
      <c r="D328" s="56">
        <v>6312672.6900000004</v>
      </c>
      <c r="E328" s="56">
        <v>374895.55</v>
      </c>
      <c r="F328" s="57">
        <v>4.8398064725857195E-4</v>
      </c>
    </row>
    <row r="329" spans="1:6" x14ac:dyDescent="0.2">
      <c r="A329" s="50" t="s">
        <v>309</v>
      </c>
      <c r="B329" s="50" t="s">
        <v>49</v>
      </c>
      <c r="C329" s="55">
        <v>503</v>
      </c>
      <c r="D329" s="56">
        <v>15485618.890000001</v>
      </c>
      <c r="E329" s="56">
        <v>925020.49</v>
      </c>
      <c r="F329" s="57">
        <v>1.194177992984023E-3</v>
      </c>
    </row>
    <row r="330" spans="1:6" x14ac:dyDescent="0.2">
      <c r="A330" s="50" t="s">
        <v>123</v>
      </c>
      <c r="B330" s="50" t="s">
        <v>315</v>
      </c>
      <c r="C330" s="55">
        <v>367</v>
      </c>
      <c r="D330" s="56">
        <v>15795116.58</v>
      </c>
      <c r="E330" s="56">
        <v>943136.33</v>
      </c>
      <c r="F330" s="57">
        <v>1.2175650829850451E-3</v>
      </c>
    </row>
    <row r="331" spans="1:6" x14ac:dyDescent="0.2">
      <c r="A331" s="50" t="s">
        <v>123</v>
      </c>
      <c r="B331" s="50" t="s">
        <v>317</v>
      </c>
      <c r="C331" s="55">
        <v>51</v>
      </c>
      <c r="D331" s="56">
        <v>1753260.01</v>
      </c>
      <c r="E331" s="56">
        <v>105173.83</v>
      </c>
      <c r="F331" s="57">
        <v>1.3577674719815431E-4</v>
      </c>
    </row>
    <row r="332" spans="1:6" x14ac:dyDescent="0.2">
      <c r="A332" s="50" t="s">
        <v>123</v>
      </c>
      <c r="B332" s="50" t="s">
        <v>316</v>
      </c>
      <c r="C332" s="55">
        <v>50</v>
      </c>
      <c r="D332" s="56">
        <v>1683626.43</v>
      </c>
      <c r="E332" s="56">
        <v>101017.56</v>
      </c>
      <c r="F332" s="57">
        <v>1.3041110803604266E-4</v>
      </c>
    </row>
    <row r="333" spans="1:6" x14ac:dyDescent="0.2">
      <c r="A333" s="50" t="s">
        <v>123</v>
      </c>
      <c r="B333" s="50" t="s">
        <v>318</v>
      </c>
      <c r="C333" s="55">
        <v>39</v>
      </c>
      <c r="D333" s="56">
        <v>843524.04</v>
      </c>
      <c r="E333" s="56">
        <v>50611.45</v>
      </c>
      <c r="F333" s="57">
        <v>6.5338098384189552E-5</v>
      </c>
    </row>
    <row r="334" spans="1:6" x14ac:dyDescent="0.2">
      <c r="A334" s="50" t="s">
        <v>123</v>
      </c>
      <c r="B334" s="50" t="s">
        <v>777</v>
      </c>
      <c r="C334" s="55">
        <v>23</v>
      </c>
      <c r="D334" s="56">
        <v>170412.75</v>
      </c>
      <c r="E334" s="56">
        <v>10224.75</v>
      </c>
      <c r="F334" s="57">
        <v>1.3199892938331981E-5</v>
      </c>
    </row>
    <row r="335" spans="1:6" x14ac:dyDescent="0.2">
      <c r="A335" s="50" t="s">
        <v>123</v>
      </c>
      <c r="B335" s="50" t="s">
        <v>48</v>
      </c>
      <c r="C335" s="55">
        <v>81</v>
      </c>
      <c r="D335" s="56">
        <v>375143.87</v>
      </c>
      <c r="E335" s="56">
        <v>22508.62</v>
      </c>
      <c r="F335" s="57">
        <v>2.9058057574962513E-5</v>
      </c>
    </row>
    <row r="336" spans="1:6" x14ac:dyDescent="0.2">
      <c r="A336" s="50" t="s">
        <v>123</v>
      </c>
      <c r="B336" s="50" t="s">
        <v>49</v>
      </c>
      <c r="C336" s="55">
        <v>611</v>
      </c>
      <c r="D336" s="56">
        <v>20621083.68</v>
      </c>
      <c r="E336" s="56">
        <v>1232672.54</v>
      </c>
      <c r="F336" s="57">
        <v>1.5913489871167263E-3</v>
      </c>
    </row>
    <row r="337" spans="1:6" x14ac:dyDescent="0.2">
      <c r="A337" s="50" t="s">
        <v>319</v>
      </c>
      <c r="B337" s="50" t="s">
        <v>320</v>
      </c>
      <c r="C337" s="55">
        <v>271</v>
      </c>
      <c r="D337" s="56">
        <v>9787939.3100000005</v>
      </c>
      <c r="E337" s="56">
        <v>586280.62</v>
      </c>
      <c r="F337" s="57">
        <v>7.5687341165494464E-4</v>
      </c>
    </row>
    <row r="338" spans="1:6" x14ac:dyDescent="0.2">
      <c r="A338" s="50" t="s">
        <v>319</v>
      </c>
      <c r="B338" s="50" t="s">
        <v>321</v>
      </c>
      <c r="C338" s="55">
        <v>149</v>
      </c>
      <c r="D338" s="56">
        <v>3913493.82</v>
      </c>
      <c r="E338" s="56">
        <v>234809.66</v>
      </c>
      <c r="F338" s="57">
        <v>3.0313331601126026E-4</v>
      </c>
    </row>
    <row r="339" spans="1:6" x14ac:dyDescent="0.2">
      <c r="A339" s="50" t="s">
        <v>319</v>
      </c>
      <c r="B339" s="50" t="s">
        <v>322</v>
      </c>
      <c r="C339" s="55">
        <v>126</v>
      </c>
      <c r="D339" s="56">
        <v>2728658.72</v>
      </c>
      <c r="E339" s="56">
        <v>163289.76999999999</v>
      </c>
      <c r="F339" s="57">
        <v>2.1080295184966412E-4</v>
      </c>
    </row>
    <row r="340" spans="1:6" x14ac:dyDescent="0.2">
      <c r="A340" s="50" t="s">
        <v>319</v>
      </c>
      <c r="B340" s="50" t="s">
        <v>323</v>
      </c>
      <c r="C340" s="55">
        <v>74</v>
      </c>
      <c r="D340" s="56">
        <v>2215352.4300000002</v>
      </c>
      <c r="E340" s="56">
        <v>132921.15</v>
      </c>
      <c r="F340" s="57">
        <v>1.7159783361353245E-4</v>
      </c>
    </row>
    <row r="341" spans="1:6" x14ac:dyDescent="0.2">
      <c r="A341" s="50" t="s">
        <v>319</v>
      </c>
      <c r="B341" s="50" t="s">
        <v>325</v>
      </c>
      <c r="C341" s="55">
        <v>37</v>
      </c>
      <c r="D341" s="56">
        <v>1093614.28</v>
      </c>
      <c r="E341" s="56">
        <v>65616.86</v>
      </c>
      <c r="F341" s="57">
        <v>8.4709702139369492E-5</v>
      </c>
    </row>
    <row r="342" spans="1:6" x14ac:dyDescent="0.2">
      <c r="A342" s="50" t="s">
        <v>319</v>
      </c>
      <c r="B342" s="50" t="s">
        <v>324</v>
      </c>
      <c r="C342" s="55">
        <v>90</v>
      </c>
      <c r="D342" s="56">
        <v>892608.93</v>
      </c>
      <c r="E342" s="56">
        <v>53556.56</v>
      </c>
      <c r="F342" s="57">
        <v>6.9140160702741186E-5</v>
      </c>
    </row>
    <row r="343" spans="1:6" x14ac:dyDescent="0.2">
      <c r="A343" s="50" t="s">
        <v>319</v>
      </c>
      <c r="B343" s="50" t="s">
        <v>326</v>
      </c>
      <c r="C343" s="55">
        <v>24</v>
      </c>
      <c r="D343" s="56">
        <v>129026.34</v>
      </c>
      <c r="E343" s="56">
        <v>7741.56</v>
      </c>
      <c r="F343" s="57">
        <v>9.9941576249466571E-6</v>
      </c>
    </row>
    <row r="344" spans="1:6" x14ac:dyDescent="0.2">
      <c r="A344" s="50" t="s">
        <v>319</v>
      </c>
      <c r="B344" s="50" t="s">
        <v>48</v>
      </c>
      <c r="C344" s="55">
        <v>57</v>
      </c>
      <c r="D344" s="56">
        <v>457944.73</v>
      </c>
      <c r="E344" s="56">
        <v>27476.68</v>
      </c>
      <c r="F344" s="57">
        <v>3.547169703912639E-5</v>
      </c>
    </row>
    <row r="345" spans="1:6" x14ac:dyDescent="0.2">
      <c r="A345" s="50" t="s">
        <v>319</v>
      </c>
      <c r="B345" s="50" t="s">
        <v>49</v>
      </c>
      <c r="C345" s="55">
        <v>828</v>
      </c>
      <c r="D345" s="56">
        <v>21218638.559999999</v>
      </c>
      <c r="E345" s="56">
        <v>1271692.8400000001</v>
      </c>
      <c r="F345" s="57">
        <v>1.6417232048160926E-3</v>
      </c>
    </row>
    <row r="346" spans="1:6" x14ac:dyDescent="0.2">
      <c r="A346" s="50" t="s">
        <v>327</v>
      </c>
      <c r="B346" s="50" t="s">
        <v>329</v>
      </c>
      <c r="C346" s="55">
        <v>246</v>
      </c>
      <c r="D346" s="56">
        <v>9462000.3599999994</v>
      </c>
      <c r="E346" s="56">
        <v>567027.05000000005</v>
      </c>
      <c r="F346" s="57">
        <v>7.3201754107809147E-4</v>
      </c>
    </row>
    <row r="347" spans="1:6" x14ac:dyDescent="0.2">
      <c r="A347" s="50" t="s">
        <v>327</v>
      </c>
      <c r="B347" s="50" t="s">
        <v>328</v>
      </c>
      <c r="C347" s="55">
        <v>283</v>
      </c>
      <c r="D347" s="56">
        <v>6492989.6200000001</v>
      </c>
      <c r="E347" s="56">
        <v>389217.33</v>
      </c>
      <c r="F347" s="57">
        <v>5.0246970202141156E-4</v>
      </c>
    </row>
    <row r="348" spans="1:6" x14ac:dyDescent="0.2">
      <c r="A348" s="50" t="s">
        <v>327</v>
      </c>
      <c r="B348" s="50" t="s">
        <v>44</v>
      </c>
      <c r="C348" s="55">
        <v>94</v>
      </c>
      <c r="D348" s="56">
        <v>2056743.33</v>
      </c>
      <c r="E348" s="56">
        <v>123404.6</v>
      </c>
      <c r="F348" s="57">
        <v>1.5931220891441677E-4</v>
      </c>
    </row>
    <row r="349" spans="1:6" x14ac:dyDescent="0.2">
      <c r="A349" s="50" t="s">
        <v>327</v>
      </c>
      <c r="B349" s="50" t="s">
        <v>332</v>
      </c>
      <c r="C349" s="55">
        <v>21</v>
      </c>
      <c r="D349" s="56">
        <v>958784.98</v>
      </c>
      <c r="E349" s="56">
        <v>57527.08</v>
      </c>
      <c r="F349" s="57">
        <v>7.4266001325690991E-5</v>
      </c>
    </row>
    <row r="350" spans="1:6" x14ac:dyDescent="0.2">
      <c r="A350" s="50" t="s">
        <v>327</v>
      </c>
      <c r="B350" s="50" t="s">
        <v>330</v>
      </c>
      <c r="C350" s="55">
        <v>32</v>
      </c>
      <c r="D350" s="56">
        <v>816391.55</v>
      </c>
      <c r="E350" s="56">
        <v>48983.48</v>
      </c>
      <c r="F350" s="57">
        <v>6.3236430401420656E-5</v>
      </c>
    </row>
    <row r="351" spans="1:6" x14ac:dyDescent="0.2">
      <c r="A351" s="50" t="s">
        <v>327</v>
      </c>
      <c r="B351" s="50" t="s">
        <v>42</v>
      </c>
      <c r="C351" s="55">
        <v>44</v>
      </c>
      <c r="D351" s="56">
        <v>635298.96</v>
      </c>
      <c r="E351" s="56">
        <v>38117.949999999997</v>
      </c>
      <c r="F351" s="57">
        <v>4.9209306734022001E-5</v>
      </c>
    </row>
    <row r="352" spans="1:6" x14ac:dyDescent="0.2">
      <c r="A352" s="50" t="s">
        <v>327</v>
      </c>
      <c r="B352" s="50" t="s">
        <v>331</v>
      </c>
      <c r="C352" s="55">
        <v>45</v>
      </c>
      <c r="D352" s="56">
        <v>567258</v>
      </c>
      <c r="E352" s="56">
        <v>34035.480000000003</v>
      </c>
      <c r="F352" s="57">
        <v>4.3938941500255693E-5</v>
      </c>
    </row>
    <row r="353" spans="1:6" x14ac:dyDescent="0.2">
      <c r="A353" s="50" t="s">
        <v>327</v>
      </c>
      <c r="B353" s="50" t="s">
        <v>333</v>
      </c>
      <c r="C353" s="55">
        <v>23</v>
      </c>
      <c r="D353" s="56">
        <v>517952.34</v>
      </c>
      <c r="E353" s="56">
        <v>31077.16</v>
      </c>
      <c r="F353" s="57">
        <v>4.011982540672516E-5</v>
      </c>
    </row>
    <row r="354" spans="1:6" x14ac:dyDescent="0.2">
      <c r="A354" s="50" t="s">
        <v>327</v>
      </c>
      <c r="B354" s="50" t="s">
        <v>778</v>
      </c>
      <c r="C354" s="55">
        <v>16</v>
      </c>
      <c r="D354" s="56">
        <v>250740.02</v>
      </c>
      <c r="E354" s="56">
        <v>15044.39</v>
      </c>
      <c r="F354" s="57">
        <v>1.9421925946601361E-5</v>
      </c>
    </row>
    <row r="355" spans="1:6" x14ac:dyDescent="0.2">
      <c r="A355" s="50" t="s">
        <v>327</v>
      </c>
      <c r="B355" s="50" t="s">
        <v>48</v>
      </c>
      <c r="C355" s="55">
        <v>94</v>
      </c>
      <c r="D355" s="56">
        <v>533694.93000000005</v>
      </c>
      <c r="E355" s="56">
        <v>31914.44</v>
      </c>
      <c r="F355" s="57">
        <v>4.1200732652321053E-5</v>
      </c>
    </row>
    <row r="356" spans="1:6" x14ac:dyDescent="0.2">
      <c r="A356" s="50" t="s">
        <v>327</v>
      </c>
      <c r="B356" s="50" t="s">
        <v>49</v>
      </c>
      <c r="C356" s="55">
        <v>898</v>
      </c>
      <c r="D356" s="56">
        <v>22291854.09</v>
      </c>
      <c r="E356" s="56">
        <v>1336348.96</v>
      </c>
      <c r="F356" s="57">
        <v>1.7251926159809565E-3</v>
      </c>
    </row>
    <row r="357" spans="1:6" x14ac:dyDescent="0.2">
      <c r="A357" s="50" t="s">
        <v>334</v>
      </c>
      <c r="B357" s="50" t="s">
        <v>335</v>
      </c>
      <c r="C357" s="55">
        <v>577</v>
      </c>
      <c r="D357" s="56">
        <v>27568155.34</v>
      </c>
      <c r="E357" s="56">
        <v>1650400.95</v>
      </c>
      <c r="F357" s="57">
        <v>2.1306257703436653E-3</v>
      </c>
    </row>
    <row r="358" spans="1:6" x14ac:dyDescent="0.2">
      <c r="A358" s="50" t="s">
        <v>334</v>
      </c>
      <c r="B358" s="50" t="s">
        <v>337</v>
      </c>
      <c r="C358" s="55">
        <v>58</v>
      </c>
      <c r="D358" s="56">
        <v>3714389.79</v>
      </c>
      <c r="E358" s="56">
        <v>222863.4</v>
      </c>
      <c r="F358" s="57">
        <v>2.8771099732244365E-4</v>
      </c>
    </row>
    <row r="359" spans="1:6" x14ac:dyDescent="0.2">
      <c r="A359" s="50" t="s">
        <v>334</v>
      </c>
      <c r="B359" s="50" t="s">
        <v>341</v>
      </c>
      <c r="C359" s="55">
        <v>41</v>
      </c>
      <c r="D359" s="56">
        <v>1673745.83</v>
      </c>
      <c r="E359" s="56">
        <v>100424.76</v>
      </c>
      <c r="F359" s="57">
        <v>1.2964581827014683E-4</v>
      </c>
    </row>
    <row r="360" spans="1:6" x14ac:dyDescent="0.2">
      <c r="A360" s="50" t="s">
        <v>334</v>
      </c>
      <c r="B360" s="50" t="s">
        <v>336</v>
      </c>
      <c r="C360" s="55">
        <v>111</v>
      </c>
      <c r="D360" s="56">
        <v>1047296.6</v>
      </c>
      <c r="E360" s="56">
        <v>62837.83</v>
      </c>
      <c r="F360" s="57">
        <v>8.112204488883401E-5</v>
      </c>
    </row>
    <row r="361" spans="1:6" x14ac:dyDescent="0.2">
      <c r="A361" s="50" t="s">
        <v>334</v>
      </c>
      <c r="B361" s="50" t="s">
        <v>338</v>
      </c>
      <c r="C361" s="55">
        <v>42</v>
      </c>
      <c r="D361" s="56">
        <v>418326.08</v>
      </c>
      <c r="E361" s="56">
        <v>25099.55</v>
      </c>
      <c r="F361" s="57">
        <v>3.2402882495934909E-5</v>
      </c>
    </row>
    <row r="362" spans="1:6" x14ac:dyDescent="0.2">
      <c r="A362" s="50" t="s">
        <v>334</v>
      </c>
      <c r="B362" s="50" t="s">
        <v>340</v>
      </c>
      <c r="C362" s="55">
        <v>21</v>
      </c>
      <c r="D362" s="56">
        <v>350267.13</v>
      </c>
      <c r="E362" s="56">
        <v>21016.04</v>
      </c>
      <c r="F362" s="57">
        <v>2.7131174648544214E-5</v>
      </c>
    </row>
    <row r="363" spans="1:6" x14ac:dyDescent="0.2">
      <c r="A363" s="50" t="s">
        <v>334</v>
      </c>
      <c r="B363" s="50" t="s">
        <v>339</v>
      </c>
      <c r="C363" s="55">
        <v>23</v>
      </c>
      <c r="D363" s="56">
        <v>209871.73</v>
      </c>
      <c r="E363" s="56">
        <v>12592.3</v>
      </c>
      <c r="F363" s="57">
        <v>1.6256339944483511E-5</v>
      </c>
    </row>
    <row r="364" spans="1:6" x14ac:dyDescent="0.2">
      <c r="A364" s="50" t="s">
        <v>334</v>
      </c>
      <c r="B364" s="50" t="s">
        <v>48</v>
      </c>
      <c r="C364" s="55">
        <v>144</v>
      </c>
      <c r="D364" s="56">
        <v>2112773.7799999998</v>
      </c>
      <c r="E364" s="56">
        <v>126766.46</v>
      </c>
      <c r="F364" s="57">
        <v>1.6365228491369897E-4</v>
      </c>
    </row>
    <row r="365" spans="1:6" x14ac:dyDescent="0.2">
      <c r="A365" s="50" t="s">
        <v>334</v>
      </c>
      <c r="B365" s="50" t="s">
        <v>49</v>
      </c>
      <c r="C365" s="55">
        <v>1017</v>
      </c>
      <c r="D365" s="56">
        <v>37094826.280000001</v>
      </c>
      <c r="E365" s="56">
        <v>2222001.2999999998</v>
      </c>
      <c r="F365" s="57">
        <v>2.8685473257374977E-3</v>
      </c>
    </row>
    <row r="366" spans="1:6" x14ac:dyDescent="0.2">
      <c r="A366" s="50" t="s">
        <v>342</v>
      </c>
      <c r="B366" s="50" t="s">
        <v>343</v>
      </c>
      <c r="C366" s="55">
        <v>315</v>
      </c>
      <c r="D366" s="56">
        <v>28038209.879999999</v>
      </c>
      <c r="E366" s="56">
        <v>1682249.84</v>
      </c>
      <c r="F366" s="57">
        <v>2.1717418796084113E-3</v>
      </c>
    </row>
    <row r="367" spans="1:6" x14ac:dyDescent="0.2">
      <c r="A367" s="50" t="s">
        <v>342</v>
      </c>
      <c r="B367" s="50" t="s">
        <v>344</v>
      </c>
      <c r="C367" s="55">
        <v>178</v>
      </c>
      <c r="D367" s="56">
        <v>6745067.2000000002</v>
      </c>
      <c r="E367" s="56">
        <v>404704.01</v>
      </c>
      <c r="F367" s="57">
        <v>5.2246261314101909E-4</v>
      </c>
    </row>
    <row r="368" spans="1:6" x14ac:dyDescent="0.2">
      <c r="A368" s="50" t="s">
        <v>342</v>
      </c>
      <c r="B368" s="50" t="s">
        <v>346</v>
      </c>
      <c r="C368" s="55">
        <v>48</v>
      </c>
      <c r="D368" s="56">
        <v>3569335.36</v>
      </c>
      <c r="E368" s="56">
        <v>214160.11</v>
      </c>
      <c r="F368" s="57">
        <v>2.7647527065809922E-4</v>
      </c>
    </row>
    <row r="369" spans="1:6" x14ac:dyDescent="0.2">
      <c r="A369" s="50" t="s">
        <v>342</v>
      </c>
      <c r="B369" s="50" t="s">
        <v>345</v>
      </c>
      <c r="C369" s="55">
        <v>48</v>
      </c>
      <c r="D369" s="56">
        <v>2100774.56</v>
      </c>
      <c r="E369" s="56">
        <v>126046.51</v>
      </c>
      <c r="F369" s="57">
        <v>1.6272284772247646E-4</v>
      </c>
    </row>
    <row r="370" spans="1:6" x14ac:dyDescent="0.2">
      <c r="A370" s="50" t="s">
        <v>342</v>
      </c>
      <c r="B370" s="50" t="s">
        <v>347</v>
      </c>
      <c r="C370" s="55">
        <v>34</v>
      </c>
      <c r="D370" s="56">
        <v>496551.06</v>
      </c>
      <c r="E370" s="56">
        <v>29793.07</v>
      </c>
      <c r="F370" s="57">
        <v>3.8462097782755605E-5</v>
      </c>
    </row>
    <row r="371" spans="1:6" x14ac:dyDescent="0.2">
      <c r="A371" s="50" t="s">
        <v>342</v>
      </c>
      <c r="B371" s="50" t="s">
        <v>348</v>
      </c>
      <c r="C371" s="55">
        <v>23</v>
      </c>
      <c r="D371" s="56">
        <v>431971.46</v>
      </c>
      <c r="E371" s="56">
        <v>25918.28</v>
      </c>
      <c r="F371" s="57">
        <v>3.3459842161980586E-5</v>
      </c>
    </row>
    <row r="372" spans="1:6" x14ac:dyDescent="0.2">
      <c r="A372" s="50" t="s">
        <v>342</v>
      </c>
      <c r="B372" s="50" t="s">
        <v>779</v>
      </c>
      <c r="C372" s="55">
        <v>17</v>
      </c>
      <c r="D372" s="56">
        <v>100651.97</v>
      </c>
      <c r="E372" s="56">
        <v>6039.11</v>
      </c>
      <c r="F372" s="57">
        <v>7.7963378510780257E-6</v>
      </c>
    </row>
    <row r="373" spans="1:6" x14ac:dyDescent="0.2">
      <c r="A373" s="50" t="s">
        <v>342</v>
      </c>
      <c r="B373" s="50" t="s">
        <v>48</v>
      </c>
      <c r="C373" s="55">
        <v>86</v>
      </c>
      <c r="D373" s="56">
        <v>358510.51</v>
      </c>
      <c r="E373" s="56">
        <v>21510.639999999999</v>
      </c>
      <c r="F373" s="57">
        <v>2.776969070490735E-5</v>
      </c>
    </row>
    <row r="374" spans="1:6" x14ac:dyDescent="0.2">
      <c r="A374" s="50" t="s">
        <v>342</v>
      </c>
      <c r="B374" s="50" t="s">
        <v>49</v>
      </c>
      <c r="C374" s="55">
        <v>749</v>
      </c>
      <c r="D374" s="56">
        <v>41841072</v>
      </c>
      <c r="E374" s="56">
        <v>2510421.5699999998</v>
      </c>
      <c r="F374" s="57">
        <v>3.2408905796307277E-3</v>
      </c>
    </row>
    <row r="375" spans="1:6" x14ac:dyDescent="0.2">
      <c r="A375" s="50" t="s">
        <v>349</v>
      </c>
      <c r="B375" s="50" t="s">
        <v>350</v>
      </c>
      <c r="C375" s="55">
        <v>647</v>
      </c>
      <c r="D375" s="56">
        <v>31868898.890000001</v>
      </c>
      <c r="E375" s="56">
        <v>1906014.45</v>
      </c>
      <c r="F375" s="57">
        <v>2.4606163161851108E-3</v>
      </c>
    </row>
    <row r="376" spans="1:6" x14ac:dyDescent="0.2">
      <c r="A376" s="50" t="s">
        <v>349</v>
      </c>
      <c r="B376" s="50" t="s">
        <v>351</v>
      </c>
      <c r="C376" s="55">
        <v>239</v>
      </c>
      <c r="D376" s="56">
        <v>6187853.8600000003</v>
      </c>
      <c r="E376" s="56">
        <v>371143.84</v>
      </c>
      <c r="F376" s="57">
        <v>4.7913728479634366E-4</v>
      </c>
    </row>
    <row r="377" spans="1:6" x14ac:dyDescent="0.2">
      <c r="A377" s="50" t="s">
        <v>349</v>
      </c>
      <c r="B377" s="50" t="s">
        <v>353</v>
      </c>
      <c r="C377" s="55">
        <v>73</v>
      </c>
      <c r="D377" s="56">
        <v>5807622.3300000001</v>
      </c>
      <c r="E377" s="56">
        <v>348457.35</v>
      </c>
      <c r="F377" s="57">
        <v>4.4984960156237315E-4</v>
      </c>
    </row>
    <row r="378" spans="1:6" x14ac:dyDescent="0.2">
      <c r="A378" s="50" t="s">
        <v>349</v>
      </c>
      <c r="B378" s="50" t="s">
        <v>352</v>
      </c>
      <c r="C378" s="55">
        <v>93</v>
      </c>
      <c r="D378" s="56">
        <v>3656133.31</v>
      </c>
      <c r="E378" s="56">
        <v>219368.03</v>
      </c>
      <c r="F378" s="57">
        <v>2.8319856329913181E-4</v>
      </c>
    </row>
    <row r="379" spans="1:6" x14ac:dyDescent="0.2">
      <c r="A379" s="50" t="s">
        <v>349</v>
      </c>
      <c r="B379" s="50" t="s">
        <v>307</v>
      </c>
      <c r="C379" s="55">
        <v>164</v>
      </c>
      <c r="D379" s="56">
        <v>2867511.54</v>
      </c>
      <c r="E379" s="56">
        <v>172050.67</v>
      </c>
      <c r="F379" s="57">
        <v>2.2211305156295128E-4</v>
      </c>
    </row>
    <row r="380" spans="1:6" x14ac:dyDescent="0.2">
      <c r="A380" s="50" t="s">
        <v>349</v>
      </c>
      <c r="B380" s="50" t="s">
        <v>355</v>
      </c>
      <c r="C380" s="55">
        <v>43</v>
      </c>
      <c r="D380" s="56">
        <v>1431123.94</v>
      </c>
      <c r="E380" s="56">
        <v>85867.44</v>
      </c>
      <c r="F380" s="57">
        <v>1.1085268734087827E-4</v>
      </c>
    </row>
    <row r="381" spans="1:6" x14ac:dyDescent="0.2">
      <c r="A381" s="50" t="s">
        <v>349</v>
      </c>
      <c r="B381" s="50" t="s">
        <v>354</v>
      </c>
      <c r="C381" s="55">
        <v>48</v>
      </c>
      <c r="D381" s="56">
        <v>822620.4</v>
      </c>
      <c r="E381" s="56">
        <v>49357.24</v>
      </c>
      <c r="F381" s="57">
        <v>6.3718945082428104E-5</v>
      </c>
    </row>
    <row r="382" spans="1:6" x14ac:dyDescent="0.2">
      <c r="A382" s="50" t="s">
        <v>349</v>
      </c>
      <c r="B382" s="50" t="s">
        <v>357</v>
      </c>
      <c r="C382" s="55">
        <v>25</v>
      </c>
      <c r="D382" s="56">
        <v>396159.69</v>
      </c>
      <c r="E382" s="56">
        <v>23694.49</v>
      </c>
      <c r="F382" s="57">
        <v>3.0588985669906622E-5</v>
      </c>
    </row>
    <row r="383" spans="1:6" x14ac:dyDescent="0.2">
      <c r="A383" s="50" t="s">
        <v>349</v>
      </c>
      <c r="B383" s="50" t="s">
        <v>356</v>
      </c>
      <c r="C383" s="55">
        <v>21</v>
      </c>
      <c r="D383" s="56">
        <v>173976.88</v>
      </c>
      <c r="E383" s="56">
        <v>10438.620000000001</v>
      </c>
      <c r="F383" s="57">
        <v>1.3475993684337612E-5</v>
      </c>
    </row>
    <row r="384" spans="1:6" x14ac:dyDescent="0.2">
      <c r="A384" s="50" t="s">
        <v>349</v>
      </c>
      <c r="B384" s="50" t="s">
        <v>48</v>
      </c>
      <c r="C384" s="55">
        <v>49</v>
      </c>
      <c r="D384" s="56">
        <v>16926.23</v>
      </c>
      <c r="E384" s="56">
        <v>1015.57</v>
      </c>
      <c r="F384" s="57">
        <v>1.3110751139521075E-6</v>
      </c>
    </row>
    <row r="385" spans="1:6" x14ac:dyDescent="0.2">
      <c r="A385" s="50" t="s">
        <v>349</v>
      </c>
      <c r="B385" s="50" t="s">
        <v>49</v>
      </c>
      <c r="C385" s="55">
        <v>1402</v>
      </c>
      <c r="D385" s="56">
        <v>53228827.07</v>
      </c>
      <c r="E385" s="56">
        <v>3187407.71</v>
      </c>
      <c r="F385" s="57">
        <v>4.1148625172071603E-3</v>
      </c>
    </row>
    <row r="386" spans="1:6" x14ac:dyDescent="0.2">
      <c r="A386" s="50" t="s">
        <v>358</v>
      </c>
      <c r="B386" s="50" t="s">
        <v>359</v>
      </c>
      <c r="C386" s="55">
        <v>282</v>
      </c>
      <c r="D386" s="56">
        <v>10381232.539999999</v>
      </c>
      <c r="E386" s="56">
        <v>620516.06000000006</v>
      </c>
      <c r="F386" s="57">
        <v>8.0107049644397997E-4</v>
      </c>
    </row>
    <row r="387" spans="1:6" x14ac:dyDescent="0.2">
      <c r="A387" s="50" t="s">
        <v>358</v>
      </c>
      <c r="B387" s="50" t="s">
        <v>362</v>
      </c>
      <c r="C387" s="55">
        <v>111</v>
      </c>
      <c r="D387" s="56">
        <v>4475396.91</v>
      </c>
      <c r="E387" s="56">
        <v>268523.81</v>
      </c>
      <c r="F387" s="57">
        <v>3.4665742863082213E-4</v>
      </c>
    </row>
    <row r="388" spans="1:6" x14ac:dyDescent="0.2">
      <c r="A388" s="50" t="s">
        <v>358</v>
      </c>
      <c r="B388" s="50" t="s">
        <v>360</v>
      </c>
      <c r="C388" s="55">
        <v>154</v>
      </c>
      <c r="D388" s="56">
        <v>4153506.66</v>
      </c>
      <c r="E388" s="56">
        <v>248686.37</v>
      </c>
      <c r="F388" s="57">
        <v>3.2104779669159776E-4</v>
      </c>
    </row>
    <row r="389" spans="1:6" x14ac:dyDescent="0.2">
      <c r="A389" s="50" t="s">
        <v>358</v>
      </c>
      <c r="B389" s="50" t="s">
        <v>361</v>
      </c>
      <c r="C389" s="55">
        <v>168</v>
      </c>
      <c r="D389" s="56">
        <v>3983421.13</v>
      </c>
      <c r="E389" s="56">
        <v>238922.49</v>
      </c>
      <c r="F389" s="57">
        <v>3.0844287523506132E-4</v>
      </c>
    </row>
    <row r="390" spans="1:6" x14ac:dyDescent="0.2">
      <c r="A390" s="50" t="s">
        <v>358</v>
      </c>
      <c r="B390" s="50" t="s">
        <v>363</v>
      </c>
      <c r="C390" s="55">
        <v>22</v>
      </c>
      <c r="D390" s="56">
        <v>225480.55</v>
      </c>
      <c r="E390" s="56">
        <v>13528.84</v>
      </c>
      <c r="F390" s="57">
        <v>1.7465389332729233E-5</v>
      </c>
    </row>
    <row r="391" spans="1:6" x14ac:dyDescent="0.2">
      <c r="A391" s="50" t="s">
        <v>358</v>
      </c>
      <c r="B391" s="50" t="s">
        <v>364</v>
      </c>
      <c r="C391" s="55">
        <v>18</v>
      </c>
      <c r="D391" s="56">
        <v>116132.71</v>
      </c>
      <c r="E391" s="56">
        <v>6967.96</v>
      </c>
      <c r="F391" s="57">
        <v>8.9954596443511784E-6</v>
      </c>
    </row>
    <row r="392" spans="1:6" x14ac:dyDescent="0.2">
      <c r="A392" s="50" t="s">
        <v>358</v>
      </c>
      <c r="B392" s="50" t="s">
        <v>48</v>
      </c>
      <c r="C392" s="55">
        <v>98</v>
      </c>
      <c r="D392" s="56">
        <v>545164.94999999995</v>
      </c>
      <c r="E392" s="56">
        <v>32709.91</v>
      </c>
      <c r="F392" s="57">
        <v>4.2227664248267651E-5</v>
      </c>
    </row>
    <row r="393" spans="1:6" x14ac:dyDescent="0.2">
      <c r="A393" s="50" t="s">
        <v>358</v>
      </c>
      <c r="B393" s="50" t="s">
        <v>49</v>
      </c>
      <c r="C393" s="55">
        <v>853</v>
      </c>
      <c r="D393" s="56">
        <v>23880335.449999999</v>
      </c>
      <c r="E393" s="56">
        <v>1429855.43</v>
      </c>
      <c r="F393" s="57">
        <v>1.8459070973170628E-3</v>
      </c>
    </row>
    <row r="394" spans="1:6" x14ac:dyDescent="0.2">
      <c r="A394" s="50" t="s">
        <v>365</v>
      </c>
      <c r="B394" s="50" t="s">
        <v>366</v>
      </c>
      <c r="C394" s="55">
        <v>833</v>
      </c>
      <c r="D394" s="56">
        <v>50421658.450000003</v>
      </c>
      <c r="E394" s="56">
        <v>3018689.81</v>
      </c>
      <c r="F394" s="57">
        <v>3.8970519871912475E-3</v>
      </c>
    </row>
    <row r="395" spans="1:6" x14ac:dyDescent="0.2">
      <c r="A395" s="50" t="s">
        <v>365</v>
      </c>
      <c r="B395" s="50" t="s">
        <v>367</v>
      </c>
      <c r="C395" s="55">
        <v>129</v>
      </c>
      <c r="D395" s="56">
        <v>3489177.73</v>
      </c>
      <c r="E395" s="56">
        <v>209350.66</v>
      </c>
      <c r="F395" s="57">
        <v>2.7026639268139951E-4</v>
      </c>
    </row>
    <row r="396" spans="1:6" x14ac:dyDescent="0.2">
      <c r="A396" s="50" t="s">
        <v>365</v>
      </c>
      <c r="B396" s="50" t="s">
        <v>368</v>
      </c>
      <c r="C396" s="55">
        <v>73</v>
      </c>
      <c r="D396" s="56">
        <v>1840602.78</v>
      </c>
      <c r="E396" s="56">
        <v>110436.13</v>
      </c>
      <c r="F396" s="57">
        <v>1.4257024304004622E-4</v>
      </c>
    </row>
    <row r="397" spans="1:6" x14ac:dyDescent="0.2">
      <c r="A397" s="50" t="s">
        <v>365</v>
      </c>
      <c r="B397" s="50" t="s">
        <v>369</v>
      </c>
      <c r="C397" s="55">
        <v>51</v>
      </c>
      <c r="D397" s="56">
        <v>1745389.6</v>
      </c>
      <c r="E397" s="56">
        <v>104723.38</v>
      </c>
      <c r="F397" s="57">
        <v>1.3519522767209532E-4</v>
      </c>
    </row>
    <row r="398" spans="1:6" x14ac:dyDescent="0.2">
      <c r="A398" s="50" t="s">
        <v>365</v>
      </c>
      <c r="B398" s="50" t="s">
        <v>370</v>
      </c>
      <c r="C398" s="55">
        <v>53</v>
      </c>
      <c r="D398" s="56">
        <v>567194.28</v>
      </c>
      <c r="E398" s="56">
        <v>34031.660000000003</v>
      </c>
      <c r="F398" s="57">
        <v>4.3934009977135379E-5</v>
      </c>
    </row>
    <row r="399" spans="1:6" x14ac:dyDescent="0.2">
      <c r="A399" s="50" t="s">
        <v>365</v>
      </c>
      <c r="B399" s="50" t="s">
        <v>780</v>
      </c>
      <c r="C399" s="55">
        <v>18</v>
      </c>
      <c r="D399" s="56">
        <v>410567.12</v>
      </c>
      <c r="E399" s="56">
        <v>24634.04</v>
      </c>
      <c r="F399" s="57">
        <v>3.1801920891815206E-5</v>
      </c>
    </row>
    <row r="400" spans="1:6" x14ac:dyDescent="0.2">
      <c r="A400" s="50" t="s">
        <v>365</v>
      </c>
      <c r="B400" s="50" t="s">
        <v>48</v>
      </c>
      <c r="C400" s="55">
        <v>64</v>
      </c>
      <c r="D400" s="56">
        <v>573213.29</v>
      </c>
      <c r="E400" s="56">
        <v>34392.79</v>
      </c>
      <c r="F400" s="57">
        <v>4.4400219648454463E-5</v>
      </c>
    </row>
    <row r="401" spans="1:6" x14ac:dyDescent="0.2">
      <c r="A401" s="50" t="s">
        <v>365</v>
      </c>
      <c r="B401" s="50" t="s">
        <v>49</v>
      </c>
      <c r="C401" s="55">
        <v>1221</v>
      </c>
      <c r="D401" s="56">
        <v>59047803.25</v>
      </c>
      <c r="E401" s="56">
        <v>3536258.47</v>
      </c>
      <c r="F401" s="57">
        <v>4.5652200011021939E-3</v>
      </c>
    </row>
    <row r="402" spans="1:6" x14ac:dyDescent="0.2">
      <c r="A402" s="50" t="s">
        <v>371</v>
      </c>
      <c r="B402" s="50" t="s">
        <v>372</v>
      </c>
      <c r="C402" s="55">
        <v>446</v>
      </c>
      <c r="D402" s="56">
        <v>18582276.699999999</v>
      </c>
      <c r="E402" s="56">
        <v>1113659.6000000001</v>
      </c>
      <c r="F402" s="57">
        <v>1.4377062998846544E-3</v>
      </c>
    </row>
    <row r="403" spans="1:6" x14ac:dyDescent="0.2">
      <c r="A403" s="50" t="s">
        <v>371</v>
      </c>
      <c r="B403" s="50" t="s">
        <v>373</v>
      </c>
      <c r="C403" s="55">
        <v>70</v>
      </c>
      <c r="D403" s="56">
        <v>3034735.35</v>
      </c>
      <c r="E403" s="56">
        <v>181662.03</v>
      </c>
      <c r="F403" s="57">
        <v>2.34521073567574E-4</v>
      </c>
    </row>
    <row r="404" spans="1:6" x14ac:dyDescent="0.2">
      <c r="A404" s="50" t="s">
        <v>371</v>
      </c>
      <c r="B404" s="50" t="s">
        <v>374</v>
      </c>
      <c r="C404" s="55">
        <v>80</v>
      </c>
      <c r="D404" s="56">
        <v>2896069.76</v>
      </c>
      <c r="E404" s="56">
        <v>173764.19</v>
      </c>
      <c r="F404" s="57">
        <v>2.2432516242607169E-4</v>
      </c>
    </row>
    <row r="405" spans="1:6" x14ac:dyDescent="0.2">
      <c r="A405" s="50" t="s">
        <v>371</v>
      </c>
      <c r="B405" s="50" t="s">
        <v>375</v>
      </c>
      <c r="C405" s="55">
        <v>53</v>
      </c>
      <c r="D405" s="56">
        <v>1998746.62</v>
      </c>
      <c r="E405" s="56">
        <v>119924.79</v>
      </c>
      <c r="F405" s="57">
        <v>1.5481986245648505E-4</v>
      </c>
    </row>
    <row r="406" spans="1:6" x14ac:dyDescent="0.2">
      <c r="A406" s="50" t="s">
        <v>371</v>
      </c>
      <c r="B406" s="50" t="s">
        <v>376</v>
      </c>
      <c r="C406" s="55">
        <v>25</v>
      </c>
      <c r="D406" s="56">
        <v>1196490.8899999999</v>
      </c>
      <c r="E406" s="56">
        <v>71789.47</v>
      </c>
      <c r="F406" s="57">
        <v>9.2678385104730734E-5</v>
      </c>
    </row>
    <row r="407" spans="1:6" x14ac:dyDescent="0.2">
      <c r="A407" s="50" t="s">
        <v>371</v>
      </c>
      <c r="B407" s="50" t="s">
        <v>377</v>
      </c>
      <c r="C407" s="55">
        <v>20</v>
      </c>
      <c r="D407" s="56">
        <v>902776.18</v>
      </c>
      <c r="E407" s="56">
        <v>54166.57</v>
      </c>
      <c r="F407" s="57">
        <v>6.9927668142171198E-5</v>
      </c>
    </row>
    <row r="408" spans="1:6" x14ac:dyDescent="0.2">
      <c r="A408" s="50" t="s">
        <v>371</v>
      </c>
      <c r="B408" s="50" t="s">
        <v>48</v>
      </c>
      <c r="C408" s="55">
        <v>65</v>
      </c>
      <c r="D408" s="56">
        <v>257183.68</v>
      </c>
      <c r="E408" s="56">
        <v>15431.02</v>
      </c>
      <c r="F408" s="57">
        <v>1.9921055471210502E-5</v>
      </c>
    </row>
    <row r="409" spans="1:6" x14ac:dyDescent="0.2">
      <c r="A409" s="50" t="s">
        <v>371</v>
      </c>
      <c r="B409" s="50" t="s">
        <v>49</v>
      </c>
      <c r="C409" s="55">
        <v>759</v>
      </c>
      <c r="D409" s="56">
        <v>28868279.18</v>
      </c>
      <c r="E409" s="56">
        <v>1730397.66</v>
      </c>
      <c r="F409" s="57">
        <v>2.233899494143151E-3</v>
      </c>
    </row>
    <row r="410" spans="1:6" x14ac:dyDescent="0.2">
      <c r="A410" s="50" t="s">
        <v>378</v>
      </c>
      <c r="B410" s="50" t="s">
        <v>378</v>
      </c>
      <c r="C410" s="55">
        <v>499</v>
      </c>
      <c r="D410" s="56">
        <v>23053921.989999998</v>
      </c>
      <c r="E410" s="56">
        <v>1379644.18</v>
      </c>
      <c r="F410" s="57">
        <v>1.7810856469833312E-3</v>
      </c>
    </row>
    <row r="411" spans="1:6" x14ac:dyDescent="0.2">
      <c r="A411" s="50" t="s">
        <v>378</v>
      </c>
      <c r="B411" s="50" t="s">
        <v>382</v>
      </c>
      <c r="C411" s="55">
        <v>18</v>
      </c>
      <c r="D411" s="56">
        <v>1105453.24</v>
      </c>
      <c r="E411" s="56">
        <v>66327.179999999993</v>
      </c>
      <c r="F411" s="57">
        <v>8.5626707244820078E-5</v>
      </c>
    </row>
    <row r="412" spans="1:6" x14ac:dyDescent="0.2">
      <c r="A412" s="50" t="s">
        <v>378</v>
      </c>
      <c r="B412" s="50" t="s">
        <v>379</v>
      </c>
      <c r="C412" s="55">
        <v>57</v>
      </c>
      <c r="D412" s="56">
        <v>860813.36</v>
      </c>
      <c r="E412" s="56">
        <v>51639.22</v>
      </c>
      <c r="F412" s="57">
        <v>6.6664923388735331E-5</v>
      </c>
    </row>
    <row r="413" spans="1:6" x14ac:dyDescent="0.2">
      <c r="A413" s="50" t="s">
        <v>378</v>
      </c>
      <c r="B413" s="50" t="s">
        <v>573</v>
      </c>
      <c r="C413" s="55">
        <v>17</v>
      </c>
      <c r="D413" s="56">
        <v>432301.62</v>
      </c>
      <c r="E413" s="56">
        <v>25938.11</v>
      </c>
      <c r="F413" s="57">
        <v>3.3485442189068499E-5</v>
      </c>
    </row>
    <row r="414" spans="1:6" x14ac:dyDescent="0.2">
      <c r="A414" s="50" t="s">
        <v>378</v>
      </c>
      <c r="B414" s="50" t="s">
        <v>380</v>
      </c>
      <c r="C414" s="55">
        <v>36</v>
      </c>
      <c r="D414" s="56">
        <v>339946.83</v>
      </c>
      <c r="E414" s="56">
        <v>20396.8</v>
      </c>
      <c r="F414" s="57">
        <v>2.6331751513197852E-5</v>
      </c>
    </row>
    <row r="415" spans="1:6" x14ac:dyDescent="0.2">
      <c r="A415" s="50" t="s">
        <v>378</v>
      </c>
      <c r="B415" s="50" t="s">
        <v>381</v>
      </c>
      <c r="C415" s="55">
        <v>26</v>
      </c>
      <c r="D415" s="56">
        <v>247234.71</v>
      </c>
      <c r="E415" s="56">
        <v>14834.1</v>
      </c>
      <c r="F415" s="57">
        <v>1.9150446889802729E-5</v>
      </c>
    </row>
    <row r="416" spans="1:6" x14ac:dyDescent="0.2">
      <c r="A416" s="50" t="s">
        <v>378</v>
      </c>
      <c r="B416" s="50" t="s">
        <v>48</v>
      </c>
      <c r="C416" s="55">
        <v>91</v>
      </c>
      <c r="D416" s="56">
        <v>985225.49</v>
      </c>
      <c r="E416" s="56">
        <v>59113.52</v>
      </c>
      <c r="F416" s="57">
        <v>7.6314055131709461E-5</v>
      </c>
    </row>
    <row r="417" spans="1:6" x14ac:dyDescent="0.2">
      <c r="A417" s="50" t="s">
        <v>378</v>
      </c>
      <c r="B417" s="50" t="s">
        <v>49</v>
      </c>
      <c r="C417" s="55">
        <v>744</v>
      </c>
      <c r="D417" s="56">
        <v>27024897.239999998</v>
      </c>
      <c r="E417" s="56">
        <v>1617893.1</v>
      </c>
      <c r="F417" s="57">
        <v>2.088658960430919E-3</v>
      </c>
    </row>
    <row r="418" spans="1:6" x14ac:dyDescent="0.2">
      <c r="A418" s="50" t="s">
        <v>383</v>
      </c>
      <c r="B418" s="50" t="s">
        <v>384</v>
      </c>
      <c r="C418" s="55">
        <v>270</v>
      </c>
      <c r="D418" s="56">
        <v>9921012.4299999997</v>
      </c>
      <c r="E418" s="56">
        <v>595194.07999999996</v>
      </c>
      <c r="F418" s="57">
        <v>7.6838046245913093E-4</v>
      </c>
    </row>
    <row r="419" spans="1:6" x14ac:dyDescent="0.2">
      <c r="A419" s="50" t="s">
        <v>383</v>
      </c>
      <c r="B419" s="50" t="s">
        <v>385</v>
      </c>
      <c r="C419" s="55">
        <v>157</v>
      </c>
      <c r="D419" s="56">
        <v>5427012.29</v>
      </c>
      <c r="E419" s="56">
        <v>323287.07</v>
      </c>
      <c r="F419" s="57">
        <v>4.1735540843023414E-4</v>
      </c>
    </row>
    <row r="420" spans="1:6" x14ac:dyDescent="0.2">
      <c r="A420" s="50" t="s">
        <v>383</v>
      </c>
      <c r="B420" s="50" t="s">
        <v>386</v>
      </c>
      <c r="C420" s="55">
        <v>45</v>
      </c>
      <c r="D420" s="56">
        <v>840209.66</v>
      </c>
      <c r="E420" s="56">
        <v>50388.41</v>
      </c>
      <c r="F420" s="57">
        <v>6.5050159400745894E-5</v>
      </c>
    </row>
    <row r="421" spans="1:6" x14ac:dyDescent="0.2">
      <c r="A421" s="50" t="s">
        <v>383</v>
      </c>
      <c r="B421" s="50" t="s">
        <v>781</v>
      </c>
      <c r="C421" s="55">
        <v>26</v>
      </c>
      <c r="D421" s="56">
        <v>760582.56</v>
      </c>
      <c r="E421" s="56">
        <v>45634.95</v>
      </c>
      <c r="F421" s="57">
        <v>5.8913563094073983E-5</v>
      </c>
    </row>
    <row r="422" spans="1:6" x14ac:dyDescent="0.2">
      <c r="A422" s="50" t="s">
        <v>383</v>
      </c>
      <c r="B422" s="50" t="s">
        <v>388</v>
      </c>
      <c r="C422" s="55">
        <v>17</v>
      </c>
      <c r="D422" s="56">
        <v>282519.37</v>
      </c>
      <c r="E422" s="56">
        <v>16951.16</v>
      </c>
      <c r="F422" s="57">
        <v>2.1883517658674837E-5</v>
      </c>
    </row>
    <row r="423" spans="1:6" x14ac:dyDescent="0.2">
      <c r="A423" s="50" t="s">
        <v>383</v>
      </c>
      <c r="B423" s="50" t="s">
        <v>48</v>
      </c>
      <c r="C423" s="55">
        <v>41</v>
      </c>
      <c r="D423" s="56">
        <v>123159.34</v>
      </c>
      <c r="E423" s="56">
        <v>7389.57</v>
      </c>
      <c r="F423" s="57">
        <v>9.5397474618264352E-6</v>
      </c>
    </row>
    <row r="424" spans="1:6" x14ac:dyDescent="0.2">
      <c r="A424" s="50" t="s">
        <v>383</v>
      </c>
      <c r="B424" s="50" t="s">
        <v>49</v>
      </c>
      <c r="C424" s="55">
        <v>556</v>
      </c>
      <c r="D424" s="56">
        <v>17354495.649999999</v>
      </c>
      <c r="E424" s="56">
        <v>1038845.25</v>
      </c>
      <c r="F424" s="57">
        <v>1.3411228714144327E-3</v>
      </c>
    </row>
    <row r="425" spans="1:6" x14ac:dyDescent="0.2">
      <c r="A425" s="50" t="s">
        <v>389</v>
      </c>
      <c r="B425" s="50" t="s">
        <v>390</v>
      </c>
      <c r="C425" s="55">
        <v>464</v>
      </c>
      <c r="D425" s="56">
        <v>18399822.469999999</v>
      </c>
      <c r="E425" s="56">
        <v>1103271.45</v>
      </c>
      <c r="F425" s="57">
        <v>1.424295461690338E-3</v>
      </c>
    </row>
    <row r="426" spans="1:6" x14ac:dyDescent="0.2">
      <c r="A426" s="50" t="s">
        <v>389</v>
      </c>
      <c r="B426" s="50" t="s">
        <v>391</v>
      </c>
      <c r="C426" s="55">
        <v>258</v>
      </c>
      <c r="D426" s="56">
        <v>7501569</v>
      </c>
      <c r="E426" s="56">
        <v>449926.1</v>
      </c>
      <c r="F426" s="57">
        <v>5.8084318444570756E-4</v>
      </c>
    </row>
    <row r="427" spans="1:6" x14ac:dyDescent="0.2">
      <c r="A427" s="50" t="s">
        <v>389</v>
      </c>
      <c r="B427" s="50" t="s">
        <v>393</v>
      </c>
      <c r="C427" s="55">
        <v>70</v>
      </c>
      <c r="D427" s="56">
        <v>2244376.5699999998</v>
      </c>
      <c r="E427" s="56">
        <v>134662.57</v>
      </c>
      <c r="F427" s="57">
        <v>1.7384596266907613E-4</v>
      </c>
    </row>
    <row r="428" spans="1:6" x14ac:dyDescent="0.2">
      <c r="A428" s="50" t="s">
        <v>389</v>
      </c>
      <c r="B428" s="50" t="s">
        <v>392</v>
      </c>
      <c r="C428" s="55">
        <v>86</v>
      </c>
      <c r="D428" s="56">
        <v>1587654.22</v>
      </c>
      <c r="E428" s="56">
        <v>95259.27</v>
      </c>
      <c r="F428" s="57">
        <v>1.2297730168303963E-4</v>
      </c>
    </row>
    <row r="429" spans="1:6" x14ac:dyDescent="0.2">
      <c r="A429" s="50" t="s">
        <v>389</v>
      </c>
      <c r="B429" s="50" t="s">
        <v>394</v>
      </c>
      <c r="C429" s="55">
        <v>40</v>
      </c>
      <c r="D429" s="56">
        <v>755394.53</v>
      </c>
      <c r="E429" s="56">
        <v>45286.47</v>
      </c>
      <c r="F429" s="57">
        <v>5.8463684251936049E-5</v>
      </c>
    </row>
    <row r="430" spans="1:6" x14ac:dyDescent="0.2">
      <c r="A430" s="50" t="s">
        <v>389</v>
      </c>
      <c r="B430" s="50" t="s">
        <v>48</v>
      </c>
      <c r="C430" s="55">
        <v>517</v>
      </c>
      <c r="D430" s="56">
        <v>10446619.58</v>
      </c>
      <c r="E430" s="56">
        <v>620757.07999999996</v>
      </c>
      <c r="F430" s="57">
        <v>8.0138164715142955E-4</v>
      </c>
    </row>
    <row r="431" spans="1:6" x14ac:dyDescent="0.2">
      <c r="A431" s="50" t="s">
        <v>389</v>
      </c>
      <c r="B431" s="50" t="s">
        <v>49</v>
      </c>
      <c r="C431" s="55">
        <v>1435</v>
      </c>
      <c r="D431" s="56">
        <v>40935436.369999997</v>
      </c>
      <c r="E431" s="56">
        <v>2449162.9500000002</v>
      </c>
      <c r="F431" s="57">
        <v>3.1618072548012738E-3</v>
      </c>
    </row>
    <row r="432" spans="1:6" x14ac:dyDescent="0.2">
      <c r="A432" s="50" t="s">
        <v>395</v>
      </c>
      <c r="B432" s="50" t="s">
        <v>396</v>
      </c>
      <c r="C432" s="55">
        <v>561</v>
      </c>
      <c r="D432" s="56">
        <v>27531923.27</v>
      </c>
      <c r="E432" s="56">
        <v>1651366.23</v>
      </c>
      <c r="F432" s="57">
        <v>2.131871922343031E-3</v>
      </c>
    </row>
    <row r="433" spans="1:6" x14ac:dyDescent="0.2">
      <c r="A433" s="50" t="s">
        <v>395</v>
      </c>
      <c r="B433" s="50" t="s">
        <v>397</v>
      </c>
      <c r="C433" s="55">
        <v>336</v>
      </c>
      <c r="D433" s="56">
        <v>8817988.4000000004</v>
      </c>
      <c r="E433" s="56">
        <v>526634.91</v>
      </c>
      <c r="F433" s="57">
        <v>6.798723127301986E-4</v>
      </c>
    </row>
    <row r="434" spans="1:6" x14ac:dyDescent="0.2">
      <c r="A434" s="50" t="s">
        <v>395</v>
      </c>
      <c r="B434" s="50" t="s">
        <v>398</v>
      </c>
      <c r="C434" s="55">
        <v>121</v>
      </c>
      <c r="D434" s="56">
        <v>5501026.4900000002</v>
      </c>
      <c r="E434" s="56">
        <v>330061.65000000002</v>
      </c>
      <c r="F434" s="57">
        <v>4.2610121939892927E-4</v>
      </c>
    </row>
    <row r="435" spans="1:6" x14ac:dyDescent="0.2">
      <c r="A435" s="50" t="s">
        <v>395</v>
      </c>
      <c r="B435" s="50" t="s">
        <v>399</v>
      </c>
      <c r="C435" s="55">
        <v>65</v>
      </c>
      <c r="D435" s="56">
        <v>1125675.3400000001</v>
      </c>
      <c r="E435" s="56">
        <v>67524.039999999994</v>
      </c>
      <c r="F435" s="57">
        <v>8.7171823151044881E-5</v>
      </c>
    </row>
    <row r="436" spans="1:6" x14ac:dyDescent="0.2">
      <c r="A436" s="50" t="s">
        <v>395</v>
      </c>
      <c r="B436" s="50" t="s">
        <v>400</v>
      </c>
      <c r="C436" s="55">
        <v>54</v>
      </c>
      <c r="D436" s="56">
        <v>947999.73</v>
      </c>
      <c r="E436" s="56">
        <v>56879.99</v>
      </c>
      <c r="F436" s="57">
        <v>7.3430624546653333E-5</v>
      </c>
    </row>
    <row r="437" spans="1:6" x14ac:dyDescent="0.2">
      <c r="A437" s="50" t="s">
        <v>395</v>
      </c>
      <c r="B437" s="50" t="s">
        <v>402</v>
      </c>
      <c r="C437" s="55">
        <v>21</v>
      </c>
      <c r="D437" s="56">
        <v>237599.32</v>
      </c>
      <c r="E437" s="56">
        <v>14182.06</v>
      </c>
      <c r="F437" s="57">
        <v>1.8308679786302886E-5</v>
      </c>
    </row>
    <row r="438" spans="1:6" x14ac:dyDescent="0.2">
      <c r="A438" s="50" t="s">
        <v>395</v>
      </c>
      <c r="B438" s="50" t="s">
        <v>403</v>
      </c>
      <c r="C438" s="55">
        <v>23</v>
      </c>
      <c r="D438" s="56">
        <v>230740.21</v>
      </c>
      <c r="E438" s="56">
        <v>13844.42</v>
      </c>
      <c r="F438" s="57">
        <v>1.7872795109249814E-5</v>
      </c>
    </row>
    <row r="439" spans="1:6" x14ac:dyDescent="0.2">
      <c r="A439" s="50" t="s">
        <v>395</v>
      </c>
      <c r="B439" s="50" t="s">
        <v>401</v>
      </c>
      <c r="C439" s="55">
        <v>24</v>
      </c>
      <c r="D439" s="56">
        <v>127054.63</v>
      </c>
      <c r="E439" s="56">
        <v>7623.29</v>
      </c>
      <c r="F439" s="57">
        <v>9.8414740544127539E-6</v>
      </c>
    </row>
    <row r="440" spans="1:6" x14ac:dyDescent="0.2">
      <c r="A440" s="50" t="s">
        <v>395</v>
      </c>
      <c r="B440" s="50" t="s">
        <v>48</v>
      </c>
      <c r="C440" s="55">
        <v>184</v>
      </c>
      <c r="D440" s="56">
        <v>2017323.78</v>
      </c>
      <c r="E440" s="56">
        <v>120976.36</v>
      </c>
      <c r="F440" s="57">
        <v>1.5617741265743491E-4</v>
      </c>
    </row>
    <row r="441" spans="1:6" x14ac:dyDescent="0.2">
      <c r="A441" s="50" t="s">
        <v>395</v>
      </c>
      <c r="B441" s="50" t="s">
        <v>49</v>
      </c>
      <c r="C441" s="55">
        <v>1389</v>
      </c>
      <c r="D441" s="56">
        <v>46537331.170000002</v>
      </c>
      <c r="E441" s="56">
        <v>2789092.95</v>
      </c>
      <c r="F441" s="57">
        <v>3.6006482637772575E-3</v>
      </c>
    </row>
    <row r="442" spans="1:6" x14ac:dyDescent="0.2">
      <c r="A442" s="50" t="s">
        <v>404</v>
      </c>
      <c r="B442" s="50" t="s">
        <v>405</v>
      </c>
      <c r="C442" s="55">
        <v>1150</v>
      </c>
      <c r="D442" s="56">
        <v>65977007.969999999</v>
      </c>
      <c r="E442" s="56">
        <v>3949603.89</v>
      </c>
      <c r="F442" s="57">
        <v>5.0988384553969065E-3</v>
      </c>
    </row>
    <row r="443" spans="1:6" x14ac:dyDescent="0.2">
      <c r="A443" s="50" t="s">
        <v>404</v>
      </c>
      <c r="B443" s="50" t="s">
        <v>406</v>
      </c>
      <c r="C443" s="55">
        <v>190</v>
      </c>
      <c r="D443" s="56">
        <v>5899226.4199999999</v>
      </c>
      <c r="E443" s="56">
        <v>353953.61</v>
      </c>
      <c r="F443" s="57">
        <v>4.5694513383076472E-4</v>
      </c>
    </row>
    <row r="444" spans="1:6" x14ac:dyDescent="0.2">
      <c r="A444" s="50" t="s">
        <v>404</v>
      </c>
      <c r="B444" s="50" t="s">
        <v>408</v>
      </c>
      <c r="C444" s="55">
        <v>159</v>
      </c>
      <c r="D444" s="56">
        <v>5316773.1100000003</v>
      </c>
      <c r="E444" s="56">
        <v>319006.40999999997</v>
      </c>
      <c r="F444" s="57">
        <v>4.1182918493279895E-4</v>
      </c>
    </row>
    <row r="445" spans="1:6" x14ac:dyDescent="0.2">
      <c r="A445" s="50" t="s">
        <v>404</v>
      </c>
      <c r="B445" s="50" t="s">
        <v>409</v>
      </c>
      <c r="C445" s="55">
        <v>141</v>
      </c>
      <c r="D445" s="56">
        <v>3972233.6</v>
      </c>
      <c r="E445" s="56">
        <v>238334</v>
      </c>
      <c r="F445" s="57">
        <v>3.0768314956985883E-4</v>
      </c>
    </row>
    <row r="446" spans="1:6" x14ac:dyDescent="0.2">
      <c r="A446" s="50" t="s">
        <v>404</v>
      </c>
      <c r="B446" s="50" t="s">
        <v>407</v>
      </c>
      <c r="C446" s="55">
        <v>147</v>
      </c>
      <c r="D446" s="56">
        <v>3715646.33</v>
      </c>
      <c r="E446" s="56">
        <v>222938.81</v>
      </c>
      <c r="F446" s="57">
        <v>2.8780834971995744E-4</v>
      </c>
    </row>
    <row r="447" spans="1:6" x14ac:dyDescent="0.2">
      <c r="A447" s="50" t="s">
        <v>404</v>
      </c>
      <c r="B447" s="50" t="s">
        <v>410</v>
      </c>
      <c r="C447" s="55">
        <v>119</v>
      </c>
      <c r="D447" s="56">
        <v>2064587.74</v>
      </c>
      <c r="E447" s="56">
        <v>123875.24</v>
      </c>
      <c r="F447" s="57">
        <v>1.5991979321843363E-4</v>
      </c>
    </row>
    <row r="448" spans="1:6" x14ac:dyDescent="0.2">
      <c r="A448" s="50" t="s">
        <v>404</v>
      </c>
      <c r="B448" s="50" t="s">
        <v>412</v>
      </c>
      <c r="C448" s="55">
        <v>65</v>
      </c>
      <c r="D448" s="56">
        <v>1559417.87</v>
      </c>
      <c r="E448" s="56">
        <v>93542.96</v>
      </c>
      <c r="F448" s="57">
        <v>1.2076158900067689E-4</v>
      </c>
    </row>
    <row r="449" spans="1:6" x14ac:dyDescent="0.2">
      <c r="A449" s="50" t="s">
        <v>404</v>
      </c>
      <c r="B449" s="50" t="s">
        <v>411</v>
      </c>
      <c r="C449" s="55">
        <v>53</v>
      </c>
      <c r="D449" s="56">
        <v>1046611.95</v>
      </c>
      <c r="E449" s="56">
        <v>62796.73</v>
      </c>
      <c r="F449" s="57">
        <v>8.1068985831178278E-5</v>
      </c>
    </row>
    <row r="450" spans="1:6" x14ac:dyDescent="0.2">
      <c r="A450" s="50" t="s">
        <v>404</v>
      </c>
      <c r="B450" s="50" t="s">
        <v>413</v>
      </c>
      <c r="C450" s="55">
        <v>40</v>
      </c>
      <c r="D450" s="56">
        <v>397983.57</v>
      </c>
      <c r="E450" s="56">
        <v>23879</v>
      </c>
      <c r="F450" s="57">
        <v>3.0827183400516333E-5</v>
      </c>
    </row>
    <row r="451" spans="1:6" x14ac:dyDescent="0.2">
      <c r="A451" s="50" t="s">
        <v>404</v>
      </c>
      <c r="B451" s="50" t="s">
        <v>414</v>
      </c>
      <c r="C451" s="55">
        <v>17</v>
      </c>
      <c r="D451" s="56">
        <v>107775.27</v>
      </c>
      <c r="E451" s="56">
        <v>6466.51</v>
      </c>
      <c r="F451" s="57">
        <v>8.3481004117120842E-6</v>
      </c>
    </row>
    <row r="452" spans="1:6" x14ac:dyDescent="0.2">
      <c r="A452" s="50" t="s">
        <v>404</v>
      </c>
      <c r="B452" s="50" t="s">
        <v>48</v>
      </c>
      <c r="C452" s="55">
        <v>122</v>
      </c>
      <c r="D452" s="56">
        <v>1432097.85</v>
      </c>
      <c r="E452" s="56">
        <v>85925.91</v>
      </c>
      <c r="F452" s="57">
        <v>1.109281706280104E-4</v>
      </c>
    </row>
    <row r="453" spans="1:6" x14ac:dyDescent="0.2">
      <c r="A453" s="50" t="s">
        <v>404</v>
      </c>
      <c r="B453" s="50" t="s">
        <v>49</v>
      </c>
      <c r="C453" s="55">
        <v>2203</v>
      </c>
      <c r="D453" s="56">
        <v>91489361.680000007</v>
      </c>
      <c r="E453" s="56">
        <v>5480323.0599999996</v>
      </c>
      <c r="F453" s="57">
        <v>7.0749580830310674E-3</v>
      </c>
    </row>
    <row r="454" spans="1:6" x14ac:dyDescent="0.2">
      <c r="A454" s="50" t="s">
        <v>315</v>
      </c>
      <c r="B454" s="50" t="s">
        <v>415</v>
      </c>
      <c r="C454" s="55">
        <v>833</v>
      </c>
      <c r="D454" s="56">
        <v>37277930.609999999</v>
      </c>
      <c r="E454" s="56">
        <v>2229948.1800000002</v>
      </c>
      <c r="F454" s="57">
        <v>2.8788065462752883E-3</v>
      </c>
    </row>
    <row r="455" spans="1:6" x14ac:dyDescent="0.2">
      <c r="A455" s="50" t="s">
        <v>315</v>
      </c>
      <c r="B455" s="50" t="s">
        <v>416</v>
      </c>
      <c r="C455" s="55">
        <v>34</v>
      </c>
      <c r="D455" s="56">
        <v>6023827.5099999998</v>
      </c>
      <c r="E455" s="56">
        <v>361429.65</v>
      </c>
      <c r="F455" s="57">
        <v>4.6659651186961045E-4</v>
      </c>
    </row>
    <row r="456" spans="1:6" x14ac:dyDescent="0.2">
      <c r="A456" s="50" t="s">
        <v>315</v>
      </c>
      <c r="B456" s="50" t="s">
        <v>417</v>
      </c>
      <c r="C456" s="55">
        <v>33</v>
      </c>
      <c r="D456" s="56">
        <v>503453.28</v>
      </c>
      <c r="E456" s="56">
        <v>30207.18</v>
      </c>
      <c r="F456" s="57">
        <v>3.899670329043967E-5</v>
      </c>
    </row>
    <row r="457" spans="1:6" x14ac:dyDescent="0.2">
      <c r="A457" s="50" t="s">
        <v>315</v>
      </c>
      <c r="B457" s="50" t="s">
        <v>418</v>
      </c>
      <c r="C457" s="55">
        <v>37</v>
      </c>
      <c r="D457" s="56">
        <v>267267.67</v>
      </c>
      <c r="E457" s="56">
        <v>16036.08</v>
      </c>
      <c r="F457" s="57">
        <v>2.0702172586178312E-5</v>
      </c>
    </row>
    <row r="458" spans="1:6" x14ac:dyDescent="0.2">
      <c r="A458" s="50" t="s">
        <v>315</v>
      </c>
      <c r="B458" s="50" t="s">
        <v>48</v>
      </c>
      <c r="C458" s="55">
        <v>62</v>
      </c>
      <c r="D458" s="56">
        <v>293961.82</v>
      </c>
      <c r="E458" s="56">
        <v>17637.72</v>
      </c>
      <c r="F458" s="57">
        <v>2.2769849206706936E-5</v>
      </c>
    </row>
    <row r="459" spans="1:6" x14ac:dyDescent="0.2">
      <c r="A459" s="50" t="s">
        <v>315</v>
      </c>
      <c r="B459" s="50" t="s">
        <v>49</v>
      </c>
      <c r="C459" s="55">
        <v>999</v>
      </c>
      <c r="D459" s="56">
        <v>44366440.890000001</v>
      </c>
      <c r="E459" s="56">
        <v>2655258.7999999998</v>
      </c>
      <c r="F459" s="57">
        <v>3.4278717703184768E-3</v>
      </c>
    </row>
    <row r="460" spans="1:6" x14ac:dyDescent="0.2">
      <c r="A460" s="50" t="s">
        <v>419</v>
      </c>
      <c r="B460" s="50" t="s">
        <v>420</v>
      </c>
      <c r="C460" s="55">
        <v>3408</v>
      </c>
      <c r="D460" s="56">
        <v>270792650.64999998</v>
      </c>
      <c r="E460" s="56">
        <v>16182464.35</v>
      </c>
      <c r="F460" s="57">
        <v>2.0891151069549283E-2</v>
      </c>
    </row>
    <row r="461" spans="1:6" x14ac:dyDescent="0.2">
      <c r="A461" s="50" t="s">
        <v>419</v>
      </c>
      <c r="B461" s="50" t="s">
        <v>421</v>
      </c>
      <c r="C461" s="55">
        <v>1748</v>
      </c>
      <c r="D461" s="56">
        <v>240801621.61000001</v>
      </c>
      <c r="E461" s="56">
        <v>14348319.42</v>
      </c>
      <c r="F461" s="57">
        <v>1.852331648098874E-2</v>
      </c>
    </row>
    <row r="462" spans="1:6" x14ac:dyDescent="0.2">
      <c r="A462" s="50" t="s">
        <v>419</v>
      </c>
      <c r="B462" s="50" t="s">
        <v>422</v>
      </c>
      <c r="C462" s="55">
        <v>970</v>
      </c>
      <c r="D462" s="56">
        <v>55778895.340000004</v>
      </c>
      <c r="E462" s="56">
        <v>3346733.76</v>
      </c>
      <c r="F462" s="57">
        <v>4.320548407061418E-3</v>
      </c>
    </row>
    <row r="463" spans="1:6" x14ac:dyDescent="0.2">
      <c r="A463" s="50" t="s">
        <v>419</v>
      </c>
      <c r="B463" s="50" t="s">
        <v>423</v>
      </c>
      <c r="C463" s="55">
        <v>333</v>
      </c>
      <c r="D463" s="56">
        <v>14279684.310000001</v>
      </c>
      <c r="E463" s="56">
        <v>856781.12</v>
      </c>
      <c r="F463" s="57">
        <v>1.1060826969445869E-3</v>
      </c>
    </row>
    <row r="464" spans="1:6" x14ac:dyDescent="0.2">
      <c r="A464" s="50" t="s">
        <v>419</v>
      </c>
      <c r="B464" s="50" t="s">
        <v>424</v>
      </c>
      <c r="C464" s="55">
        <v>226</v>
      </c>
      <c r="D464" s="56">
        <v>8448965.1600000001</v>
      </c>
      <c r="E464" s="56">
        <v>506937.89</v>
      </c>
      <c r="F464" s="57">
        <v>6.5444395944975814E-4</v>
      </c>
    </row>
    <row r="465" spans="1:6" x14ac:dyDescent="0.2">
      <c r="A465" s="50" t="s">
        <v>419</v>
      </c>
      <c r="B465" s="50" t="s">
        <v>425</v>
      </c>
      <c r="C465" s="55">
        <v>161</v>
      </c>
      <c r="D465" s="56">
        <v>4483907.6900000004</v>
      </c>
      <c r="E465" s="56">
        <v>269034.5</v>
      </c>
      <c r="F465" s="57">
        <v>3.4731671646912396E-4</v>
      </c>
    </row>
    <row r="466" spans="1:6" x14ac:dyDescent="0.2">
      <c r="A466" s="50" t="s">
        <v>419</v>
      </c>
      <c r="B466" s="50" t="s">
        <v>426</v>
      </c>
      <c r="C466" s="55">
        <v>168</v>
      </c>
      <c r="D466" s="56">
        <v>2943201.38</v>
      </c>
      <c r="E466" s="56">
        <v>176592.07</v>
      </c>
      <c r="F466" s="57">
        <v>2.2797588378771383E-4</v>
      </c>
    </row>
    <row r="467" spans="1:6" x14ac:dyDescent="0.2">
      <c r="A467" s="50" t="s">
        <v>419</v>
      </c>
      <c r="B467" s="50" t="s">
        <v>428</v>
      </c>
      <c r="C467" s="55">
        <v>42</v>
      </c>
      <c r="D467" s="56">
        <v>1566451.22</v>
      </c>
      <c r="E467" s="56">
        <v>93987.07</v>
      </c>
      <c r="F467" s="57">
        <v>1.2133492374752572E-4</v>
      </c>
    </row>
    <row r="468" spans="1:6" x14ac:dyDescent="0.2">
      <c r="A468" s="50" t="s">
        <v>419</v>
      </c>
      <c r="B468" s="50" t="s">
        <v>427</v>
      </c>
      <c r="C468" s="55">
        <v>58</v>
      </c>
      <c r="D468" s="56">
        <v>1126172.1299999999</v>
      </c>
      <c r="E468" s="56">
        <v>67570.36</v>
      </c>
      <c r="F468" s="57">
        <v>8.723162109631528E-5</v>
      </c>
    </row>
    <row r="469" spans="1:6" x14ac:dyDescent="0.2">
      <c r="A469" s="50" t="s">
        <v>419</v>
      </c>
      <c r="B469" s="50" t="s">
        <v>48</v>
      </c>
      <c r="C469" s="55">
        <v>251</v>
      </c>
      <c r="D469" s="56">
        <v>8342433.1299999999</v>
      </c>
      <c r="E469" s="56">
        <v>500545.96</v>
      </c>
      <c r="F469" s="57">
        <v>6.4619213992660966E-4</v>
      </c>
    </row>
    <row r="470" spans="1:6" x14ac:dyDescent="0.2">
      <c r="A470" s="50" t="s">
        <v>419</v>
      </c>
      <c r="B470" s="50" t="s">
        <v>49</v>
      </c>
      <c r="C470" s="55">
        <v>7365</v>
      </c>
      <c r="D470" s="56">
        <v>608563982.62</v>
      </c>
      <c r="E470" s="56">
        <v>36348966.490000002</v>
      </c>
      <c r="F470" s="57">
        <v>4.6925593886111332E-2</v>
      </c>
    </row>
    <row r="471" spans="1:6" x14ac:dyDescent="0.2">
      <c r="A471" s="50" t="s">
        <v>429</v>
      </c>
      <c r="B471" s="50" t="s">
        <v>431</v>
      </c>
      <c r="C471" s="55">
        <v>517</v>
      </c>
      <c r="D471" s="56">
        <v>26003349.489999998</v>
      </c>
      <c r="E471" s="56">
        <v>1557848.43</v>
      </c>
      <c r="F471" s="57">
        <v>2.0111428142642667E-3</v>
      </c>
    </row>
    <row r="472" spans="1:6" x14ac:dyDescent="0.2">
      <c r="A472" s="50" t="s">
        <v>429</v>
      </c>
      <c r="B472" s="50" t="s">
        <v>430</v>
      </c>
      <c r="C472" s="55">
        <v>567</v>
      </c>
      <c r="D472" s="56">
        <v>22422100.25</v>
      </c>
      <c r="E472" s="56">
        <v>1343920.94</v>
      </c>
      <c r="F472" s="57">
        <v>1.7349678501266512E-3</v>
      </c>
    </row>
    <row r="473" spans="1:6" x14ac:dyDescent="0.2">
      <c r="A473" s="50" t="s">
        <v>429</v>
      </c>
      <c r="B473" s="50" t="s">
        <v>432</v>
      </c>
      <c r="C473" s="55">
        <v>75</v>
      </c>
      <c r="D473" s="56">
        <v>1688641.52</v>
      </c>
      <c r="E473" s="56">
        <v>101318.49</v>
      </c>
      <c r="F473" s="57">
        <v>1.3079960103410445E-4</v>
      </c>
    </row>
    <row r="474" spans="1:6" x14ac:dyDescent="0.2">
      <c r="A474" s="50" t="s">
        <v>429</v>
      </c>
      <c r="B474" s="50" t="s">
        <v>271</v>
      </c>
      <c r="C474" s="55">
        <v>24</v>
      </c>
      <c r="D474" s="56">
        <v>1070048.8899999999</v>
      </c>
      <c r="E474" s="56">
        <v>64202.92</v>
      </c>
      <c r="F474" s="57">
        <v>8.2884341458548436E-5</v>
      </c>
    </row>
    <row r="475" spans="1:6" x14ac:dyDescent="0.2">
      <c r="A475" s="50" t="s">
        <v>429</v>
      </c>
      <c r="B475" s="50" t="s">
        <v>433</v>
      </c>
      <c r="C475" s="55">
        <v>69</v>
      </c>
      <c r="D475" s="56">
        <v>816869.12</v>
      </c>
      <c r="E475" s="56">
        <v>49012.160000000003</v>
      </c>
      <c r="F475" s="57">
        <v>6.3273455554062167E-5</v>
      </c>
    </row>
    <row r="476" spans="1:6" x14ac:dyDescent="0.2">
      <c r="A476" s="50" t="s">
        <v>429</v>
      </c>
      <c r="B476" s="50" t="s">
        <v>434</v>
      </c>
      <c r="C476" s="55">
        <v>35</v>
      </c>
      <c r="D476" s="56">
        <v>460678.3</v>
      </c>
      <c r="E476" s="56">
        <v>27640.71</v>
      </c>
      <c r="F476" s="57">
        <v>3.5683455609132951E-5</v>
      </c>
    </row>
    <row r="477" spans="1:6" x14ac:dyDescent="0.2">
      <c r="A477" s="50" t="s">
        <v>429</v>
      </c>
      <c r="B477" s="50" t="s">
        <v>435</v>
      </c>
      <c r="C477" s="55">
        <v>27</v>
      </c>
      <c r="D477" s="56">
        <v>223479.54</v>
      </c>
      <c r="E477" s="56">
        <v>13408.8</v>
      </c>
      <c r="F477" s="57">
        <v>1.7310420737084609E-5</v>
      </c>
    </row>
    <row r="478" spans="1:6" x14ac:dyDescent="0.2">
      <c r="A478" s="50" t="s">
        <v>429</v>
      </c>
      <c r="B478" s="50" t="s">
        <v>48</v>
      </c>
      <c r="C478" s="55">
        <v>82</v>
      </c>
      <c r="D478" s="56">
        <v>217863.09</v>
      </c>
      <c r="E478" s="56">
        <v>13071.77</v>
      </c>
      <c r="F478" s="57">
        <v>1.6875323554561219E-5</v>
      </c>
    </row>
    <row r="479" spans="1:6" x14ac:dyDescent="0.2">
      <c r="A479" s="50" t="s">
        <v>429</v>
      </c>
      <c r="B479" s="50" t="s">
        <v>49</v>
      </c>
      <c r="C479" s="55">
        <v>1396</v>
      </c>
      <c r="D479" s="56">
        <v>52903030.200000003</v>
      </c>
      <c r="E479" s="56">
        <v>3170424.21</v>
      </c>
      <c r="F479" s="57">
        <v>4.0929372494286657E-3</v>
      </c>
    </row>
    <row r="480" spans="1:6" x14ac:dyDescent="0.2">
      <c r="A480" s="50" t="s">
        <v>436</v>
      </c>
      <c r="B480" s="50" t="s">
        <v>437</v>
      </c>
      <c r="C480" s="55">
        <v>274</v>
      </c>
      <c r="D480" s="56">
        <v>9461661.7300000004</v>
      </c>
      <c r="E480" s="56">
        <v>567503.69999999995</v>
      </c>
      <c r="F480" s="57">
        <v>7.3263288413968756E-4</v>
      </c>
    </row>
    <row r="481" spans="1:6" x14ac:dyDescent="0.2">
      <c r="A481" s="50" t="s">
        <v>436</v>
      </c>
      <c r="B481" s="50" t="s">
        <v>438</v>
      </c>
      <c r="C481" s="55">
        <v>108</v>
      </c>
      <c r="D481" s="56">
        <v>2040446.61</v>
      </c>
      <c r="E481" s="56">
        <v>122426.79</v>
      </c>
      <c r="F481" s="57">
        <v>1.5804988100282669E-4</v>
      </c>
    </row>
    <row r="482" spans="1:6" x14ac:dyDescent="0.2">
      <c r="A482" s="50" t="s">
        <v>436</v>
      </c>
      <c r="B482" s="50" t="s">
        <v>439</v>
      </c>
      <c r="C482" s="55">
        <v>42</v>
      </c>
      <c r="D482" s="56">
        <v>1640376.68</v>
      </c>
      <c r="E482" s="56">
        <v>98422.65</v>
      </c>
      <c r="F482" s="57">
        <v>1.2706114503600774E-4</v>
      </c>
    </row>
    <row r="483" spans="1:6" x14ac:dyDescent="0.2">
      <c r="A483" s="50" t="s">
        <v>436</v>
      </c>
      <c r="B483" s="50" t="s">
        <v>440</v>
      </c>
      <c r="C483" s="55">
        <v>39</v>
      </c>
      <c r="D483" s="56">
        <v>1106844.75</v>
      </c>
      <c r="E483" s="56">
        <v>66410.67</v>
      </c>
      <c r="F483" s="57">
        <v>8.5734490717415639E-5</v>
      </c>
    </row>
    <row r="484" spans="1:6" x14ac:dyDescent="0.2">
      <c r="A484" s="50" t="s">
        <v>436</v>
      </c>
      <c r="B484" s="50" t="s">
        <v>443</v>
      </c>
      <c r="C484" s="55">
        <v>20</v>
      </c>
      <c r="D484" s="56">
        <v>628911.32999999996</v>
      </c>
      <c r="E484" s="56">
        <v>37734.69</v>
      </c>
      <c r="F484" s="57">
        <v>4.8714527793945716E-5</v>
      </c>
    </row>
    <row r="485" spans="1:6" x14ac:dyDescent="0.2">
      <c r="A485" s="50" t="s">
        <v>436</v>
      </c>
      <c r="B485" s="50" t="s">
        <v>444</v>
      </c>
      <c r="C485" s="55">
        <v>22</v>
      </c>
      <c r="D485" s="56">
        <v>393552.28</v>
      </c>
      <c r="E485" s="56">
        <v>23613.15</v>
      </c>
      <c r="F485" s="57">
        <v>3.0483977792784551E-5</v>
      </c>
    </row>
    <row r="486" spans="1:6" x14ac:dyDescent="0.2">
      <c r="A486" s="50" t="s">
        <v>436</v>
      </c>
      <c r="B486" s="50" t="s">
        <v>442</v>
      </c>
      <c r="C486" s="55">
        <v>44</v>
      </c>
      <c r="D486" s="56">
        <v>313044.21000000002</v>
      </c>
      <c r="E486" s="56">
        <v>18782.66</v>
      </c>
      <c r="F486" s="57">
        <v>2.4247937709683909E-5</v>
      </c>
    </row>
    <row r="487" spans="1:6" x14ac:dyDescent="0.2">
      <c r="A487" s="50" t="s">
        <v>436</v>
      </c>
      <c r="B487" s="50" t="s">
        <v>441</v>
      </c>
      <c r="C487" s="55">
        <v>25</v>
      </c>
      <c r="D487" s="56">
        <v>308880.56</v>
      </c>
      <c r="E487" s="56">
        <v>18532.82</v>
      </c>
      <c r="F487" s="57">
        <v>2.3925400605919723E-5</v>
      </c>
    </row>
    <row r="488" spans="1:6" x14ac:dyDescent="0.2">
      <c r="A488" s="50" t="s">
        <v>436</v>
      </c>
      <c r="B488" s="50" t="s">
        <v>48</v>
      </c>
      <c r="C488" s="55">
        <v>103</v>
      </c>
      <c r="D488" s="56">
        <v>1208619.45</v>
      </c>
      <c r="E488" s="56">
        <v>72517.16</v>
      </c>
      <c r="F488" s="57">
        <v>9.3617814439657732E-5</v>
      </c>
    </row>
    <row r="489" spans="1:6" x14ac:dyDescent="0.2">
      <c r="A489" s="50" t="s">
        <v>436</v>
      </c>
      <c r="B489" s="50" t="s">
        <v>49</v>
      </c>
      <c r="C489" s="55">
        <v>677</v>
      </c>
      <c r="D489" s="56">
        <v>17102337.600000001</v>
      </c>
      <c r="E489" s="56">
        <v>1025944.3</v>
      </c>
      <c r="F489" s="57">
        <v>1.3244680721476757E-3</v>
      </c>
    </row>
    <row r="490" spans="1:6" x14ac:dyDescent="0.2">
      <c r="A490" s="50" t="s">
        <v>445</v>
      </c>
      <c r="B490" s="50" t="s">
        <v>446</v>
      </c>
      <c r="C490" s="55">
        <v>757</v>
      </c>
      <c r="D490" s="56">
        <v>36807875.189999998</v>
      </c>
      <c r="E490" s="56">
        <v>2205742.91</v>
      </c>
      <c r="F490" s="57">
        <v>2.8475581565793624E-3</v>
      </c>
    </row>
    <row r="491" spans="1:6" x14ac:dyDescent="0.2">
      <c r="A491" s="50" t="s">
        <v>445</v>
      </c>
      <c r="B491" s="50" t="s">
        <v>447</v>
      </c>
      <c r="C491" s="55">
        <v>95</v>
      </c>
      <c r="D491" s="56">
        <v>2600171.66</v>
      </c>
      <c r="E491" s="56">
        <v>155900.22</v>
      </c>
      <c r="F491" s="57">
        <v>2.0126323020733047E-4</v>
      </c>
    </row>
    <row r="492" spans="1:6" x14ac:dyDescent="0.2">
      <c r="A492" s="50" t="s">
        <v>445</v>
      </c>
      <c r="B492" s="50" t="s">
        <v>450</v>
      </c>
      <c r="C492" s="55">
        <v>31</v>
      </c>
      <c r="D492" s="56">
        <v>1551687.54</v>
      </c>
      <c r="E492" s="56">
        <v>93101.27</v>
      </c>
      <c r="F492" s="57">
        <v>1.20191378412454E-4</v>
      </c>
    </row>
    <row r="493" spans="1:6" x14ac:dyDescent="0.2">
      <c r="A493" s="50" t="s">
        <v>445</v>
      </c>
      <c r="B493" s="50" t="s">
        <v>449</v>
      </c>
      <c r="C493" s="55">
        <v>37</v>
      </c>
      <c r="D493" s="56">
        <v>1354921.4</v>
      </c>
      <c r="E493" s="56">
        <v>81295.27</v>
      </c>
      <c r="F493" s="57">
        <v>1.0495013182647906E-4</v>
      </c>
    </row>
    <row r="494" spans="1:6" x14ac:dyDescent="0.2">
      <c r="A494" s="50" t="s">
        <v>445</v>
      </c>
      <c r="B494" s="50" t="s">
        <v>448</v>
      </c>
      <c r="C494" s="55">
        <v>51</v>
      </c>
      <c r="D494" s="56">
        <v>1233940.3</v>
      </c>
      <c r="E494" s="56">
        <v>74036.39</v>
      </c>
      <c r="F494" s="57">
        <v>9.5579101840200729E-5</v>
      </c>
    </row>
    <row r="495" spans="1:6" x14ac:dyDescent="0.2">
      <c r="A495" s="50" t="s">
        <v>445</v>
      </c>
      <c r="B495" s="50" t="s">
        <v>452</v>
      </c>
      <c r="C495" s="55">
        <v>33</v>
      </c>
      <c r="D495" s="56">
        <v>1000824.72</v>
      </c>
      <c r="E495" s="56">
        <v>60049.47</v>
      </c>
      <c r="F495" s="57">
        <v>7.7522342844918275E-5</v>
      </c>
    </row>
    <row r="496" spans="1:6" x14ac:dyDescent="0.2">
      <c r="A496" s="50" t="s">
        <v>445</v>
      </c>
      <c r="B496" s="50" t="s">
        <v>346</v>
      </c>
      <c r="C496" s="55">
        <v>60</v>
      </c>
      <c r="D496" s="56">
        <v>857877.13</v>
      </c>
      <c r="E496" s="56">
        <v>51472.66</v>
      </c>
      <c r="F496" s="57">
        <v>6.6449898652892538E-5</v>
      </c>
    </row>
    <row r="497" spans="1:6" x14ac:dyDescent="0.2">
      <c r="A497" s="50" t="s">
        <v>445</v>
      </c>
      <c r="B497" s="50" t="s">
        <v>451</v>
      </c>
      <c r="C497" s="55">
        <v>44</v>
      </c>
      <c r="D497" s="56">
        <v>842438.37</v>
      </c>
      <c r="E497" s="56">
        <v>50546.31</v>
      </c>
      <c r="F497" s="57">
        <v>6.5254004296216454E-5</v>
      </c>
    </row>
    <row r="498" spans="1:6" x14ac:dyDescent="0.2">
      <c r="A498" s="50" t="s">
        <v>445</v>
      </c>
      <c r="B498" s="50" t="s">
        <v>455</v>
      </c>
      <c r="C498" s="55">
        <v>21</v>
      </c>
      <c r="D498" s="56">
        <v>271401.88</v>
      </c>
      <c r="E498" s="56">
        <v>16284.12</v>
      </c>
      <c r="F498" s="57">
        <v>2.1022385935592613E-5</v>
      </c>
    </row>
    <row r="499" spans="1:6" x14ac:dyDescent="0.2">
      <c r="A499" s="50" t="s">
        <v>445</v>
      </c>
      <c r="B499" s="50" t="s">
        <v>453</v>
      </c>
      <c r="C499" s="55">
        <v>29</v>
      </c>
      <c r="D499" s="56">
        <v>252232.7</v>
      </c>
      <c r="E499" s="56">
        <v>15021.61</v>
      </c>
      <c r="F499" s="57">
        <v>1.9392517544328916E-5</v>
      </c>
    </row>
    <row r="500" spans="1:6" x14ac:dyDescent="0.2">
      <c r="A500" s="50" t="s">
        <v>445</v>
      </c>
      <c r="B500" s="50" t="s">
        <v>454</v>
      </c>
      <c r="C500" s="55">
        <v>25</v>
      </c>
      <c r="D500" s="56">
        <v>238691.08</v>
      </c>
      <c r="E500" s="56">
        <v>14321.45</v>
      </c>
      <c r="F500" s="57">
        <v>1.8488628741208789E-5</v>
      </c>
    </row>
    <row r="501" spans="1:6" x14ac:dyDescent="0.2">
      <c r="A501" s="50" t="s">
        <v>445</v>
      </c>
      <c r="B501" s="50" t="s">
        <v>782</v>
      </c>
      <c r="C501" s="55">
        <v>19</v>
      </c>
      <c r="D501" s="56">
        <v>234884.55</v>
      </c>
      <c r="E501" s="56">
        <v>14093.07</v>
      </c>
      <c r="F501" s="57">
        <v>1.8193795953193797E-5</v>
      </c>
    </row>
    <row r="502" spans="1:6" x14ac:dyDescent="0.2">
      <c r="A502" s="50" t="s">
        <v>445</v>
      </c>
      <c r="B502" s="50" t="s">
        <v>48</v>
      </c>
      <c r="C502" s="55">
        <v>151</v>
      </c>
      <c r="D502" s="56">
        <v>1330963.53</v>
      </c>
      <c r="E502" s="56">
        <v>79857.83</v>
      </c>
      <c r="F502" s="57">
        <v>1.030944332416456E-4</v>
      </c>
    </row>
    <row r="503" spans="1:6" x14ac:dyDescent="0.2">
      <c r="A503" s="50" t="s">
        <v>445</v>
      </c>
      <c r="B503" s="50" t="s">
        <v>49</v>
      </c>
      <c r="C503" s="55">
        <v>1353</v>
      </c>
      <c r="D503" s="56">
        <v>48577910.049999997</v>
      </c>
      <c r="E503" s="56">
        <v>2911722.59</v>
      </c>
      <c r="F503" s="57">
        <v>3.7589600189855696E-3</v>
      </c>
    </row>
    <row r="504" spans="1:6" x14ac:dyDescent="0.2">
      <c r="A504" s="50" t="s">
        <v>456</v>
      </c>
      <c r="B504" s="50" t="s">
        <v>457</v>
      </c>
      <c r="C504" s="55">
        <v>738</v>
      </c>
      <c r="D504" s="56">
        <v>51781293.329999998</v>
      </c>
      <c r="E504" s="56">
        <v>3103057.32</v>
      </c>
      <c r="F504" s="57">
        <v>4.0059683029421119E-3</v>
      </c>
    </row>
    <row r="505" spans="1:6" x14ac:dyDescent="0.2">
      <c r="A505" s="50" t="s">
        <v>456</v>
      </c>
      <c r="B505" s="50" t="s">
        <v>436</v>
      </c>
      <c r="C505" s="55">
        <v>685</v>
      </c>
      <c r="D505" s="56">
        <v>43613120.079999998</v>
      </c>
      <c r="E505" s="56">
        <v>2613662.84</v>
      </c>
      <c r="F505" s="57">
        <v>3.374172440880873E-3</v>
      </c>
    </row>
    <row r="506" spans="1:6" x14ac:dyDescent="0.2">
      <c r="A506" s="50" t="s">
        <v>456</v>
      </c>
      <c r="B506" s="50" t="s">
        <v>459</v>
      </c>
      <c r="C506" s="55">
        <v>154</v>
      </c>
      <c r="D506" s="56">
        <v>5988083.7800000003</v>
      </c>
      <c r="E506" s="56">
        <v>359285.05</v>
      </c>
      <c r="F506" s="57">
        <v>4.6382788765918508E-4</v>
      </c>
    </row>
    <row r="507" spans="1:6" x14ac:dyDescent="0.2">
      <c r="A507" s="50" t="s">
        <v>456</v>
      </c>
      <c r="B507" s="50" t="s">
        <v>458</v>
      </c>
      <c r="C507" s="55">
        <v>175</v>
      </c>
      <c r="D507" s="56">
        <v>2964919.5</v>
      </c>
      <c r="E507" s="56">
        <v>177895.18</v>
      </c>
      <c r="F507" s="57">
        <v>2.2965816574931381E-4</v>
      </c>
    </row>
    <row r="508" spans="1:6" x14ac:dyDescent="0.2">
      <c r="A508" s="50" t="s">
        <v>456</v>
      </c>
      <c r="B508" s="50" t="s">
        <v>461</v>
      </c>
      <c r="C508" s="55">
        <v>39</v>
      </c>
      <c r="D508" s="56">
        <v>2082686.43</v>
      </c>
      <c r="E508" s="56">
        <v>124961.16</v>
      </c>
      <c r="F508" s="57">
        <v>1.6132168839822712E-4</v>
      </c>
    </row>
    <row r="509" spans="1:6" x14ac:dyDescent="0.2">
      <c r="A509" s="50" t="s">
        <v>456</v>
      </c>
      <c r="B509" s="50" t="s">
        <v>460</v>
      </c>
      <c r="C509" s="55">
        <v>72</v>
      </c>
      <c r="D509" s="56">
        <v>863971.15</v>
      </c>
      <c r="E509" s="56">
        <v>51733.39</v>
      </c>
      <c r="F509" s="57">
        <v>6.6786494470473539E-5</v>
      </c>
    </row>
    <row r="510" spans="1:6" x14ac:dyDescent="0.2">
      <c r="A510" s="50" t="s">
        <v>456</v>
      </c>
      <c r="B510" s="50" t="s">
        <v>48</v>
      </c>
      <c r="C510" s="55">
        <v>135</v>
      </c>
      <c r="D510" s="56">
        <v>2550641.36</v>
      </c>
      <c r="E510" s="56">
        <v>153038.53</v>
      </c>
      <c r="F510" s="57">
        <v>1.9756886099314965E-4</v>
      </c>
    </row>
    <row r="511" spans="1:6" x14ac:dyDescent="0.2">
      <c r="A511" s="50" t="s">
        <v>456</v>
      </c>
      <c r="B511" s="50" t="s">
        <v>49</v>
      </c>
      <c r="C511" s="55">
        <v>1998</v>
      </c>
      <c r="D511" s="56">
        <v>109844715.63</v>
      </c>
      <c r="E511" s="56">
        <v>6583633.4800000004</v>
      </c>
      <c r="F511" s="57">
        <v>8.4993038540030815E-3</v>
      </c>
    </row>
    <row r="512" spans="1:6" x14ac:dyDescent="0.2">
      <c r="A512" s="50" t="s">
        <v>462</v>
      </c>
      <c r="B512" s="50" t="s">
        <v>463</v>
      </c>
      <c r="C512" s="55">
        <v>8488</v>
      </c>
      <c r="D512" s="56">
        <v>846013725.15999997</v>
      </c>
      <c r="E512" s="56">
        <v>50636264.299999997</v>
      </c>
      <c r="F512" s="57">
        <v>6.5370133016169757E-2</v>
      </c>
    </row>
    <row r="513" spans="1:6" x14ac:dyDescent="0.2">
      <c r="A513" s="50" t="s">
        <v>462</v>
      </c>
      <c r="B513" s="50" t="s">
        <v>464</v>
      </c>
      <c r="C513" s="55">
        <v>1808</v>
      </c>
      <c r="D513" s="56">
        <v>119767942.34999999</v>
      </c>
      <c r="E513" s="56">
        <v>7178779.4400000004</v>
      </c>
      <c r="F513" s="57">
        <v>9.2676221947625929E-3</v>
      </c>
    </row>
    <row r="514" spans="1:6" x14ac:dyDescent="0.2">
      <c r="A514" s="50" t="s">
        <v>462</v>
      </c>
      <c r="B514" s="50" t="s">
        <v>465</v>
      </c>
      <c r="C514" s="55">
        <v>665</v>
      </c>
      <c r="D514" s="56">
        <v>54083721.18</v>
      </c>
      <c r="E514" s="56">
        <v>3245023.39</v>
      </c>
      <c r="F514" s="57">
        <v>4.1892428988858513E-3</v>
      </c>
    </row>
    <row r="515" spans="1:6" x14ac:dyDescent="0.2">
      <c r="A515" s="50" t="s">
        <v>462</v>
      </c>
      <c r="B515" s="50" t="s">
        <v>466</v>
      </c>
      <c r="C515" s="55">
        <v>335</v>
      </c>
      <c r="D515" s="56">
        <v>13546105.92</v>
      </c>
      <c r="E515" s="56">
        <v>812586.19</v>
      </c>
      <c r="F515" s="57">
        <v>1.0490281631499144E-3</v>
      </c>
    </row>
    <row r="516" spans="1:6" x14ac:dyDescent="0.2">
      <c r="A516" s="50" t="s">
        <v>462</v>
      </c>
      <c r="B516" s="50" t="s">
        <v>468</v>
      </c>
      <c r="C516" s="55">
        <v>183</v>
      </c>
      <c r="D516" s="56">
        <v>7931932.0700000003</v>
      </c>
      <c r="E516" s="56">
        <v>475915.95</v>
      </c>
      <c r="F516" s="57">
        <v>6.1439542166258896E-4</v>
      </c>
    </row>
    <row r="517" spans="1:6" x14ac:dyDescent="0.2">
      <c r="A517" s="50" t="s">
        <v>462</v>
      </c>
      <c r="B517" s="50" t="s">
        <v>467</v>
      </c>
      <c r="C517" s="55">
        <v>197</v>
      </c>
      <c r="D517" s="56">
        <v>6486762.5300000003</v>
      </c>
      <c r="E517" s="56">
        <v>389205.77</v>
      </c>
      <c r="F517" s="57">
        <v>5.0245477835458678E-4</v>
      </c>
    </row>
    <row r="518" spans="1:6" x14ac:dyDescent="0.2">
      <c r="A518" s="50" t="s">
        <v>462</v>
      </c>
      <c r="B518" s="50" t="s">
        <v>469</v>
      </c>
      <c r="C518" s="55">
        <v>141</v>
      </c>
      <c r="D518" s="56">
        <v>6001990.8600000003</v>
      </c>
      <c r="E518" s="56">
        <v>360119.45</v>
      </c>
      <c r="F518" s="57">
        <v>4.6490507689782117E-4</v>
      </c>
    </row>
    <row r="519" spans="1:6" x14ac:dyDescent="0.2">
      <c r="A519" s="50" t="s">
        <v>462</v>
      </c>
      <c r="B519" s="50" t="s">
        <v>471</v>
      </c>
      <c r="C519" s="55">
        <v>126</v>
      </c>
      <c r="D519" s="56">
        <v>4686989.47</v>
      </c>
      <c r="E519" s="56">
        <v>281154.59000000003</v>
      </c>
      <c r="F519" s="57">
        <v>3.6296344527940769E-4</v>
      </c>
    </row>
    <row r="520" spans="1:6" x14ac:dyDescent="0.2">
      <c r="A520" s="50" t="s">
        <v>462</v>
      </c>
      <c r="B520" s="50" t="s">
        <v>470</v>
      </c>
      <c r="C520" s="55">
        <v>147</v>
      </c>
      <c r="D520" s="56">
        <v>3944067.18</v>
      </c>
      <c r="E520" s="56">
        <v>236644.07</v>
      </c>
      <c r="F520" s="57">
        <v>3.0550149279846833E-4</v>
      </c>
    </row>
    <row r="521" spans="1:6" x14ac:dyDescent="0.2">
      <c r="A521" s="50" t="s">
        <v>462</v>
      </c>
      <c r="B521" s="50" t="s">
        <v>472</v>
      </c>
      <c r="C521" s="55">
        <v>127</v>
      </c>
      <c r="D521" s="56">
        <v>3116371.02</v>
      </c>
      <c r="E521" s="56">
        <v>186982.28</v>
      </c>
      <c r="F521" s="57">
        <v>2.4138938138978588E-4</v>
      </c>
    </row>
    <row r="522" spans="1:6" x14ac:dyDescent="0.2">
      <c r="A522" s="50" t="s">
        <v>462</v>
      </c>
      <c r="B522" s="50" t="s">
        <v>473</v>
      </c>
      <c r="C522" s="55">
        <v>63</v>
      </c>
      <c r="D522" s="56">
        <v>3071801.7</v>
      </c>
      <c r="E522" s="56">
        <v>184308.11</v>
      </c>
      <c r="F522" s="57">
        <v>2.3793709573987761E-4</v>
      </c>
    </row>
    <row r="523" spans="1:6" x14ac:dyDescent="0.2">
      <c r="A523" s="50" t="s">
        <v>462</v>
      </c>
      <c r="B523" s="50" t="s">
        <v>474</v>
      </c>
      <c r="C523" s="55">
        <v>88</v>
      </c>
      <c r="D523" s="56">
        <v>3039091.28</v>
      </c>
      <c r="E523" s="56">
        <v>182345.47</v>
      </c>
      <c r="F523" s="57">
        <v>2.3540337727473299E-4</v>
      </c>
    </row>
    <row r="524" spans="1:6" x14ac:dyDescent="0.2">
      <c r="A524" s="50" t="s">
        <v>462</v>
      </c>
      <c r="B524" s="50" t="s">
        <v>476</v>
      </c>
      <c r="C524" s="55">
        <v>73</v>
      </c>
      <c r="D524" s="56">
        <v>2120065.27</v>
      </c>
      <c r="E524" s="56">
        <v>127203.91</v>
      </c>
      <c r="F524" s="57">
        <v>1.6421702176945321E-4</v>
      </c>
    </row>
    <row r="525" spans="1:6" x14ac:dyDescent="0.2">
      <c r="A525" s="50" t="s">
        <v>462</v>
      </c>
      <c r="B525" s="50" t="s">
        <v>475</v>
      </c>
      <c r="C525" s="55">
        <v>76</v>
      </c>
      <c r="D525" s="56">
        <v>1759497.97</v>
      </c>
      <c r="E525" s="56">
        <v>105569.89</v>
      </c>
      <c r="F525" s="57">
        <v>1.3628805061360758E-4</v>
      </c>
    </row>
    <row r="526" spans="1:6" x14ac:dyDescent="0.2">
      <c r="A526" s="50" t="s">
        <v>462</v>
      </c>
      <c r="B526" s="50" t="s">
        <v>477</v>
      </c>
      <c r="C526" s="55">
        <v>41</v>
      </c>
      <c r="D526" s="56">
        <v>903843.21</v>
      </c>
      <c r="E526" s="56">
        <v>54230.6</v>
      </c>
      <c r="F526" s="57">
        <v>7.0010329248295188E-5</v>
      </c>
    </row>
    <row r="527" spans="1:6" x14ac:dyDescent="0.2">
      <c r="A527" s="50" t="s">
        <v>462</v>
      </c>
      <c r="B527" s="50" t="s">
        <v>48</v>
      </c>
      <c r="C527" s="55">
        <v>141</v>
      </c>
      <c r="D527" s="56">
        <v>5537237.8799999999</v>
      </c>
      <c r="E527" s="56">
        <v>331912.32000000001</v>
      </c>
      <c r="F527" s="57">
        <v>4.2849038743376461E-4</v>
      </c>
    </row>
    <row r="528" spans="1:6" x14ac:dyDescent="0.2">
      <c r="A528" s="50" t="s">
        <v>462</v>
      </c>
      <c r="B528" s="50" t="s">
        <v>49</v>
      </c>
      <c r="C528" s="55">
        <v>12699</v>
      </c>
      <c r="D528" s="56">
        <v>1082011145.05</v>
      </c>
      <c r="E528" s="56">
        <v>64788245.740000002</v>
      </c>
      <c r="F528" s="57">
        <v>8.3639982144340264E-2</v>
      </c>
    </row>
    <row r="529" spans="1:6" x14ac:dyDescent="0.2">
      <c r="A529" s="50" t="s">
        <v>478</v>
      </c>
      <c r="B529" s="50" t="s">
        <v>480</v>
      </c>
      <c r="C529" s="55">
        <v>174</v>
      </c>
      <c r="D529" s="56">
        <v>4830700.25</v>
      </c>
      <c r="E529" s="56">
        <v>289820.46000000002</v>
      </c>
      <c r="F529" s="57">
        <v>3.7415086367276722E-4</v>
      </c>
    </row>
    <row r="530" spans="1:6" x14ac:dyDescent="0.2">
      <c r="A530" s="50" t="s">
        <v>478</v>
      </c>
      <c r="B530" s="50" t="s">
        <v>479</v>
      </c>
      <c r="C530" s="55">
        <v>171</v>
      </c>
      <c r="D530" s="56">
        <v>4144263.58</v>
      </c>
      <c r="E530" s="56">
        <v>248655.93</v>
      </c>
      <c r="F530" s="57">
        <v>3.2100849942359191E-4</v>
      </c>
    </row>
    <row r="531" spans="1:6" x14ac:dyDescent="0.2">
      <c r="A531" s="50" t="s">
        <v>478</v>
      </c>
      <c r="B531" s="50" t="s">
        <v>481</v>
      </c>
      <c r="C531" s="55">
        <v>48</v>
      </c>
      <c r="D531" s="56">
        <v>2066515.17</v>
      </c>
      <c r="E531" s="56">
        <v>123990.9</v>
      </c>
      <c r="F531" s="57">
        <v>1.600691073451602E-4</v>
      </c>
    </row>
    <row r="532" spans="1:6" x14ac:dyDescent="0.2">
      <c r="A532" s="50" t="s">
        <v>478</v>
      </c>
      <c r="B532" s="50" t="s">
        <v>482</v>
      </c>
      <c r="C532" s="55">
        <v>23</v>
      </c>
      <c r="D532" s="56">
        <v>363964.09</v>
      </c>
      <c r="E532" s="56">
        <v>21837.86</v>
      </c>
      <c r="F532" s="57">
        <v>2.8192123426223862E-5</v>
      </c>
    </row>
    <row r="533" spans="1:6" x14ac:dyDescent="0.2">
      <c r="A533" s="50" t="s">
        <v>478</v>
      </c>
      <c r="B533" s="50" t="s">
        <v>48</v>
      </c>
      <c r="C533" s="55">
        <v>90</v>
      </c>
      <c r="D533" s="56">
        <v>317206.42</v>
      </c>
      <c r="E533" s="56">
        <v>19032.39</v>
      </c>
      <c r="F533" s="57">
        <v>2.4570332806237823E-5</v>
      </c>
    </row>
    <row r="534" spans="1:6" x14ac:dyDescent="0.2">
      <c r="A534" s="50" t="s">
        <v>478</v>
      </c>
      <c r="B534" s="50" t="s">
        <v>49</v>
      </c>
      <c r="C534" s="55">
        <v>506</v>
      </c>
      <c r="D534" s="56">
        <v>11722649.51</v>
      </c>
      <c r="E534" s="56">
        <v>703337.54</v>
      </c>
      <c r="F534" s="57">
        <v>9.0799092667398105E-4</v>
      </c>
    </row>
    <row r="535" spans="1:6" x14ac:dyDescent="0.2">
      <c r="A535" s="50" t="s">
        <v>483</v>
      </c>
      <c r="B535" s="50" t="s">
        <v>484</v>
      </c>
      <c r="C535" s="55">
        <v>411</v>
      </c>
      <c r="D535" s="56">
        <v>17182040.780000001</v>
      </c>
      <c r="E535" s="56">
        <v>1029106.07</v>
      </c>
      <c r="F535" s="57">
        <v>1.3285498370314752E-3</v>
      </c>
    </row>
    <row r="536" spans="1:6" x14ac:dyDescent="0.2">
      <c r="A536" s="50" t="s">
        <v>483</v>
      </c>
      <c r="B536" s="50" t="s">
        <v>483</v>
      </c>
      <c r="C536" s="55">
        <v>21</v>
      </c>
      <c r="D536" s="56">
        <v>684797.58</v>
      </c>
      <c r="E536" s="56">
        <v>41087.870000000003</v>
      </c>
      <c r="F536" s="57">
        <v>5.3043398133362914E-5</v>
      </c>
    </row>
    <row r="537" spans="1:6" x14ac:dyDescent="0.2">
      <c r="A537" s="50" t="s">
        <v>483</v>
      </c>
      <c r="B537" s="50" t="s">
        <v>485</v>
      </c>
      <c r="C537" s="55">
        <v>29</v>
      </c>
      <c r="D537" s="56">
        <v>448288.3</v>
      </c>
      <c r="E537" s="56">
        <v>26897.3</v>
      </c>
      <c r="F537" s="57">
        <v>3.4723732152883614E-5</v>
      </c>
    </row>
    <row r="538" spans="1:6" x14ac:dyDescent="0.2">
      <c r="A538" s="50" t="s">
        <v>483</v>
      </c>
      <c r="B538" s="50" t="s">
        <v>48</v>
      </c>
      <c r="C538" s="55">
        <v>22</v>
      </c>
      <c r="D538" s="56">
        <v>238073.93</v>
      </c>
      <c r="E538" s="56">
        <v>14284.44</v>
      </c>
      <c r="F538" s="57">
        <v>1.8440849769825852E-5</v>
      </c>
    </row>
    <row r="539" spans="1:6" x14ac:dyDescent="0.2">
      <c r="A539" s="50" t="s">
        <v>483</v>
      </c>
      <c r="B539" s="50" t="s">
        <v>49</v>
      </c>
      <c r="C539" s="55">
        <v>483</v>
      </c>
      <c r="D539" s="56">
        <v>18553200.59</v>
      </c>
      <c r="E539" s="56">
        <v>1111375.67</v>
      </c>
      <c r="F539" s="57">
        <v>1.4347578041778012E-3</v>
      </c>
    </row>
    <row r="540" spans="1:6" x14ac:dyDescent="0.2">
      <c r="A540" s="50" t="s">
        <v>486</v>
      </c>
      <c r="B540" s="50" t="s">
        <v>487</v>
      </c>
      <c r="C540" s="55">
        <v>325</v>
      </c>
      <c r="D540" s="56">
        <v>12818003.449999999</v>
      </c>
      <c r="E540" s="56">
        <v>769068.2</v>
      </c>
      <c r="F540" s="57">
        <v>9.9284754172724882E-4</v>
      </c>
    </row>
    <row r="541" spans="1:6" x14ac:dyDescent="0.2">
      <c r="A541" s="50" t="s">
        <v>486</v>
      </c>
      <c r="B541" s="50" t="s">
        <v>489</v>
      </c>
      <c r="C541" s="55">
        <v>155</v>
      </c>
      <c r="D541" s="56">
        <v>8301522.25</v>
      </c>
      <c r="E541" s="56">
        <v>489652.45</v>
      </c>
      <c r="F541" s="57">
        <v>6.3212889478881664E-4</v>
      </c>
    </row>
    <row r="542" spans="1:6" x14ac:dyDescent="0.2">
      <c r="A542" s="50" t="s">
        <v>486</v>
      </c>
      <c r="B542" s="50" t="s">
        <v>488</v>
      </c>
      <c r="C542" s="55">
        <v>162</v>
      </c>
      <c r="D542" s="56">
        <v>3645502.06</v>
      </c>
      <c r="E542" s="56">
        <v>218521.24</v>
      </c>
      <c r="F542" s="57">
        <v>2.8210537888472069E-4</v>
      </c>
    </row>
    <row r="543" spans="1:6" x14ac:dyDescent="0.2">
      <c r="A543" s="50" t="s">
        <v>486</v>
      </c>
      <c r="B543" s="50" t="s">
        <v>490</v>
      </c>
      <c r="C543" s="55">
        <v>116</v>
      </c>
      <c r="D543" s="56">
        <v>3166712.73</v>
      </c>
      <c r="E543" s="56">
        <v>190002.77</v>
      </c>
      <c r="F543" s="57">
        <v>2.4528875737661219E-4</v>
      </c>
    </row>
    <row r="544" spans="1:6" x14ac:dyDescent="0.2">
      <c r="A544" s="50" t="s">
        <v>486</v>
      </c>
      <c r="B544" s="50" t="s">
        <v>491</v>
      </c>
      <c r="C544" s="55">
        <v>90</v>
      </c>
      <c r="D544" s="56">
        <v>2761131.98</v>
      </c>
      <c r="E544" s="56">
        <v>165667.91</v>
      </c>
      <c r="F544" s="57">
        <v>2.1387307027724082E-4</v>
      </c>
    </row>
    <row r="545" spans="1:6" x14ac:dyDescent="0.2">
      <c r="A545" s="50" t="s">
        <v>486</v>
      </c>
      <c r="B545" s="50" t="s">
        <v>493</v>
      </c>
      <c r="C545" s="55">
        <v>32</v>
      </c>
      <c r="D545" s="56">
        <v>2110627.48</v>
      </c>
      <c r="E545" s="56">
        <v>126637.65</v>
      </c>
      <c r="F545" s="57">
        <v>1.6348599447047184E-4</v>
      </c>
    </row>
    <row r="546" spans="1:6" x14ac:dyDescent="0.2">
      <c r="A546" s="50" t="s">
        <v>486</v>
      </c>
      <c r="B546" s="50" t="s">
        <v>492</v>
      </c>
      <c r="C546" s="55">
        <v>24</v>
      </c>
      <c r="D546" s="56">
        <v>966795.18</v>
      </c>
      <c r="E546" s="56">
        <v>58007.71</v>
      </c>
      <c r="F546" s="57">
        <v>7.4886482466349723E-5</v>
      </c>
    </row>
    <row r="547" spans="1:6" x14ac:dyDescent="0.2">
      <c r="A547" s="50" t="s">
        <v>486</v>
      </c>
      <c r="B547" s="50" t="s">
        <v>494</v>
      </c>
      <c r="C547" s="55">
        <v>24</v>
      </c>
      <c r="D547" s="56">
        <v>651968.92000000004</v>
      </c>
      <c r="E547" s="56">
        <v>39118.14</v>
      </c>
      <c r="F547" s="57">
        <v>5.0500526658028976E-5</v>
      </c>
    </row>
    <row r="548" spans="1:6" x14ac:dyDescent="0.2">
      <c r="A548" s="50" t="s">
        <v>486</v>
      </c>
      <c r="B548" s="50" t="s">
        <v>48</v>
      </c>
      <c r="C548" s="55">
        <v>31</v>
      </c>
      <c r="D548" s="56">
        <v>101103.74</v>
      </c>
      <c r="E548" s="56">
        <v>6066.22</v>
      </c>
      <c r="F548" s="57">
        <v>7.8313361735365875E-6</v>
      </c>
    </row>
    <row r="549" spans="1:6" x14ac:dyDescent="0.2">
      <c r="A549" s="50" t="s">
        <v>486</v>
      </c>
      <c r="B549" s="50" t="s">
        <v>49</v>
      </c>
      <c r="C549" s="55">
        <v>959</v>
      </c>
      <c r="D549" s="56">
        <v>34523367.789999999</v>
      </c>
      <c r="E549" s="56">
        <v>2062742.3</v>
      </c>
      <c r="F549" s="57">
        <v>2.6629479957327729E-3</v>
      </c>
    </row>
    <row r="550" spans="1:6" x14ac:dyDescent="0.2">
      <c r="A550" s="50" t="s">
        <v>495</v>
      </c>
      <c r="B550" s="50" t="s">
        <v>496</v>
      </c>
      <c r="C550" s="55">
        <v>625</v>
      </c>
      <c r="D550" s="56">
        <v>27910917.449999999</v>
      </c>
      <c r="E550" s="56">
        <v>1671957.55</v>
      </c>
      <c r="F550" s="57">
        <v>2.1584547942429732E-3</v>
      </c>
    </row>
    <row r="551" spans="1:6" x14ac:dyDescent="0.2">
      <c r="A551" s="50" t="s">
        <v>495</v>
      </c>
      <c r="B551" s="50" t="s">
        <v>497</v>
      </c>
      <c r="C551" s="55">
        <v>111</v>
      </c>
      <c r="D551" s="56">
        <v>3754991.92</v>
      </c>
      <c r="E551" s="56">
        <v>225299.52</v>
      </c>
      <c r="F551" s="57">
        <v>2.9085596645957943E-4</v>
      </c>
    </row>
    <row r="552" spans="1:6" x14ac:dyDescent="0.2">
      <c r="A552" s="50" t="s">
        <v>495</v>
      </c>
      <c r="B552" s="50" t="s">
        <v>498</v>
      </c>
      <c r="C552" s="55">
        <v>29</v>
      </c>
      <c r="D552" s="56">
        <v>563324.34</v>
      </c>
      <c r="E552" s="56">
        <v>33799.47</v>
      </c>
      <c r="F552" s="57">
        <v>4.3634258575746463E-5</v>
      </c>
    </row>
    <row r="553" spans="1:6" x14ac:dyDescent="0.2">
      <c r="A553" s="50" t="s">
        <v>495</v>
      </c>
      <c r="B553" s="50" t="s">
        <v>48</v>
      </c>
      <c r="C553" s="55">
        <v>248</v>
      </c>
      <c r="D553" s="56">
        <v>6837113.2400000002</v>
      </c>
      <c r="E553" s="56">
        <v>410224.55</v>
      </c>
      <c r="F553" s="57">
        <v>5.2958949027364136E-4</v>
      </c>
    </row>
    <row r="554" spans="1:6" x14ac:dyDescent="0.2">
      <c r="A554" s="50" t="s">
        <v>495</v>
      </c>
      <c r="B554" s="50" t="s">
        <v>49</v>
      </c>
      <c r="C554" s="55">
        <v>1013</v>
      </c>
      <c r="D554" s="56">
        <v>39066346.950000003</v>
      </c>
      <c r="E554" s="56">
        <v>2341281.09</v>
      </c>
      <c r="F554" s="57">
        <v>3.02253450955194E-3</v>
      </c>
    </row>
    <row r="555" spans="1:6" x14ac:dyDescent="0.2">
      <c r="A555" s="50" t="s">
        <v>499</v>
      </c>
      <c r="B555" s="50" t="s">
        <v>500</v>
      </c>
      <c r="C555" s="55">
        <v>972</v>
      </c>
      <c r="D555" s="56">
        <v>69373239.200000003</v>
      </c>
      <c r="E555" s="56">
        <v>4150206.19</v>
      </c>
      <c r="F555" s="57">
        <v>5.3578109371869896E-3</v>
      </c>
    </row>
    <row r="556" spans="1:6" x14ac:dyDescent="0.2">
      <c r="A556" s="50" t="s">
        <v>499</v>
      </c>
      <c r="B556" s="50" t="s">
        <v>501</v>
      </c>
      <c r="C556" s="55">
        <v>171</v>
      </c>
      <c r="D556" s="56">
        <v>3570217.79</v>
      </c>
      <c r="E556" s="56">
        <v>214187.92</v>
      </c>
      <c r="F556" s="57">
        <v>2.7651117266280502E-4</v>
      </c>
    </row>
    <row r="557" spans="1:6" x14ac:dyDescent="0.2">
      <c r="A557" s="50" t="s">
        <v>499</v>
      </c>
      <c r="B557" s="50" t="s">
        <v>783</v>
      </c>
      <c r="C557" s="55">
        <v>18</v>
      </c>
      <c r="D557" s="56">
        <v>1827175.72</v>
      </c>
      <c r="E557" s="56">
        <v>95165.27</v>
      </c>
      <c r="F557" s="57">
        <v>1.2285595006699003E-4</v>
      </c>
    </row>
    <row r="558" spans="1:6" x14ac:dyDescent="0.2">
      <c r="A558" s="50" t="s">
        <v>499</v>
      </c>
      <c r="B558" s="50" t="s">
        <v>309</v>
      </c>
      <c r="C558" s="55">
        <v>45</v>
      </c>
      <c r="D558" s="56">
        <v>795610.58</v>
      </c>
      <c r="E558" s="56">
        <v>47736.639999999999</v>
      </c>
      <c r="F558" s="57">
        <v>6.1626791582747344E-5</v>
      </c>
    </row>
    <row r="559" spans="1:6" x14ac:dyDescent="0.2">
      <c r="A559" s="50" t="s">
        <v>499</v>
      </c>
      <c r="B559" s="50" t="s">
        <v>784</v>
      </c>
      <c r="C559" s="55">
        <v>21</v>
      </c>
      <c r="D559" s="56">
        <v>430685.55</v>
      </c>
      <c r="E559" s="56">
        <v>25841.119999999999</v>
      </c>
      <c r="F559" s="57">
        <v>3.3360230558848799E-5</v>
      </c>
    </row>
    <row r="560" spans="1:6" x14ac:dyDescent="0.2">
      <c r="A560" s="50" t="s">
        <v>499</v>
      </c>
      <c r="B560" s="50" t="s">
        <v>48</v>
      </c>
      <c r="C560" s="55">
        <v>136</v>
      </c>
      <c r="D560" s="56">
        <v>1197878.32</v>
      </c>
      <c r="E560" s="56">
        <v>71872.710000000006</v>
      </c>
      <c r="F560" s="57">
        <v>9.2785845833666589E-5</v>
      </c>
    </row>
    <row r="561" spans="1:6" x14ac:dyDescent="0.2">
      <c r="A561" s="50" t="s">
        <v>499</v>
      </c>
      <c r="B561" s="50" t="s">
        <v>49</v>
      </c>
      <c r="C561" s="55">
        <v>1363</v>
      </c>
      <c r="D561" s="56">
        <v>77194807.159999996</v>
      </c>
      <c r="E561" s="56">
        <v>4605009.8499999996</v>
      </c>
      <c r="F561" s="57">
        <v>5.9449509278920471E-3</v>
      </c>
    </row>
    <row r="562" spans="1:6" x14ac:dyDescent="0.2">
      <c r="A562" s="50" t="s">
        <v>464</v>
      </c>
      <c r="B562" s="50" t="s">
        <v>503</v>
      </c>
      <c r="C562" s="55">
        <v>1119</v>
      </c>
      <c r="D562" s="56">
        <v>77266932.450000003</v>
      </c>
      <c r="E562" s="56">
        <v>4628175.6399999997</v>
      </c>
      <c r="F562" s="57">
        <v>5.9748573752704068E-3</v>
      </c>
    </row>
    <row r="563" spans="1:6" x14ac:dyDescent="0.2">
      <c r="A563" s="50" t="s">
        <v>464</v>
      </c>
      <c r="B563" s="50" t="s">
        <v>504</v>
      </c>
      <c r="C563" s="55">
        <v>663</v>
      </c>
      <c r="D563" s="56">
        <v>34031221.109999999</v>
      </c>
      <c r="E563" s="56">
        <v>2037361.82</v>
      </c>
      <c r="F563" s="57">
        <v>2.6301824397315524E-3</v>
      </c>
    </row>
    <row r="564" spans="1:6" x14ac:dyDescent="0.2">
      <c r="A564" s="50" t="s">
        <v>464</v>
      </c>
      <c r="B564" s="50" t="s">
        <v>505</v>
      </c>
      <c r="C564" s="55">
        <v>163</v>
      </c>
      <c r="D564" s="56">
        <v>2547798.5</v>
      </c>
      <c r="E564" s="56">
        <v>152867.91</v>
      </c>
      <c r="F564" s="57">
        <v>1.9734859490027324E-4</v>
      </c>
    </row>
    <row r="565" spans="1:6" x14ac:dyDescent="0.2">
      <c r="A565" s="50" t="s">
        <v>464</v>
      </c>
      <c r="B565" s="50" t="s">
        <v>506</v>
      </c>
      <c r="C565" s="55">
        <v>16</v>
      </c>
      <c r="D565" s="56">
        <v>1361106.47</v>
      </c>
      <c r="E565" s="56">
        <v>81666.399999999994</v>
      </c>
      <c r="F565" s="57">
        <v>1.0542925124418639E-4</v>
      </c>
    </row>
    <row r="566" spans="1:6" x14ac:dyDescent="0.2">
      <c r="A566" s="50" t="s">
        <v>464</v>
      </c>
      <c r="B566" s="50" t="s">
        <v>785</v>
      </c>
      <c r="C566" s="55">
        <v>17</v>
      </c>
      <c r="D566" s="56">
        <v>354197.48</v>
      </c>
      <c r="E566" s="56">
        <v>21251.86</v>
      </c>
      <c r="F566" s="57">
        <v>2.7435612287872063E-5</v>
      </c>
    </row>
    <row r="567" spans="1:6" x14ac:dyDescent="0.2">
      <c r="A567" s="50" t="s">
        <v>464</v>
      </c>
      <c r="B567" s="50" t="s">
        <v>48</v>
      </c>
      <c r="C567" s="55">
        <v>223</v>
      </c>
      <c r="D567" s="56">
        <v>4202032.5999999996</v>
      </c>
      <c r="E567" s="56">
        <v>252122</v>
      </c>
      <c r="F567" s="57">
        <v>3.2548310788998612E-4</v>
      </c>
    </row>
    <row r="568" spans="1:6" x14ac:dyDescent="0.2">
      <c r="A568" s="50" t="s">
        <v>464</v>
      </c>
      <c r="B568" s="50" t="s">
        <v>49</v>
      </c>
      <c r="C568" s="55">
        <v>2201</v>
      </c>
      <c r="D568" s="56">
        <v>119763288.61</v>
      </c>
      <c r="E568" s="56">
        <v>7173445.6399999997</v>
      </c>
      <c r="F568" s="57">
        <v>9.2607363942340225E-3</v>
      </c>
    </row>
    <row r="569" spans="1:6" x14ac:dyDescent="0.2">
      <c r="A569" s="50" t="s">
        <v>507</v>
      </c>
      <c r="B569" s="50" t="s">
        <v>508</v>
      </c>
      <c r="C569" s="55">
        <v>1617</v>
      </c>
      <c r="D569" s="56">
        <v>101886188.93000001</v>
      </c>
      <c r="E569" s="56">
        <v>6096269.1399999997</v>
      </c>
      <c r="F569" s="57">
        <v>7.8701288511951063E-3</v>
      </c>
    </row>
    <row r="570" spans="1:6" x14ac:dyDescent="0.2">
      <c r="A570" s="50" t="s">
        <v>507</v>
      </c>
      <c r="B570" s="50" t="s">
        <v>509</v>
      </c>
      <c r="C570" s="55">
        <v>140</v>
      </c>
      <c r="D570" s="56">
        <v>2544385.09</v>
      </c>
      <c r="E570" s="56">
        <v>152663.10999999999</v>
      </c>
      <c r="F570" s="57">
        <v>1.9708420329424172E-4</v>
      </c>
    </row>
    <row r="571" spans="1:6" x14ac:dyDescent="0.2">
      <c r="A571" s="50" t="s">
        <v>507</v>
      </c>
      <c r="B571" s="50" t="s">
        <v>786</v>
      </c>
      <c r="C571" s="55">
        <v>17</v>
      </c>
      <c r="D571" s="56">
        <v>2022990.66</v>
      </c>
      <c r="E571" s="56">
        <v>121379.44</v>
      </c>
      <c r="F571" s="57">
        <v>1.5669777871485271E-4</v>
      </c>
    </row>
    <row r="572" spans="1:6" x14ac:dyDescent="0.2">
      <c r="A572" s="50" t="s">
        <v>507</v>
      </c>
      <c r="B572" s="50" t="s">
        <v>512</v>
      </c>
      <c r="C572" s="55">
        <v>34</v>
      </c>
      <c r="D572" s="56">
        <v>885881.45</v>
      </c>
      <c r="E572" s="56">
        <v>53152.88</v>
      </c>
      <c r="F572" s="57">
        <v>6.8619020060540077E-5</v>
      </c>
    </row>
    <row r="573" spans="1:6" x14ac:dyDescent="0.2">
      <c r="A573" s="50" t="s">
        <v>507</v>
      </c>
      <c r="B573" s="50" t="s">
        <v>511</v>
      </c>
      <c r="C573" s="55">
        <v>39</v>
      </c>
      <c r="D573" s="56">
        <v>584634.98</v>
      </c>
      <c r="E573" s="56">
        <v>35078.1</v>
      </c>
      <c r="F573" s="57">
        <v>4.5284937478188024E-5</v>
      </c>
    </row>
    <row r="574" spans="1:6" x14ac:dyDescent="0.2">
      <c r="A574" s="50" t="s">
        <v>507</v>
      </c>
      <c r="B574" s="50" t="s">
        <v>510</v>
      </c>
      <c r="C574" s="55">
        <v>45</v>
      </c>
      <c r="D574" s="56">
        <v>573818.63</v>
      </c>
      <c r="E574" s="56">
        <v>34429.14</v>
      </c>
      <c r="F574" s="57">
        <v>4.444714657657577E-5</v>
      </c>
    </row>
    <row r="575" spans="1:6" x14ac:dyDescent="0.2">
      <c r="A575" s="50" t="s">
        <v>507</v>
      </c>
      <c r="B575" s="50" t="s">
        <v>513</v>
      </c>
      <c r="C575" s="55">
        <v>24</v>
      </c>
      <c r="D575" s="56">
        <v>504769.53</v>
      </c>
      <c r="E575" s="56">
        <v>30286.17</v>
      </c>
      <c r="F575" s="57">
        <v>3.9098677377160504E-5</v>
      </c>
    </row>
    <row r="576" spans="1:6" x14ac:dyDescent="0.2">
      <c r="A576" s="50" t="s">
        <v>507</v>
      </c>
      <c r="B576" s="50" t="s">
        <v>48</v>
      </c>
      <c r="C576" s="55">
        <v>162</v>
      </c>
      <c r="D576" s="56">
        <v>3519394.26</v>
      </c>
      <c r="E576" s="56">
        <v>211163.67</v>
      </c>
      <c r="F576" s="57">
        <v>2.7260694261133669E-4</v>
      </c>
    </row>
    <row r="577" spans="1:6" x14ac:dyDescent="0.2">
      <c r="A577" s="50" t="s">
        <v>507</v>
      </c>
      <c r="B577" s="50" t="s">
        <v>49</v>
      </c>
      <c r="C577" s="55">
        <v>2078</v>
      </c>
      <c r="D577" s="56">
        <v>112522063.53</v>
      </c>
      <c r="E577" s="56">
        <v>6734421.6500000004</v>
      </c>
      <c r="F577" s="57">
        <v>8.6939675573080039E-3</v>
      </c>
    </row>
    <row r="578" spans="1:6" x14ac:dyDescent="0.2">
      <c r="A578" s="50" t="s">
        <v>514</v>
      </c>
      <c r="B578" s="50" t="s">
        <v>515</v>
      </c>
      <c r="C578" s="55">
        <v>511</v>
      </c>
      <c r="D578" s="56">
        <v>17088486</v>
      </c>
      <c r="E578" s="56">
        <v>1024601.65</v>
      </c>
      <c r="F578" s="57">
        <v>1.3227347450488565E-3</v>
      </c>
    </row>
    <row r="579" spans="1:6" x14ac:dyDescent="0.2">
      <c r="A579" s="50" t="s">
        <v>514</v>
      </c>
      <c r="B579" s="50" t="s">
        <v>517</v>
      </c>
      <c r="C579" s="55">
        <v>25</v>
      </c>
      <c r="D579" s="56">
        <v>3542587.28</v>
      </c>
      <c r="E579" s="56">
        <v>212555.23</v>
      </c>
      <c r="F579" s="57">
        <v>2.7440341127974084E-4</v>
      </c>
    </row>
    <row r="580" spans="1:6" x14ac:dyDescent="0.2">
      <c r="A580" s="50" t="s">
        <v>514</v>
      </c>
      <c r="B580" s="50" t="s">
        <v>516</v>
      </c>
      <c r="C580" s="55">
        <v>99</v>
      </c>
      <c r="D580" s="56">
        <v>3143155.32</v>
      </c>
      <c r="E580" s="56">
        <v>188589.31</v>
      </c>
      <c r="F580" s="57">
        <v>2.4346401636361778E-4</v>
      </c>
    </row>
    <row r="581" spans="1:6" x14ac:dyDescent="0.2">
      <c r="A581" s="50" t="s">
        <v>514</v>
      </c>
      <c r="B581" s="50" t="s">
        <v>519</v>
      </c>
      <c r="C581" s="55">
        <v>17</v>
      </c>
      <c r="D581" s="56">
        <v>440519</v>
      </c>
      <c r="E581" s="56">
        <v>26431.13</v>
      </c>
      <c r="F581" s="57">
        <v>3.4121918505502296E-5</v>
      </c>
    </row>
    <row r="582" spans="1:6" x14ac:dyDescent="0.2">
      <c r="A582" s="50" t="s">
        <v>514</v>
      </c>
      <c r="B582" s="50" t="s">
        <v>518</v>
      </c>
      <c r="C582" s="55">
        <v>30</v>
      </c>
      <c r="D582" s="56">
        <v>390453</v>
      </c>
      <c r="E582" s="56">
        <v>23427.18</v>
      </c>
      <c r="F582" s="57">
        <v>3.0243895239202152E-5</v>
      </c>
    </row>
    <row r="583" spans="1:6" x14ac:dyDescent="0.2">
      <c r="A583" s="50" t="s">
        <v>514</v>
      </c>
      <c r="B583" s="50" t="s">
        <v>48</v>
      </c>
      <c r="C583" s="55">
        <v>99</v>
      </c>
      <c r="D583" s="56">
        <v>3292695.13</v>
      </c>
      <c r="E583" s="56">
        <v>197561.72</v>
      </c>
      <c r="F583" s="57">
        <v>2.5504717012276288E-4</v>
      </c>
    </row>
    <row r="584" spans="1:6" x14ac:dyDescent="0.2">
      <c r="A584" s="50" t="s">
        <v>514</v>
      </c>
      <c r="B584" s="50" t="s">
        <v>49</v>
      </c>
      <c r="C584" s="55">
        <v>781</v>
      </c>
      <c r="D584" s="56">
        <v>27897895.73</v>
      </c>
      <c r="E584" s="56">
        <v>1673166.22</v>
      </c>
      <c r="F584" s="57">
        <v>2.1600151565596823E-3</v>
      </c>
    </row>
    <row r="585" spans="1:6" x14ac:dyDescent="0.2">
      <c r="A585" s="50" t="s">
        <v>520</v>
      </c>
      <c r="B585" s="50" t="s">
        <v>521</v>
      </c>
      <c r="C585" s="55">
        <v>423</v>
      </c>
      <c r="D585" s="56">
        <v>13328978.869999999</v>
      </c>
      <c r="E585" s="56">
        <v>796349.72</v>
      </c>
      <c r="F585" s="57">
        <v>1.0280672921558619E-3</v>
      </c>
    </row>
    <row r="586" spans="1:6" x14ac:dyDescent="0.2">
      <c r="A586" s="50" t="s">
        <v>520</v>
      </c>
      <c r="B586" s="50" t="s">
        <v>522</v>
      </c>
      <c r="C586" s="55">
        <v>221</v>
      </c>
      <c r="D586" s="56">
        <v>4366620.63</v>
      </c>
      <c r="E586" s="56">
        <v>261997.31</v>
      </c>
      <c r="F586" s="57">
        <v>3.3823188265052687E-4</v>
      </c>
    </row>
    <row r="587" spans="1:6" x14ac:dyDescent="0.2">
      <c r="A587" s="50" t="s">
        <v>520</v>
      </c>
      <c r="B587" s="50" t="s">
        <v>373</v>
      </c>
      <c r="C587" s="55">
        <v>46</v>
      </c>
      <c r="D587" s="56">
        <v>1494611.59</v>
      </c>
      <c r="E587" s="56">
        <v>89676.69</v>
      </c>
      <c r="F587" s="57">
        <v>1.1577033248382466E-4</v>
      </c>
    </row>
    <row r="588" spans="1:6" x14ac:dyDescent="0.2">
      <c r="A588" s="50" t="s">
        <v>520</v>
      </c>
      <c r="B588" s="50" t="s">
        <v>523</v>
      </c>
      <c r="C588" s="55">
        <v>77</v>
      </c>
      <c r="D588" s="56">
        <v>1483833.5</v>
      </c>
      <c r="E588" s="56">
        <v>89029.99</v>
      </c>
      <c r="F588" s="57">
        <v>1.1493545918489614E-4</v>
      </c>
    </row>
    <row r="589" spans="1:6" x14ac:dyDescent="0.2">
      <c r="A589" s="50" t="s">
        <v>520</v>
      </c>
      <c r="B589" s="50" t="s">
        <v>524</v>
      </c>
      <c r="C589" s="55">
        <v>23</v>
      </c>
      <c r="D589" s="56">
        <v>830421.7</v>
      </c>
      <c r="E589" s="56">
        <v>49825.3</v>
      </c>
      <c r="F589" s="57">
        <v>6.4323198671876816E-5</v>
      </c>
    </row>
    <row r="590" spans="1:6" x14ac:dyDescent="0.2">
      <c r="A590" s="50" t="s">
        <v>520</v>
      </c>
      <c r="B590" s="50" t="s">
        <v>48</v>
      </c>
      <c r="C590" s="55">
        <v>81</v>
      </c>
      <c r="D590" s="56">
        <v>1028642.31</v>
      </c>
      <c r="E590" s="56">
        <v>61718.55</v>
      </c>
      <c r="F590" s="57">
        <v>7.9677082795089296E-5</v>
      </c>
    </row>
    <row r="591" spans="1:6" x14ac:dyDescent="0.2">
      <c r="A591" s="50" t="s">
        <v>520</v>
      </c>
      <c r="B591" s="50" t="s">
        <v>49</v>
      </c>
      <c r="C591" s="55">
        <v>871</v>
      </c>
      <c r="D591" s="56">
        <v>22533108.600000001</v>
      </c>
      <c r="E591" s="56">
        <v>1348597.56</v>
      </c>
      <c r="F591" s="57">
        <v>1.7410052479420758E-3</v>
      </c>
    </row>
    <row r="592" spans="1:6" x14ac:dyDescent="0.2">
      <c r="A592" s="50" t="s">
        <v>195</v>
      </c>
      <c r="B592" s="50" t="s">
        <v>525</v>
      </c>
      <c r="C592" s="55">
        <v>297</v>
      </c>
      <c r="D592" s="56">
        <v>12724783.75</v>
      </c>
      <c r="E592" s="56">
        <v>761207</v>
      </c>
      <c r="F592" s="57">
        <v>9.8269893189651303E-4</v>
      </c>
    </row>
    <row r="593" spans="1:6" x14ac:dyDescent="0.2">
      <c r="A593" s="50" t="s">
        <v>195</v>
      </c>
      <c r="B593" s="50" t="s">
        <v>526</v>
      </c>
      <c r="C593" s="55">
        <v>113</v>
      </c>
      <c r="D593" s="56">
        <v>3965002.42</v>
      </c>
      <c r="E593" s="56">
        <v>237900.16</v>
      </c>
      <c r="F593" s="57">
        <v>3.0712307313255076E-4</v>
      </c>
    </row>
    <row r="594" spans="1:6" x14ac:dyDescent="0.2">
      <c r="A594" s="50" t="s">
        <v>195</v>
      </c>
      <c r="B594" s="50" t="s">
        <v>528</v>
      </c>
      <c r="C594" s="55">
        <v>54</v>
      </c>
      <c r="D594" s="56">
        <v>456724.85</v>
      </c>
      <c r="E594" s="56">
        <v>27403.49</v>
      </c>
      <c r="F594" s="57">
        <v>3.5377210605310749E-5</v>
      </c>
    </row>
    <row r="595" spans="1:6" x14ac:dyDescent="0.2">
      <c r="A595" s="50" t="s">
        <v>195</v>
      </c>
      <c r="B595" s="50" t="s">
        <v>529</v>
      </c>
      <c r="C595" s="55">
        <v>18</v>
      </c>
      <c r="D595" s="56">
        <v>334122.09999999998</v>
      </c>
      <c r="E595" s="56">
        <v>20047.330000000002</v>
      </c>
      <c r="F595" s="57">
        <v>2.5880594606167475E-5</v>
      </c>
    </row>
    <row r="596" spans="1:6" x14ac:dyDescent="0.2">
      <c r="A596" s="50" t="s">
        <v>195</v>
      </c>
      <c r="B596" s="50" t="s">
        <v>527</v>
      </c>
      <c r="C596" s="55">
        <v>48</v>
      </c>
      <c r="D596" s="56">
        <v>253176.87</v>
      </c>
      <c r="E596" s="56">
        <v>15190.61</v>
      </c>
      <c r="F596" s="57">
        <v>1.9610692258290439E-5</v>
      </c>
    </row>
    <row r="597" spans="1:6" x14ac:dyDescent="0.2">
      <c r="A597" s="50" t="s">
        <v>195</v>
      </c>
      <c r="B597" s="50" t="s">
        <v>48</v>
      </c>
      <c r="C597" s="55">
        <v>83</v>
      </c>
      <c r="D597" s="56">
        <v>466148.24</v>
      </c>
      <c r="E597" s="56">
        <v>27968.89</v>
      </c>
      <c r="F597" s="57">
        <v>3.6107127666102738E-5</v>
      </c>
    </row>
    <row r="598" spans="1:6" x14ac:dyDescent="0.2">
      <c r="A598" s="50" t="s">
        <v>195</v>
      </c>
      <c r="B598" s="50" t="s">
        <v>49</v>
      </c>
      <c r="C598" s="55">
        <v>613</v>
      </c>
      <c r="D598" s="56">
        <v>18199958.23</v>
      </c>
      <c r="E598" s="56">
        <v>1089717.47</v>
      </c>
      <c r="F598" s="57">
        <v>1.4067976172551888E-3</v>
      </c>
    </row>
    <row r="599" spans="1:6" x14ac:dyDescent="0.2">
      <c r="A599" s="50" t="s">
        <v>407</v>
      </c>
      <c r="B599" s="50" t="s">
        <v>530</v>
      </c>
      <c r="C599" s="55">
        <v>377</v>
      </c>
      <c r="D599" s="56">
        <v>14577147.35</v>
      </c>
      <c r="E599" s="56">
        <v>873794.13</v>
      </c>
      <c r="F599" s="57">
        <v>1.1280460613846731E-3</v>
      </c>
    </row>
    <row r="600" spans="1:6" x14ac:dyDescent="0.2">
      <c r="A600" s="50" t="s">
        <v>407</v>
      </c>
      <c r="B600" s="50" t="s">
        <v>531</v>
      </c>
      <c r="C600" s="55">
        <v>22</v>
      </c>
      <c r="D600" s="56">
        <v>1743148.82</v>
      </c>
      <c r="E600" s="56">
        <v>104480.98</v>
      </c>
      <c r="F600" s="57">
        <v>1.3488229541964398E-4</v>
      </c>
    </row>
    <row r="601" spans="1:6" x14ac:dyDescent="0.2">
      <c r="A601" s="50" t="s">
        <v>407</v>
      </c>
      <c r="B601" s="50" t="s">
        <v>48</v>
      </c>
      <c r="C601" s="55">
        <v>62</v>
      </c>
      <c r="D601" s="56">
        <v>1301465.43</v>
      </c>
      <c r="E601" s="56">
        <v>78087.94</v>
      </c>
      <c r="F601" s="57">
        <v>1.0080955013813457E-4</v>
      </c>
    </row>
    <row r="602" spans="1:6" x14ac:dyDescent="0.2">
      <c r="A602" s="50" t="s">
        <v>407</v>
      </c>
      <c r="B602" s="50" t="s">
        <v>49</v>
      </c>
      <c r="C602" s="55">
        <v>461</v>
      </c>
      <c r="D602" s="56">
        <v>17621761.600000001</v>
      </c>
      <c r="E602" s="56">
        <v>1056363.04</v>
      </c>
      <c r="F602" s="57">
        <v>1.3637378940327054E-3</v>
      </c>
    </row>
    <row r="603" spans="1:6" x14ac:dyDescent="0.2">
      <c r="A603" s="50" t="s">
        <v>532</v>
      </c>
      <c r="B603" s="50" t="s">
        <v>533</v>
      </c>
      <c r="C603" s="55">
        <v>505</v>
      </c>
      <c r="D603" s="56">
        <v>23570170.43</v>
      </c>
      <c r="E603" s="56">
        <v>1409986.32</v>
      </c>
      <c r="F603" s="57">
        <v>1.8202565802110269E-3</v>
      </c>
    </row>
    <row r="604" spans="1:6" x14ac:dyDescent="0.2">
      <c r="A604" s="50" t="s">
        <v>532</v>
      </c>
      <c r="B604" s="50" t="s">
        <v>534</v>
      </c>
      <c r="C604" s="55">
        <v>79</v>
      </c>
      <c r="D604" s="56">
        <v>1959198.03</v>
      </c>
      <c r="E604" s="56">
        <v>117551.85</v>
      </c>
      <c r="F604" s="57">
        <v>1.5175645709703027E-4</v>
      </c>
    </row>
    <row r="605" spans="1:6" x14ac:dyDescent="0.2">
      <c r="A605" s="50" t="s">
        <v>532</v>
      </c>
      <c r="B605" s="50" t="s">
        <v>535</v>
      </c>
      <c r="C605" s="55">
        <v>70</v>
      </c>
      <c r="D605" s="56">
        <v>1730500.58</v>
      </c>
      <c r="E605" s="56">
        <v>103810.76</v>
      </c>
      <c r="F605" s="57">
        <v>1.340170583972103E-4</v>
      </c>
    </row>
    <row r="606" spans="1:6" x14ac:dyDescent="0.2">
      <c r="A606" s="50" t="s">
        <v>532</v>
      </c>
      <c r="B606" s="50" t="s">
        <v>48</v>
      </c>
      <c r="C606" s="55">
        <v>56</v>
      </c>
      <c r="D606" s="56">
        <v>129314.67</v>
      </c>
      <c r="E606" s="56">
        <v>7758.87</v>
      </c>
      <c r="F606" s="57">
        <v>1.0016504395944727E-5</v>
      </c>
    </row>
    <row r="607" spans="1:6" x14ac:dyDescent="0.2">
      <c r="A607" s="50" t="s">
        <v>532</v>
      </c>
      <c r="B607" s="50" t="s">
        <v>49</v>
      </c>
      <c r="C607" s="55">
        <v>710</v>
      </c>
      <c r="D607" s="56">
        <v>27389183.710000001</v>
      </c>
      <c r="E607" s="56">
        <v>1639107.8</v>
      </c>
      <c r="F607" s="57">
        <v>2.1160466001012121E-3</v>
      </c>
    </row>
    <row r="608" spans="1:6" x14ac:dyDescent="0.2">
      <c r="A608" s="50" t="s">
        <v>536</v>
      </c>
      <c r="B608" s="50" t="s">
        <v>536</v>
      </c>
      <c r="C608" s="55">
        <v>1536</v>
      </c>
      <c r="D608" s="56">
        <v>111922959.26000001</v>
      </c>
      <c r="E608" s="56">
        <v>6697587.4699999997</v>
      </c>
      <c r="F608" s="57">
        <v>8.6464155650860658E-3</v>
      </c>
    </row>
    <row r="609" spans="1:6" x14ac:dyDescent="0.2">
      <c r="A609" s="50" t="s">
        <v>536</v>
      </c>
      <c r="B609" s="50" t="s">
        <v>538</v>
      </c>
      <c r="C609" s="55">
        <v>178</v>
      </c>
      <c r="D609" s="56">
        <v>9875454.3100000005</v>
      </c>
      <c r="E609" s="56">
        <v>592523.01</v>
      </c>
      <c r="F609" s="57">
        <v>7.6493217883060317E-4</v>
      </c>
    </row>
    <row r="610" spans="1:6" x14ac:dyDescent="0.2">
      <c r="A610" s="50" t="s">
        <v>536</v>
      </c>
      <c r="B610" s="50" t="s">
        <v>537</v>
      </c>
      <c r="C610" s="55">
        <v>276</v>
      </c>
      <c r="D610" s="56">
        <v>5900477.1600000001</v>
      </c>
      <c r="E610" s="56">
        <v>354028.65</v>
      </c>
      <c r="F610" s="57">
        <v>4.5704200856766226E-4</v>
      </c>
    </row>
    <row r="611" spans="1:6" x14ac:dyDescent="0.2">
      <c r="A611" s="50" t="s">
        <v>536</v>
      </c>
      <c r="B611" s="50" t="s">
        <v>539</v>
      </c>
      <c r="C611" s="55">
        <v>35</v>
      </c>
      <c r="D611" s="56">
        <v>1133318.72</v>
      </c>
      <c r="E611" s="56">
        <v>67999.100000000006</v>
      </c>
      <c r="F611" s="57">
        <v>8.7785113562965374E-5</v>
      </c>
    </row>
    <row r="612" spans="1:6" x14ac:dyDescent="0.2">
      <c r="A612" s="50" t="s">
        <v>536</v>
      </c>
      <c r="B612" s="50" t="s">
        <v>787</v>
      </c>
      <c r="C612" s="55">
        <v>16</v>
      </c>
      <c r="D612" s="56">
        <v>126623.46</v>
      </c>
      <c r="E612" s="56">
        <v>7597.42</v>
      </c>
      <c r="F612" s="57">
        <v>9.8080765405063362E-6</v>
      </c>
    </row>
    <row r="613" spans="1:6" x14ac:dyDescent="0.2">
      <c r="A613" s="50" t="s">
        <v>536</v>
      </c>
      <c r="B613" s="50" t="s">
        <v>540</v>
      </c>
      <c r="C613" s="55">
        <v>21</v>
      </c>
      <c r="D613" s="56">
        <v>114182.17</v>
      </c>
      <c r="E613" s="56">
        <v>6850.93</v>
      </c>
      <c r="F613" s="57">
        <v>8.8443768823694192E-6</v>
      </c>
    </row>
    <row r="614" spans="1:6" x14ac:dyDescent="0.2">
      <c r="A614" s="50" t="s">
        <v>536</v>
      </c>
      <c r="B614" s="50" t="s">
        <v>48</v>
      </c>
      <c r="C614" s="55">
        <v>124</v>
      </c>
      <c r="D614" s="56">
        <v>1891671.13</v>
      </c>
      <c r="E614" s="56">
        <v>113279.12</v>
      </c>
      <c r="F614" s="57">
        <v>1.4624047102848099E-4</v>
      </c>
    </row>
    <row r="615" spans="1:6" x14ac:dyDescent="0.2">
      <c r="A615" s="50" t="s">
        <v>536</v>
      </c>
      <c r="B615" s="50" t="s">
        <v>49</v>
      </c>
      <c r="C615" s="55">
        <v>2186</v>
      </c>
      <c r="D615" s="56">
        <v>130964686.20999999</v>
      </c>
      <c r="E615" s="56">
        <v>7839865.7000000002</v>
      </c>
      <c r="F615" s="57">
        <v>1.0121067790498654E-2</v>
      </c>
    </row>
    <row r="616" spans="1:6" x14ac:dyDescent="0.2">
      <c r="A616" s="50" t="s">
        <v>541</v>
      </c>
      <c r="B616" s="50" t="s">
        <v>542</v>
      </c>
      <c r="C616" s="55">
        <v>516</v>
      </c>
      <c r="D616" s="56">
        <v>25926197.77</v>
      </c>
      <c r="E616" s="56">
        <v>1550637.3</v>
      </c>
      <c r="F616" s="57">
        <v>2.0018334283169927E-3</v>
      </c>
    </row>
    <row r="617" spans="1:6" x14ac:dyDescent="0.2">
      <c r="A617" s="50" t="s">
        <v>541</v>
      </c>
      <c r="B617" s="50" t="s">
        <v>545</v>
      </c>
      <c r="C617" s="55">
        <v>133</v>
      </c>
      <c r="D617" s="56">
        <v>6209161.4100000001</v>
      </c>
      <c r="E617" s="56">
        <v>372549.7</v>
      </c>
      <c r="F617" s="57">
        <v>4.8095221440208299E-4</v>
      </c>
    </row>
    <row r="618" spans="1:6" x14ac:dyDescent="0.2">
      <c r="A618" s="50" t="s">
        <v>541</v>
      </c>
      <c r="B618" s="50" t="s">
        <v>543</v>
      </c>
      <c r="C618" s="55">
        <v>146</v>
      </c>
      <c r="D618" s="56">
        <v>4130067.16</v>
      </c>
      <c r="E618" s="56">
        <v>247804.06</v>
      </c>
      <c r="F618" s="57">
        <v>3.1990875685801554E-4</v>
      </c>
    </row>
    <row r="619" spans="1:6" x14ac:dyDescent="0.2">
      <c r="A619" s="50" t="s">
        <v>541</v>
      </c>
      <c r="B619" s="50" t="s">
        <v>544</v>
      </c>
      <c r="C619" s="55">
        <v>134</v>
      </c>
      <c r="D619" s="56">
        <v>3626994.71</v>
      </c>
      <c r="E619" s="56">
        <v>217506.6</v>
      </c>
      <c r="F619" s="57">
        <v>2.8079550437718268E-4</v>
      </c>
    </row>
    <row r="620" spans="1:6" x14ac:dyDescent="0.2">
      <c r="A620" s="50" t="s">
        <v>541</v>
      </c>
      <c r="B620" s="50" t="s">
        <v>546</v>
      </c>
      <c r="C620" s="55">
        <v>66</v>
      </c>
      <c r="D620" s="56">
        <v>2229673.84</v>
      </c>
      <c r="E620" s="56">
        <v>133646.9</v>
      </c>
      <c r="F620" s="57">
        <v>1.7253475845766011E-4</v>
      </c>
    </row>
    <row r="621" spans="1:6" x14ac:dyDescent="0.2">
      <c r="A621" s="50" t="s">
        <v>541</v>
      </c>
      <c r="B621" s="50" t="s">
        <v>547</v>
      </c>
      <c r="C621" s="55">
        <v>79</v>
      </c>
      <c r="D621" s="56">
        <v>1667120.81</v>
      </c>
      <c r="E621" s="56">
        <v>100027.28</v>
      </c>
      <c r="F621" s="57">
        <v>1.2913268167070644E-4</v>
      </c>
    </row>
    <row r="622" spans="1:6" x14ac:dyDescent="0.2">
      <c r="A622" s="50" t="s">
        <v>541</v>
      </c>
      <c r="B622" s="50" t="s">
        <v>548</v>
      </c>
      <c r="C622" s="55">
        <v>21</v>
      </c>
      <c r="D622" s="56">
        <v>1063162.49</v>
      </c>
      <c r="E622" s="56">
        <v>63789.75</v>
      </c>
      <c r="F622" s="57">
        <v>8.2350949467024868E-5</v>
      </c>
    </row>
    <row r="623" spans="1:6" x14ac:dyDescent="0.2">
      <c r="A623" s="50" t="s">
        <v>541</v>
      </c>
      <c r="B623" s="50" t="s">
        <v>48</v>
      </c>
      <c r="C623" s="55">
        <v>50</v>
      </c>
      <c r="D623" s="56">
        <v>860865.84</v>
      </c>
      <c r="E623" s="56">
        <v>51651.95</v>
      </c>
      <c r="F623" s="57">
        <v>6.6681357495887583E-5</v>
      </c>
    </row>
    <row r="624" spans="1:6" x14ac:dyDescent="0.2">
      <c r="A624" s="50" t="s">
        <v>541</v>
      </c>
      <c r="B624" s="50" t="s">
        <v>49</v>
      </c>
      <c r="C624" s="55">
        <v>1145</v>
      </c>
      <c r="D624" s="56">
        <v>45713244.030000001</v>
      </c>
      <c r="E624" s="56">
        <v>2737613.55</v>
      </c>
      <c r="F624" s="57">
        <v>3.5341896639552988E-3</v>
      </c>
    </row>
    <row r="625" spans="1:6" x14ac:dyDescent="0.2">
      <c r="A625" s="50" t="s">
        <v>182</v>
      </c>
      <c r="B625" s="50" t="s">
        <v>549</v>
      </c>
      <c r="C625" s="55">
        <v>255</v>
      </c>
      <c r="D625" s="56">
        <v>15460155.960000001</v>
      </c>
      <c r="E625" s="56">
        <v>926988.88</v>
      </c>
      <c r="F625" s="57">
        <v>1.1967191345533409E-3</v>
      </c>
    </row>
    <row r="626" spans="1:6" x14ac:dyDescent="0.2">
      <c r="A626" s="50" t="s">
        <v>182</v>
      </c>
      <c r="B626" s="50" t="s">
        <v>550</v>
      </c>
      <c r="C626" s="55">
        <v>81</v>
      </c>
      <c r="D626" s="56">
        <v>2815547.15</v>
      </c>
      <c r="E626" s="56">
        <v>168932.86</v>
      </c>
      <c r="F626" s="57">
        <v>2.1808803792427441E-4</v>
      </c>
    </row>
    <row r="627" spans="1:6" x14ac:dyDescent="0.2">
      <c r="A627" s="50" t="s">
        <v>182</v>
      </c>
      <c r="B627" s="50" t="s">
        <v>551</v>
      </c>
      <c r="C627" s="55">
        <v>20</v>
      </c>
      <c r="D627" s="56">
        <v>812382.46</v>
      </c>
      <c r="E627" s="56">
        <v>48742.94</v>
      </c>
      <c r="F627" s="57">
        <v>6.2925899361797544E-5</v>
      </c>
    </row>
    <row r="628" spans="1:6" x14ac:dyDescent="0.2">
      <c r="A628" s="50" t="s">
        <v>182</v>
      </c>
      <c r="B628" s="50" t="s">
        <v>552</v>
      </c>
      <c r="C628" s="55">
        <v>19</v>
      </c>
      <c r="D628" s="56">
        <v>238295.44</v>
      </c>
      <c r="E628" s="56">
        <v>14297.73</v>
      </c>
      <c r="F628" s="57">
        <v>1.8458006822775843E-5</v>
      </c>
    </row>
    <row r="629" spans="1:6" x14ac:dyDescent="0.2">
      <c r="A629" s="50" t="s">
        <v>182</v>
      </c>
      <c r="B629" s="50" t="s">
        <v>48</v>
      </c>
      <c r="C629" s="55">
        <v>49</v>
      </c>
      <c r="D629" s="56">
        <v>957904.51</v>
      </c>
      <c r="E629" s="56">
        <v>57474.26</v>
      </c>
      <c r="F629" s="57">
        <v>7.4197812045268221E-5</v>
      </c>
    </row>
    <row r="630" spans="1:6" x14ac:dyDescent="0.2">
      <c r="A630" s="50" t="s">
        <v>182</v>
      </c>
      <c r="B630" s="50" t="s">
        <v>49</v>
      </c>
      <c r="C630" s="55">
        <v>424</v>
      </c>
      <c r="D630" s="56">
        <v>20284285.52</v>
      </c>
      <c r="E630" s="56">
        <v>1216436.67</v>
      </c>
      <c r="F630" s="57">
        <v>1.5703888907074568E-3</v>
      </c>
    </row>
    <row r="631" spans="1:6" x14ac:dyDescent="0.2">
      <c r="A631" s="50" t="s">
        <v>553</v>
      </c>
      <c r="B631" s="50" t="s">
        <v>554</v>
      </c>
      <c r="C631" s="55">
        <v>438</v>
      </c>
      <c r="D631" s="56">
        <v>19199847.510000002</v>
      </c>
      <c r="E631" s="56">
        <v>1149426.81</v>
      </c>
      <c r="F631" s="57">
        <v>1.4838808608962034E-3</v>
      </c>
    </row>
    <row r="632" spans="1:6" x14ac:dyDescent="0.2">
      <c r="A632" s="50" t="s">
        <v>553</v>
      </c>
      <c r="B632" s="50" t="s">
        <v>313</v>
      </c>
      <c r="C632" s="55">
        <v>371</v>
      </c>
      <c r="D632" s="56">
        <v>17956138.260000002</v>
      </c>
      <c r="E632" s="56">
        <v>1074400.71</v>
      </c>
      <c r="F632" s="57">
        <v>1.3870240685462105E-3</v>
      </c>
    </row>
    <row r="633" spans="1:6" x14ac:dyDescent="0.2">
      <c r="A633" s="50" t="s">
        <v>553</v>
      </c>
      <c r="B633" s="50" t="s">
        <v>555</v>
      </c>
      <c r="C633" s="55">
        <v>41</v>
      </c>
      <c r="D633" s="56">
        <v>841727.09</v>
      </c>
      <c r="E633" s="56">
        <v>50503.62</v>
      </c>
      <c r="F633" s="57">
        <v>6.5198892588884988E-5</v>
      </c>
    </row>
    <row r="634" spans="1:6" x14ac:dyDescent="0.2">
      <c r="A634" s="50" t="s">
        <v>553</v>
      </c>
      <c r="B634" s="50" t="s">
        <v>48</v>
      </c>
      <c r="C634" s="55">
        <v>79</v>
      </c>
      <c r="D634" s="56">
        <v>2550132.79</v>
      </c>
      <c r="E634" s="56">
        <v>153007.97</v>
      </c>
      <c r="F634" s="57">
        <v>1.9752940880818714E-4</v>
      </c>
    </row>
    <row r="635" spans="1:6" x14ac:dyDescent="0.2">
      <c r="A635" s="50" t="s">
        <v>553</v>
      </c>
      <c r="B635" s="50" t="s">
        <v>49</v>
      </c>
      <c r="C635" s="55">
        <v>929</v>
      </c>
      <c r="D635" s="56">
        <v>40547845.649999999</v>
      </c>
      <c r="E635" s="56">
        <v>2427339.11</v>
      </c>
      <c r="F635" s="57">
        <v>3.1336332308394858E-3</v>
      </c>
    </row>
    <row r="636" spans="1:6" x14ac:dyDescent="0.2">
      <c r="A636" s="50" t="s">
        <v>556</v>
      </c>
      <c r="B636" s="50" t="s">
        <v>557</v>
      </c>
      <c r="C636" s="55">
        <v>374</v>
      </c>
      <c r="D636" s="56">
        <v>13331775.26</v>
      </c>
      <c r="E636" s="56">
        <v>795551.03</v>
      </c>
      <c r="F636" s="57">
        <v>1.0270362036215784E-3</v>
      </c>
    </row>
    <row r="637" spans="1:6" x14ac:dyDescent="0.2">
      <c r="A637" s="50" t="s">
        <v>556</v>
      </c>
      <c r="B637" s="50" t="s">
        <v>559</v>
      </c>
      <c r="C637" s="55">
        <v>64</v>
      </c>
      <c r="D637" s="56">
        <v>9401283.9199999999</v>
      </c>
      <c r="E637" s="56">
        <v>564077.05000000005</v>
      </c>
      <c r="F637" s="57">
        <v>7.282091658935559E-4</v>
      </c>
    </row>
    <row r="638" spans="1:6" x14ac:dyDescent="0.2">
      <c r="A638" s="50" t="s">
        <v>556</v>
      </c>
      <c r="B638" s="50" t="s">
        <v>450</v>
      </c>
      <c r="C638" s="55">
        <v>80</v>
      </c>
      <c r="D638" s="56">
        <v>2973300.66</v>
      </c>
      <c r="E638" s="56">
        <v>178334.43</v>
      </c>
      <c r="F638" s="57">
        <v>2.3022522635941797E-4</v>
      </c>
    </row>
    <row r="639" spans="1:6" x14ac:dyDescent="0.2">
      <c r="A639" s="50" t="s">
        <v>556</v>
      </c>
      <c r="B639" s="50" t="s">
        <v>558</v>
      </c>
      <c r="C639" s="55">
        <v>78</v>
      </c>
      <c r="D639" s="56">
        <v>1114424.51</v>
      </c>
      <c r="E639" s="56">
        <v>66865.509999999995</v>
      </c>
      <c r="F639" s="57">
        <v>8.6321677622139067E-5</v>
      </c>
    </row>
    <row r="640" spans="1:6" x14ac:dyDescent="0.2">
      <c r="A640" s="50" t="s">
        <v>556</v>
      </c>
      <c r="B640" s="50" t="s">
        <v>560</v>
      </c>
      <c r="C640" s="55">
        <v>44</v>
      </c>
      <c r="D640" s="56">
        <v>887497.08</v>
      </c>
      <c r="E640" s="56">
        <v>53249.82</v>
      </c>
      <c r="F640" s="57">
        <v>6.874416714202783E-5</v>
      </c>
    </row>
    <row r="641" spans="1:6" x14ac:dyDescent="0.2">
      <c r="A641" s="50" t="s">
        <v>556</v>
      </c>
      <c r="B641" s="50" t="s">
        <v>561</v>
      </c>
      <c r="C641" s="55">
        <v>17</v>
      </c>
      <c r="D641" s="56">
        <v>428001.9</v>
      </c>
      <c r="E641" s="56">
        <v>25680.13</v>
      </c>
      <c r="F641" s="57">
        <v>3.3152396551744272E-5</v>
      </c>
    </row>
    <row r="642" spans="1:6" x14ac:dyDescent="0.2">
      <c r="A642" s="50" t="s">
        <v>556</v>
      </c>
      <c r="B642" s="50" t="s">
        <v>48</v>
      </c>
      <c r="C642" s="55">
        <v>44</v>
      </c>
      <c r="D642" s="56">
        <v>77995.22</v>
      </c>
      <c r="E642" s="56">
        <v>4679.71</v>
      </c>
      <c r="F642" s="57">
        <v>6.0413869270585156E-6</v>
      </c>
    </row>
    <row r="643" spans="1:6" x14ac:dyDescent="0.2">
      <c r="A643" s="50" t="s">
        <v>556</v>
      </c>
      <c r="B643" s="50" t="s">
        <v>49</v>
      </c>
      <c r="C643" s="55">
        <v>701</v>
      </c>
      <c r="D643" s="56">
        <v>28214278.550000001</v>
      </c>
      <c r="E643" s="56">
        <v>1688437.68</v>
      </c>
      <c r="F643" s="57">
        <v>2.1797302241175218E-3</v>
      </c>
    </row>
    <row r="644" spans="1:6" x14ac:dyDescent="0.2">
      <c r="A644" s="50" t="s">
        <v>167</v>
      </c>
      <c r="B644" s="50" t="s">
        <v>562</v>
      </c>
      <c r="C644" s="55">
        <v>819</v>
      </c>
      <c r="D644" s="56">
        <v>55383260.229999997</v>
      </c>
      <c r="E644" s="56">
        <v>3315415.44</v>
      </c>
      <c r="F644" s="57">
        <v>4.2801172502107939E-3</v>
      </c>
    </row>
    <row r="645" spans="1:6" x14ac:dyDescent="0.2">
      <c r="A645" s="50" t="s">
        <v>167</v>
      </c>
      <c r="B645" s="50" t="s">
        <v>563</v>
      </c>
      <c r="C645" s="55">
        <v>187</v>
      </c>
      <c r="D645" s="56">
        <v>4321601.8899999997</v>
      </c>
      <c r="E645" s="56">
        <v>259296.09</v>
      </c>
      <c r="F645" s="57">
        <v>3.3474467613663842E-4</v>
      </c>
    </row>
    <row r="646" spans="1:6" x14ac:dyDescent="0.2">
      <c r="A646" s="50" t="s">
        <v>167</v>
      </c>
      <c r="B646" s="50" t="s">
        <v>565</v>
      </c>
      <c r="C646" s="55">
        <v>150</v>
      </c>
      <c r="D646" s="56">
        <v>4204026.4000000004</v>
      </c>
      <c r="E646" s="56">
        <v>251627.67</v>
      </c>
      <c r="F646" s="57">
        <v>3.248449403967755E-4</v>
      </c>
    </row>
    <row r="647" spans="1:6" x14ac:dyDescent="0.2">
      <c r="A647" s="50" t="s">
        <v>167</v>
      </c>
      <c r="B647" s="50" t="s">
        <v>566</v>
      </c>
      <c r="C647" s="55">
        <v>113</v>
      </c>
      <c r="D647" s="56">
        <v>3710426.78</v>
      </c>
      <c r="E647" s="56">
        <v>222625.63</v>
      </c>
      <c r="F647" s="57">
        <v>2.8740404228257008E-4</v>
      </c>
    </row>
    <row r="648" spans="1:6" x14ac:dyDescent="0.2">
      <c r="A648" s="50" t="s">
        <v>167</v>
      </c>
      <c r="B648" s="50" t="s">
        <v>564</v>
      </c>
      <c r="C648" s="55">
        <v>132</v>
      </c>
      <c r="D648" s="56">
        <v>3198086.2</v>
      </c>
      <c r="E648" s="56">
        <v>191885.18</v>
      </c>
      <c r="F648" s="57">
        <v>2.4771890094648388E-4</v>
      </c>
    </row>
    <row r="649" spans="1:6" x14ac:dyDescent="0.2">
      <c r="A649" s="50" t="s">
        <v>167</v>
      </c>
      <c r="B649" s="50" t="s">
        <v>568</v>
      </c>
      <c r="C649" s="55">
        <v>51</v>
      </c>
      <c r="D649" s="56">
        <v>958617.7</v>
      </c>
      <c r="E649" s="56">
        <v>57517.08</v>
      </c>
      <c r="F649" s="57">
        <v>7.425309157930273E-5</v>
      </c>
    </row>
    <row r="650" spans="1:6" x14ac:dyDescent="0.2">
      <c r="A650" s="50" t="s">
        <v>167</v>
      </c>
      <c r="B650" s="50" t="s">
        <v>567</v>
      </c>
      <c r="C650" s="55">
        <v>75</v>
      </c>
      <c r="D650" s="56">
        <v>876274.35</v>
      </c>
      <c r="E650" s="56">
        <v>52576.44</v>
      </c>
      <c r="F650" s="57">
        <v>6.7874850639735456E-5</v>
      </c>
    </row>
    <row r="651" spans="1:6" x14ac:dyDescent="0.2">
      <c r="A651" s="50" t="s">
        <v>167</v>
      </c>
      <c r="B651" s="50" t="s">
        <v>569</v>
      </c>
      <c r="C651" s="55">
        <v>20</v>
      </c>
      <c r="D651" s="56">
        <v>310404.61</v>
      </c>
      <c r="E651" s="56">
        <v>18624.29</v>
      </c>
      <c r="F651" s="57">
        <v>2.4043486056133103E-5</v>
      </c>
    </row>
    <row r="652" spans="1:6" x14ac:dyDescent="0.2">
      <c r="A652" s="50" t="s">
        <v>167</v>
      </c>
      <c r="B652" s="50" t="s">
        <v>48</v>
      </c>
      <c r="C652" s="55">
        <v>37</v>
      </c>
      <c r="D652" s="56">
        <v>416013.17</v>
      </c>
      <c r="E652" s="56">
        <v>24960.79</v>
      </c>
      <c r="F652" s="57">
        <v>3.222374685505147E-5</v>
      </c>
    </row>
    <row r="653" spans="1:6" x14ac:dyDescent="0.2">
      <c r="A653" s="50" t="s">
        <v>167</v>
      </c>
      <c r="B653" s="50" t="s">
        <v>49</v>
      </c>
      <c r="C653" s="55">
        <v>1584</v>
      </c>
      <c r="D653" s="56">
        <v>73378711.329999998</v>
      </c>
      <c r="E653" s="56">
        <v>4394528.6100000003</v>
      </c>
      <c r="F653" s="57">
        <v>5.673224985103485E-3</v>
      </c>
    </row>
    <row r="654" spans="1:6" x14ac:dyDescent="0.2">
      <c r="A654" s="50" t="s">
        <v>570</v>
      </c>
      <c r="B654" s="50" t="s">
        <v>570</v>
      </c>
      <c r="C654" s="55">
        <v>189</v>
      </c>
      <c r="D654" s="56">
        <v>5560103.4199999999</v>
      </c>
      <c r="E654" s="56">
        <v>332758.84999999998</v>
      </c>
      <c r="F654" s="57">
        <v>4.2958323619476962E-4</v>
      </c>
    </row>
    <row r="655" spans="1:6" x14ac:dyDescent="0.2">
      <c r="A655" s="50" t="s">
        <v>570</v>
      </c>
      <c r="B655" s="50" t="s">
        <v>571</v>
      </c>
      <c r="C655" s="55">
        <v>126</v>
      </c>
      <c r="D655" s="56">
        <v>2804598.52</v>
      </c>
      <c r="E655" s="56">
        <v>168269.91</v>
      </c>
      <c r="F655" s="57">
        <v>2.1723218628746501E-4</v>
      </c>
    </row>
    <row r="656" spans="1:6" x14ac:dyDescent="0.2">
      <c r="A656" s="50" t="s">
        <v>570</v>
      </c>
      <c r="B656" s="50" t="s">
        <v>573</v>
      </c>
      <c r="C656" s="55">
        <v>24</v>
      </c>
      <c r="D656" s="56">
        <v>1098180.52</v>
      </c>
      <c r="E656" s="56">
        <v>65890.83</v>
      </c>
      <c r="F656" s="57">
        <v>8.5063390461168547E-5</v>
      </c>
    </row>
    <row r="657" spans="1:6" x14ac:dyDescent="0.2">
      <c r="A657" s="50" t="s">
        <v>570</v>
      </c>
      <c r="B657" s="50" t="s">
        <v>576</v>
      </c>
      <c r="C657" s="55">
        <v>18</v>
      </c>
      <c r="D657" s="56">
        <v>843281.03</v>
      </c>
      <c r="E657" s="56">
        <v>50596.86</v>
      </c>
      <c r="F657" s="57">
        <v>6.5319263064209091E-5</v>
      </c>
    </row>
    <row r="658" spans="1:6" x14ac:dyDescent="0.2">
      <c r="A658" s="50" t="s">
        <v>570</v>
      </c>
      <c r="B658" s="50" t="s">
        <v>574</v>
      </c>
      <c r="C658" s="55">
        <v>27</v>
      </c>
      <c r="D658" s="56">
        <v>673491.94</v>
      </c>
      <c r="E658" s="56">
        <v>40409.5</v>
      </c>
      <c r="F658" s="57">
        <v>5.2167639667622795E-5</v>
      </c>
    </row>
    <row r="659" spans="1:6" x14ac:dyDescent="0.2">
      <c r="A659" s="50" t="s">
        <v>570</v>
      </c>
      <c r="B659" s="50" t="s">
        <v>572</v>
      </c>
      <c r="C659" s="55">
        <v>37</v>
      </c>
      <c r="D659" s="56">
        <v>646415.88</v>
      </c>
      <c r="E659" s="56">
        <v>38784.97</v>
      </c>
      <c r="F659" s="57">
        <v>5.0070412637611458E-5</v>
      </c>
    </row>
    <row r="660" spans="1:6" x14ac:dyDescent="0.2">
      <c r="A660" s="50" t="s">
        <v>570</v>
      </c>
      <c r="B660" s="50" t="s">
        <v>575</v>
      </c>
      <c r="C660" s="55">
        <v>21</v>
      </c>
      <c r="D660" s="56">
        <v>559196.79</v>
      </c>
      <c r="E660" s="56">
        <v>33551.800000000003</v>
      </c>
      <c r="F660" s="57">
        <v>4.3314522886948528E-5</v>
      </c>
    </row>
    <row r="661" spans="1:6" x14ac:dyDescent="0.2">
      <c r="A661" s="50" t="s">
        <v>570</v>
      </c>
      <c r="B661" s="50" t="s">
        <v>48</v>
      </c>
      <c r="C661" s="55">
        <v>67</v>
      </c>
      <c r="D661" s="56">
        <v>465667.62</v>
      </c>
      <c r="E661" s="56">
        <v>27940.06</v>
      </c>
      <c r="F661" s="57">
        <v>3.6069908867265393E-5</v>
      </c>
    </row>
    <row r="662" spans="1:6" x14ac:dyDescent="0.2">
      <c r="A662" s="50" t="s">
        <v>570</v>
      </c>
      <c r="B662" s="50" t="s">
        <v>49</v>
      </c>
      <c r="C662" s="55">
        <v>509</v>
      </c>
      <c r="D662" s="56">
        <v>12650935.720000001</v>
      </c>
      <c r="E662" s="56">
        <v>758202.78</v>
      </c>
      <c r="F662" s="57">
        <v>9.7882056006706047E-4</v>
      </c>
    </row>
    <row r="663" spans="1:6" x14ac:dyDescent="0.2">
      <c r="A663" s="50" t="s">
        <v>577</v>
      </c>
      <c r="B663" s="50" t="s">
        <v>256</v>
      </c>
      <c r="C663" s="55">
        <v>12163</v>
      </c>
      <c r="D663" s="56">
        <v>1297570625.1300001</v>
      </c>
      <c r="E663" s="56">
        <v>77240910.810000002</v>
      </c>
      <c r="F663" s="57">
        <v>9.9716056935499578E-2</v>
      </c>
    </row>
    <row r="664" spans="1:6" x14ac:dyDescent="0.2">
      <c r="A664" s="50" t="s">
        <v>577</v>
      </c>
      <c r="B664" s="50" t="s">
        <v>578</v>
      </c>
      <c r="C664" s="55">
        <v>3705</v>
      </c>
      <c r="D664" s="56">
        <v>394869029.94</v>
      </c>
      <c r="E664" s="56">
        <v>23635966.02</v>
      </c>
      <c r="F664" s="57">
        <v>3.0513432695963485E-2</v>
      </c>
    </row>
    <row r="665" spans="1:6" x14ac:dyDescent="0.2">
      <c r="A665" s="50" t="s">
        <v>577</v>
      </c>
      <c r="B665" s="50" t="s">
        <v>222</v>
      </c>
      <c r="C665" s="55">
        <v>3701</v>
      </c>
      <c r="D665" s="56">
        <v>307014274.64999998</v>
      </c>
      <c r="E665" s="56">
        <v>18347212.059999999</v>
      </c>
      <c r="F665" s="57">
        <v>2.3685785462615058E-2</v>
      </c>
    </row>
    <row r="666" spans="1:6" x14ac:dyDescent="0.2">
      <c r="A666" s="50" t="s">
        <v>577</v>
      </c>
      <c r="B666" s="50" t="s">
        <v>227</v>
      </c>
      <c r="C666" s="55">
        <v>2581</v>
      </c>
      <c r="D666" s="56">
        <v>283463880.51999998</v>
      </c>
      <c r="E666" s="56">
        <v>16924734.329999998</v>
      </c>
      <c r="F666" s="57">
        <v>2.1849402788890859E-2</v>
      </c>
    </row>
    <row r="667" spans="1:6" x14ac:dyDescent="0.2">
      <c r="A667" s="50" t="s">
        <v>577</v>
      </c>
      <c r="B667" s="50" t="s">
        <v>579</v>
      </c>
      <c r="C667" s="55">
        <v>1297</v>
      </c>
      <c r="D667" s="56">
        <v>195018072.94999999</v>
      </c>
      <c r="E667" s="56">
        <v>11632233.82</v>
      </c>
      <c r="F667" s="57">
        <v>1.5016918854509346E-2</v>
      </c>
    </row>
    <row r="668" spans="1:6" x14ac:dyDescent="0.2">
      <c r="A668" s="50" t="s">
        <v>577</v>
      </c>
      <c r="B668" s="50" t="s">
        <v>228</v>
      </c>
      <c r="C668" s="55">
        <v>1249</v>
      </c>
      <c r="D668" s="56">
        <v>153488298.05000001</v>
      </c>
      <c r="E668" s="56">
        <v>9175177.5999999996</v>
      </c>
      <c r="F668" s="57">
        <v>1.184492158832067E-2</v>
      </c>
    </row>
    <row r="669" spans="1:6" x14ac:dyDescent="0.2">
      <c r="A669" s="50" t="s">
        <v>577</v>
      </c>
      <c r="B669" s="50" t="s">
        <v>502</v>
      </c>
      <c r="C669" s="55">
        <v>1027</v>
      </c>
      <c r="D669" s="56">
        <v>148209662.09</v>
      </c>
      <c r="E669" s="56">
        <v>8890973.8499999996</v>
      </c>
      <c r="F669" s="57">
        <v>1.1478021754811541E-2</v>
      </c>
    </row>
    <row r="670" spans="1:6" x14ac:dyDescent="0.2">
      <c r="A670" s="50" t="s">
        <v>577</v>
      </c>
      <c r="B670" s="50" t="s">
        <v>580</v>
      </c>
      <c r="C670" s="55">
        <v>1270</v>
      </c>
      <c r="D670" s="56">
        <v>86088149.480000004</v>
      </c>
      <c r="E670" s="56">
        <v>5148392.12</v>
      </c>
      <c r="F670" s="57">
        <v>6.6464436576495287E-3</v>
      </c>
    </row>
    <row r="671" spans="1:6" x14ac:dyDescent="0.2">
      <c r="A671" s="50" t="s">
        <v>577</v>
      </c>
      <c r="B671" s="50" t="s">
        <v>581</v>
      </c>
      <c r="C671" s="55">
        <v>566</v>
      </c>
      <c r="D671" s="56">
        <v>32690033.09</v>
      </c>
      <c r="E671" s="56">
        <v>1956885.14</v>
      </c>
      <c r="F671" s="57">
        <v>2.5262890868346694E-3</v>
      </c>
    </row>
    <row r="672" spans="1:6" x14ac:dyDescent="0.2">
      <c r="A672" s="50" t="s">
        <v>577</v>
      </c>
      <c r="B672" s="50" t="s">
        <v>584</v>
      </c>
      <c r="C672" s="55">
        <v>274</v>
      </c>
      <c r="D672" s="56">
        <v>21943100.969999999</v>
      </c>
      <c r="E672" s="56">
        <v>1316586.06</v>
      </c>
      <c r="F672" s="57">
        <v>1.6996792132913103E-3</v>
      </c>
    </row>
    <row r="673" spans="1:6" x14ac:dyDescent="0.2">
      <c r="A673" s="50" t="s">
        <v>577</v>
      </c>
      <c r="B673" s="50" t="s">
        <v>582</v>
      </c>
      <c r="C673" s="55">
        <v>354</v>
      </c>
      <c r="D673" s="56">
        <v>15035665.92</v>
      </c>
      <c r="E673" s="56">
        <v>902139.98</v>
      </c>
      <c r="F673" s="57">
        <v>1.1646398348506275E-3</v>
      </c>
    </row>
    <row r="674" spans="1:6" x14ac:dyDescent="0.2">
      <c r="A674" s="50" t="s">
        <v>577</v>
      </c>
      <c r="B674" s="50" t="s">
        <v>583</v>
      </c>
      <c r="C674" s="55">
        <v>283</v>
      </c>
      <c r="D674" s="56">
        <v>9719716.9399999995</v>
      </c>
      <c r="E674" s="56">
        <v>582140.57999999996</v>
      </c>
      <c r="F674" s="57">
        <v>7.5152872501122109E-4</v>
      </c>
    </row>
    <row r="675" spans="1:6" x14ac:dyDescent="0.2">
      <c r="A675" s="50" t="s">
        <v>577</v>
      </c>
      <c r="B675" s="50" t="s">
        <v>585</v>
      </c>
      <c r="C675" s="55">
        <v>150</v>
      </c>
      <c r="D675" s="56">
        <v>3180323.43</v>
      </c>
      <c r="E675" s="56">
        <v>190819.43</v>
      </c>
      <c r="F675" s="57">
        <v>2.4634304472515549E-4</v>
      </c>
    </row>
    <row r="676" spans="1:6" x14ac:dyDescent="0.2">
      <c r="A676" s="50" t="s">
        <v>577</v>
      </c>
      <c r="B676" s="50" t="s">
        <v>587</v>
      </c>
      <c r="C676" s="55">
        <v>106</v>
      </c>
      <c r="D676" s="56">
        <v>2935368.46</v>
      </c>
      <c r="E676" s="56">
        <v>176122.13</v>
      </c>
      <c r="F676" s="57">
        <v>2.2736920316594411E-4</v>
      </c>
    </row>
    <row r="677" spans="1:6" x14ac:dyDescent="0.2">
      <c r="A677" s="50" t="s">
        <v>577</v>
      </c>
      <c r="B677" s="50" t="s">
        <v>230</v>
      </c>
      <c r="C677" s="55">
        <v>77</v>
      </c>
      <c r="D677" s="56">
        <v>2866235.76</v>
      </c>
      <c r="E677" s="56">
        <v>171651.8</v>
      </c>
      <c r="F677" s="57">
        <v>2.215981205087629E-4</v>
      </c>
    </row>
    <row r="678" spans="1:6" x14ac:dyDescent="0.2">
      <c r="A678" s="50" t="s">
        <v>577</v>
      </c>
      <c r="B678" s="50" t="s">
        <v>586</v>
      </c>
      <c r="C678" s="55">
        <v>106</v>
      </c>
      <c r="D678" s="56">
        <v>2300244</v>
      </c>
      <c r="E678" s="56">
        <v>138014.60999999999</v>
      </c>
      <c r="F678" s="57">
        <v>1.7817336129740503E-4</v>
      </c>
    </row>
    <row r="679" spans="1:6" x14ac:dyDescent="0.2">
      <c r="A679" s="50" t="s">
        <v>577</v>
      </c>
      <c r="B679" s="50" t="s">
        <v>48</v>
      </c>
      <c r="C679" s="55">
        <v>100</v>
      </c>
      <c r="D679" s="56">
        <v>8856551.3300000001</v>
      </c>
      <c r="E679" s="56">
        <v>531393.06999999995</v>
      </c>
      <c r="F679" s="57">
        <v>6.8601497661767289E-4</v>
      </c>
    </row>
    <row r="680" spans="1:6" x14ac:dyDescent="0.2">
      <c r="A680" s="50" t="s">
        <v>577</v>
      </c>
      <c r="B680" s="50" t="s">
        <v>49</v>
      </c>
      <c r="C680" s="55">
        <v>29009</v>
      </c>
      <c r="D680" s="56">
        <v>2965249232.71</v>
      </c>
      <c r="E680" s="56">
        <v>176961353.41</v>
      </c>
      <c r="F680" s="57">
        <v>0.22845261930456284</v>
      </c>
    </row>
    <row r="681" spans="1:6" x14ac:dyDescent="0.2">
      <c r="A681" s="50" t="s">
        <v>590</v>
      </c>
      <c r="B681" s="50" t="s">
        <v>591</v>
      </c>
      <c r="C681" s="55">
        <v>2965</v>
      </c>
      <c r="D681" s="56">
        <v>370147416.5</v>
      </c>
      <c r="E681" s="56">
        <v>22085749.760000002</v>
      </c>
      <c r="F681" s="57">
        <v>2.8512142819608427E-2</v>
      </c>
    </row>
    <row r="682" spans="1:6" x14ac:dyDescent="0.2">
      <c r="A682" s="50" t="s">
        <v>590</v>
      </c>
      <c r="B682" s="50" t="s">
        <v>592</v>
      </c>
      <c r="C682" s="55">
        <v>194</v>
      </c>
      <c r="D682" s="56">
        <v>9641648.0299999993</v>
      </c>
      <c r="E682" s="56">
        <v>573143.68999999994</v>
      </c>
      <c r="F682" s="57">
        <v>7.3991396819291747E-4</v>
      </c>
    </row>
    <row r="683" spans="1:6" x14ac:dyDescent="0.2">
      <c r="A683" s="50" t="s">
        <v>590</v>
      </c>
      <c r="B683" s="50" t="s">
        <v>593</v>
      </c>
      <c r="C683" s="55">
        <v>138</v>
      </c>
      <c r="D683" s="56">
        <v>7901893.0800000001</v>
      </c>
      <c r="E683" s="56">
        <v>449941.51</v>
      </c>
      <c r="F683" s="57">
        <v>5.8086307836489187E-4</v>
      </c>
    </row>
    <row r="684" spans="1:6" x14ac:dyDescent="0.2">
      <c r="A684" s="50" t="s">
        <v>590</v>
      </c>
      <c r="B684" s="50" t="s">
        <v>594</v>
      </c>
      <c r="C684" s="55">
        <v>144</v>
      </c>
      <c r="D684" s="56">
        <v>4265115.9000000004</v>
      </c>
      <c r="E684" s="56">
        <v>255906.99</v>
      </c>
      <c r="F684" s="57">
        <v>3.3036943398819456E-4</v>
      </c>
    </row>
    <row r="685" spans="1:6" x14ac:dyDescent="0.2">
      <c r="A685" s="50" t="s">
        <v>590</v>
      </c>
      <c r="B685" s="50" t="s">
        <v>598</v>
      </c>
      <c r="C685" s="55">
        <v>90</v>
      </c>
      <c r="D685" s="56">
        <v>3833668.57</v>
      </c>
      <c r="E685" s="56">
        <v>230020.12</v>
      </c>
      <c r="F685" s="57">
        <v>2.9695014133961951E-4</v>
      </c>
    </row>
    <row r="686" spans="1:6" x14ac:dyDescent="0.2">
      <c r="A686" s="50" t="s">
        <v>590</v>
      </c>
      <c r="B686" s="50" t="s">
        <v>595</v>
      </c>
      <c r="C686" s="55">
        <v>99</v>
      </c>
      <c r="D686" s="56">
        <v>2275937.13</v>
      </c>
      <c r="E686" s="56">
        <v>136556.23000000001</v>
      </c>
      <c r="F686" s="57">
        <v>1.7629062970363459E-4</v>
      </c>
    </row>
    <row r="687" spans="1:6" x14ac:dyDescent="0.2">
      <c r="A687" s="50" t="s">
        <v>590</v>
      </c>
      <c r="B687" s="50" t="s">
        <v>597</v>
      </c>
      <c r="C687" s="55">
        <v>102</v>
      </c>
      <c r="D687" s="56">
        <v>2189262.69</v>
      </c>
      <c r="E687" s="56">
        <v>131190.51999999999</v>
      </c>
      <c r="F687" s="57">
        <v>1.6936363417434171E-4</v>
      </c>
    </row>
    <row r="688" spans="1:6" x14ac:dyDescent="0.2">
      <c r="A688" s="50" t="s">
        <v>590</v>
      </c>
      <c r="B688" s="50" t="s">
        <v>596</v>
      </c>
      <c r="C688" s="55">
        <v>101</v>
      </c>
      <c r="D688" s="56">
        <v>1587631.46</v>
      </c>
      <c r="E688" s="56">
        <v>95257.9</v>
      </c>
      <c r="F688" s="57">
        <v>1.2297553304778443E-4</v>
      </c>
    </row>
    <row r="689" spans="1:6" x14ac:dyDescent="0.2">
      <c r="A689" s="50" t="s">
        <v>590</v>
      </c>
      <c r="B689" s="50" t="s">
        <v>599</v>
      </c>
      <c r="C689" s="55">
        <v>93</v>
      </c>
      <c r="D689" s="56">
        <v>1401235.62</v>
      </c>
      <c r="E689" s="56">
        <v>83405.64</v>
      </c>
      <c r="F689" s="57">
        <v>1.0767456597501742E-4</v>
      </c>
    </row>
    <row r="690" spans="1:6" x14ac:dyDescent="0.2">
      <c r="A690" s="50" t="s">
        <v>590</v>
      </c>
      <c r="B690" s="50" t="s">
        <v>788</v>
      </c>
      <c r="C690" s="55">
        <v>18</v>
      </c>
      <c r="D690" s="56">
        <v>1035197.95</v>
      </c>
      <c r="E690" s="56">
        <v>62111.88</v>
      </c>
      <c r="F690" s="57">
        <v>8.0184861849778559E-5</v>
      </c>
    </row>
    <row r="691" spans="1:6" x14ac:dyDescent="0.2">
      <c r="A691" s="50" t="s">
        <v>590</v>
      </c>
      <c r="B691" s="50" t="s">
        <v>601</v>
      </c>
      <c r="C691" s="55">
        <v>42</v>
      </c>
      <c r="D691" s="56">
        <v>924208.88</v>
      </c>
      <c r="E691" s="56">
        <v>55423.08</v>
      </c>
      <c r="F691" s="57">
        <v>7.1549790685601942E-5</v>
      </c>
    </row>
    <row r="692" spans="1:6" x14ac:dyDescent="0.2">
      <c r="A692" s="50" t="s">
        <v>590</v>
      </c>
      <c r="B692" s="50" t="s">
        <v>600</v>
      </c>
      <c r="C692" s="55">
        <v>69</v>
      </c>
      <c r="D692" s="56">
        <v>899092.34</v>
      </c>
      <c r="E692" s="56">
        <v>53945.57</v>
      </c>
      <c r="F692" s="57">
        <v>6.9642362746990738E-5</v>
      </c>
    </row>
    <row r="693" spans="1:6" x14ac:dyDescent="0.2">
      <c r="A693" s="50" t="s">
        <v>590</v>
      </c>
      <c r="B693" s="50" t="s">
        <v>342</v>
      </c>
      <c r="C693" s="55">
        <v>21</v>
      </c>
      <c r="D693" s="56">
        <v>276834.59000000003</v>
      </c>
      <c r="E693" s="56">
        <v>16610.07</v>
      </c>
      <c r="F693" s="57">
        <v>2.1443179119117814E-5</v>
      </c>
    </row>
    <row r="694" spans="1:6" x14ac:dyDescent="0.2">
      <c r="A694" s="50" t="s">
        <v>590</v>
      </c>
      <c r="B694" s="50" t="s">
        <v>48</v>
      </c>
      <c r="C694" s="55">
        <v>115</v>
      </c>
      <c r="D694" s="56">
        <v>2373735.14</v>
      </c>
      <c r="E694" s="56">
        <v>142424.10999999999</v>
      </c>
      <c r="F694" s="57">
        <v>1.838659139673065E-4</v>
      </c>
    </row>
    <row r="695" spans="1:6" x14ac:dyDescent="0.2">
      <c r="A695" s="50" t="s">
        <v>590</v>
      </c>
      <c r="B695" s="50" t="s">
        <v>49</v>
      </c>
      <c r="C695" s="55">
        <v>4191</v>
      </c>
      <c r="D695" s="56">
        <v>408752877.88</v>
      </c>
      <c r="E695" s="56">
        <v>24371687.059999999</v>
      </c>
      <c r="F695" s="57">
        <v>3.1463229899853874E-2</v>
      </c>
    </row>
    <row r="696" spans="1:6" x14ac:dyDescent="0.2">
      <c r="A696" s="50" t="s">
        <v>603</v>
      </c>
      <c r="B696" s="50" t="s">
        <v>604</v>
      </c>
      <c r="C696" s="55">
        <v>726</v>
      </c>
      <c r="D696" s="56">
        <v>35025001.780000001</v>
      </c>
      <c r="E696" s="56">
        <v>2090273.14</v>
      </c>
      <c r="F696" s="57">
        <v>2.6984896119583378E-3</v>
      </c>
    </row>
    <row r="697" spans="1:6" x14ac:dyDescent="0.2">
      <c r="A697" s="50" t="s">
        <v>603</v>
      </c>
      <c r="B697" s="50" t="s">
        <v>606</v>
      </c>
      <c r="C697" s="55">
        <v>246</v>
      </c>
      <c r="D697" s="56">
        <v>11291394.970000001</v>
      </c>
      <c r="E697" s="56">
        <v>676823.16</v>
      </c>
      <c r="F697" s="57">
        <v>8.7376153452979654E-4</v>
      </c>
    </row>
    <row r="698" spans="1:6" x14ac:dyDescent="0.2">
      <c r="A698" s="50" t="s">
        <v>603</v>
      </c>
      <c r="B698" s="50" t="s">
        <v>605</v>
      </c>
      <c r="C698" s="55">
        <v>281</v>
      </c>
      <c r="D698" s="56">
        <v>7723239.1299999999</v>
      </c>
      <c r="E698" s="56">
        <v>463352.3</v>
      </c>
      <c r="F698" s="57">
        <v>5.981760681415077E-4</v>
      </c>
    </row>
    <row r="699" spans="1:6" x14ac:dyDescent="0.2">
      <c r="A699" s="50" t="s">
        <v>603</v>
      </c>
      <c r="B699" s="50" t="s">
        <v>392</v>
      </c>
      <c r="C699" s="55">
        <v>24</v>
      </c>
      <c r="D699" s="56">
        <v>768729.39</v>
      </c>
      <c r="E699" s="56">
        <v>46123.77</v>
      </c>
      <c r="F699" s="57">
        <v>5.9544617317024712E-5</v>
      </c>
    </row>
    <row r="700" spans="1:6" x14ac:dyDescent="0.2">
      <c r="A700" s="50" t="s">
        <v>603</v>
      </c>
      <c r="B700" s="50" t="s">
        <v>608</v>
      </c>
      <c r="C700" s="55">
        <v>17</v>
      </c>
      <c r="D700" s="56">
        <v>260533.86</v>
      </c>
      <c r="E700" s="56">
        <v>15632.03</v>
      </c>
      <c r="F700" s="57">
        <v>2.0180554283360834E-5</v>
      </c>
    </row>
    <row r="701" spans="1:6" x14ac:dyDescent="0.2">
      <c r="A701" s="50" t="s">
        <v>603</v>
      </c>
      <c r="B701" s="50" t="s">
        <v>607</v>
      </c>
      <c r="C701" s="55">
        <v>24</v>
      </c>
      <c r="D701" s="56">
        <v>210767.33</v>
      </c>
      <c r="E701" s="56">
        <v>12646.03</v>
      </c>
      <c r="F701" s="57">
        <v>1.6325704011827612E-5</v>
      </c>
    </row>
    <row r="702" spans="1:6" x14ac:dyDescent="0.2">
      <c r="A702" s="50" t="s">
        <v>603</v>
      </c>
      <c r="B702" s="50" t="s">
        <v>48</v>
      </c>
      <c r="C702" s="55">
        <v>68</v>
      </c>
      <c r="D702" s="56">
        <v>644828.62</v>
      </c>
      <c r="E702" s="56">
        <v>38689.74</v>
      </c>
      <c r="F702" s="57">
        <v>4.9947473122756089E-5</v>
      </c>
    </row>
    <row r="703" spans="1:6" x14ac:dyDescent="0.2">
      <c r="A703" s="50" t="s">
        <v>603</v>
      </c>
      <c r="B703" s="50" t="s">
        <v>49</v>
      </c>
      <c r="C703" s="55">
        <v>1386</v>
      </c>
      <c r="D703" s="56">
        <v>55924495.079999998</v>
      </c>
      <c r="E703" s="56">
        <v>3343540.18</v>
      </c>
      <c r="F703" s="57">
        <v>4.3164255762743577E-3</v>
      </c>
    </row>
    <row r="704" spans="1:6" x14ac:dyDescent="0.2">
      <c r="A704" s="50" t="s">
        <v>609</v>
      </c>
      <c r="B704" s="50" t="s">
        <v>610</v>
      </c>
      <c r="C704" s="55">
        <v>297</v>
      </c>
      <c r="D704" s="56">
        <v>6215122.9100000001</v>
      </c>
      <c r="E704" s="56">
        <v>371867.15</v>
      </c>
      <c r="F704" s="57">
        <v>4.8007105966235258E-4</v>
      </c>
    </row>
    <row r="705" spans="1:6" x14ac:dyDescent="0.2">
      <c r="A705" s="50" t="s">
        <v>609</v>
      </c>
      <c r="B705" s="50" t="s">
        <v>611</v>
      </c>
      <c r="C705" s="55">
        <v>54</v>
      </c>
      <c r="D705" s="56">
        <v>895359.55</v>
      </c>
      <c r="E705" s="56">
        <v>53663.56</v>
      </c>
      <c r="F705" s="57">
        <v>6.9278294989095525E-5</v>
      </c>
    </row>
    <row r="706" spans="1:6" x14ac:dyDescent="0.2">
      <c r="A706" s="50" t="s">
        <v>609</v>
      </c>
      <c r="B706" s="50" t="s">
        <v>612</v>
      </c>
      <c r="C706" s="55">
        <v>18</v>
      </c>
      <c r="D706" s="56">
        <v>487944.36</v>
      </c>
      <c r="E706" s="56">
        <v>29276.67</v>
      </c>
      <c r="F706" s="57">
        <v>3.7795438479266066E-5</v>
      </c>
    </row>
    <row r="707" spans="1:6" x14ac:dyDescent="0.2">
      <c r="A707" s="50" t="s">
        <v>609</v>
      </c>
      <c r="B707" s="50" t="s">
        <v>48</v>
      </c>
      <c r="C707" s="55">
        <v>89</v>
      </c>
      <c r="D707" s="56">
        <v>585367</v>
      </c>
      <c r="E707" s="56">
        <v>35122.03</v>
      </c>
      <c r="F707" s="57">
        <v>4.5341649994071633E-5</v>
      </c>
    </row>
    <row r="708" spans="1:6" x14ac:dyDescent="0.2">
      <c r="A708" s="50" t="s">
        <v>609</v>
      </c>
      <c r="B708" s="50" t="s">
        <v>49</v>
      </c>
      <c r="C708" s="55">
        <v>458</v>
      </c>
      <c r="D708" s="56">
        <v>8183793.8200000003</v>
      </c>
      <c r="E708" s="56">
        <v>489929.41</v>
      </c>
      <c r="F708" s="57">
        <v>6.3248644312478581E-4</v>
      </c>
    </row>
    <row r="709" spans="1:6" x14ac:dyDescent="0.2">
      <c r="A709" s="50" t="s">
        <v>613</v>
      </c>
      <c r="B709" s="50" t="s">
        <v>614</v>
      </c>
      <c r="C709" s="55">
        <v>253</v>
      </c>
      <c r="D709" s="56">
        <v>8361294.3899999997</v>
      </c>
      <c r="E709" s="56">
        <v>501206.92</v>
      </c>
      <c r="F709" s="57">
        <v>6.4704542252388779E-4</v>
      </c>
    </row>
    <row r="710" spans="1:6" x14ac:dyDescent="0.2">
      <c r="A710" s="50" t="s">
        <v>613</v>
      </c>
      <c r="B710" s="50" t="s">
        <v>615</v>
      </c>
      <c r="C710" s="55">
        <v>189</v>
      </c>
      <c r="D710" s="56">
        <v>5417639.6200000001</v>
      </c>
      <c r="E710" s="56">
        <v>322952.76</v>
      </c>
      <c r="F710" s="57">
        <v>4.169238226987284E-4</v>
      </c>
    </row>
    <row r="711" spans="1:6" x14ac:dyDescent="0.2">
      <c r="A711" s="50" t="s">
        <v>613</v>
      </c>
      <c r="B711" s="50" t="s">
        <v>616</v>
      </c>
      <c r="C711" s="55">
        <v>154</v>
      </c>
      <c r="D711" s="56">
        <v>4101795.95</v>
      </c>
      <c r="E711" s="56">
        <v>246107.77</v>
      </c>
      <c r="F711" s="57">
        <v>3.1771888948792205E-4</v>
      </c>
    </row>
    <row r="712" spans="1:6" x14ac:dyDescent="0.2">
      <c r="A712" s="50" t="s">
        <v>613</v>
      </c>
      <c r="B712" s="50" t="s">
        <v>617</v>
      </c>
      <c r="C712" s="55">
        <v>82</v>
      </c>
      <c r="D712" s="56">
        <v>3871847.19</v>
      </c>
      <c r="E712" s="56">
        <v>232310.83</v>
      </c>
      <c r="F712" s="57">
        <v>2.9990738985452369E-4</v>
      </c>
    </row>
    <row r="713" spans="1:6" x14ac:dyDescent="0.2">
      <c r="A713" s="50" t="s">
        <v>613</v>
      </c>
      <c r="B713" s="50" t="s">
        <v>619</v>
      </c>
      <c r="C713" s="55">
        <v>52</v>
      </c>
      <c r="D713" s="56">
        <v>1537829.81</v>
      </c>
      <c r="E713" s="56">
        <v>92269.81</v>
      </c>
      <c r="F713" s="57">
        <v>1.1911798463925607E-4</v>
      </c>
    </row>
    <row r="714" spans="1:6" x14ac:dyDescent="0.2">
      <c r="A714" s="50" t="s">
        <v>613</v>
      </c>
      <c r="B714" s="50" t="s">
        <v>618</v>
      </c>
      <c r="C714" s="55">
        <v>89</v>
      </c>
      <c r="D714" s="56">
        <v>1332945.42</v>
      </c>
      <c r="E714" s="56">
        <v>79976.759999999995</v>
      </c>
      <c r="F714" s="57">
        <v>1.0324796885544112E-4</v>
      </c>
    </row>
    <row r="715" spans="1:6" x14ac:dyDescent="0.2">
      <c r="A715" s="50" t="s">
        <v>613</v>
      </c>
      <c r="B715" s="50" t="s">
        <v>620</v>
      </c>
      <c r="C715" s="55">
        <v>42</v>
      </c>
      <c r="D715" s="56">
        <v>395115.53</v>
      </c>
      <c r="E715" s="56">
        <v>23706.92</v>
      </c>
      <c r="F715" s="57">
        <v>3.0605032484667221E-5</v>
      </c>
    </row>
    <row r="716" spans="1:6" x14ac:dyDescent="0.2">
      <c r="A716" s="50" t="s">
        <v>613</v>
      </c>
      <c r="B716" s="50" t="s">
        <v>48</v>
      </c>
      <c r="C716" s="55">
        <v>77</v>
      </c>
      <c r="D716" s="56">
        <v>723106.88</v>
      </c>
      <c r="E716" s="56">
        <v>43386.43</v>
      </c>
      <c r="F716" s="57">
        <v>5.6010780799181868E-5</v>
      </c>
    </row>
    <row r="717" spans="1:6" x14ac:dyDescent="0.2">
      <c r="A717" s="50" t="s">
        <v>613</v>
      </c>
      <c r="B717" s="50" t="s">
        <v>49</v>
      </c>
      <c r="C717" s="55">
        <v>938</v>
      </c>
      <c r="D717" s="56">
        <v>25741574.789999999</v>
      </c>
      <c r="E717" s="56">
        <v>1541918.2</v>
      </c>
      <c r="F717" s="57">
        <v>1.990577291343608E-3</v>
      </c>
    </row>
    <row r="718" spans="1:6" x14ac:dyDescent="0.2">
      <c r="A718" s="50" t="s">
        <v>621</v>
      </c>
      <c r="B718" s="50" t="s">
        <v>622</v>
      </c>
      <c r="C718" s="55">
        <v>6052</v>
      </c>
      <c r="D718" s="56">
        <v>646057034.33000004</v>
      </c>
      <c r="E718" s="56">
        <v>38672413.829999998</v>
      </c>
      <c r="F718" s="57">
        <v>4.9925105476698109E-2</v>
      </c>
    </row>
    <row r="719" spans="1:6" x14ac:dyDescent="0.2">
      <c r="A719" s="50" t="s">
        <v>621</v>
      </c>
      <c r="B719" s="50" t="s">
        <v>623</v>
      </c>
      <c r="C719" s="55">
        <v>1924</v>
      </c>
      <c r="D719" s="56">
        <v>134395842.25</v>
      </c>
      <c r="E719" s="56">
        <v>8017593.3399999999</v>
      </c>
      <c r="F719" s="57">
        <v>1.0350509666356979E-2</v>
      </c>
    </row>
    <row r="720" spans="1:6" x14ac:dyDescent="0.2">
      <c r="A720" s="50" t="s">
        <v>621</v>
      </c>
      <c r="B720" s="50" t="s">
        <v>626</v>
      </c>
      <c r="C720" s="55">
        <v>186</v>
      </c>
      <c r="D720" s="56">
        <v>27490924.280000001</v>
      </c>
      <c r="E720" s="56">
        <v>1645607.38</v>
      </c>
      <c r="F720" s="57">
        <v>2.1244373930442298E-3</v>
      </c>
    </row>
    <row r="721" spans="1:6" x14ac:dyDescent="0.2">
      <c r="A721" s="50" t="s">
        <v>621</v>
      </c>
      <c r="B721" s="50" t="s">
        <v>624</v>
      </c>
      <c r="C721" s="55">
        <v>514</v>
      </c>
      <c r="D721" s="56">
        <v>20366907.870000001</v>
      </c>
      <c r="E721" s="56">
        <v>1221055.72</v>
      </c>
      <c r="F721" s="57">
        <v>1.5763519671129242E-3</v>
      </c>
    </row>
    <row r="722" spans="1:6" x14ac:dyDescent="0.2">
      <c r="A722" s="50" t="s">
        <v>621</v>
      </c>
      <c r="B722" s="50" t="s">
        <v>630</v>
      </c>
      <c r="C722" s="55">
        <v>42</v>
      </c>
      <c r="D722" s="56">
        <v>12770698.09</v>
      </c>
      <c r="E722" s="56">
        <v>766241.88</v>
      </c>
      <c r="F722" s="57">
        <v>9.8919883428604319E-4</v>
      </c>
    </row>
    <row r="723" spans="1:6" x14ac:dyDescent="0.2">
      <c r="A723" s="50" t="s">
        <v>621</v>
      </c>
      <c r="B723" s="50" t="s">
        <v>625</v>
      </c>
      <c r="C723" s="55">
        <v>309</v>
      </c>
      <c r="D723" s="56">
        <v>11786238.65</v>
      </c>
      <c r="E723" s="56">
        <v>698058.62</v>
      </c>
      <c r="F723" s="57">
        <v>9.0117597483359172E-4</v>
      </c>
    </row>
    <row r="724" spans="1:6" x14ac:dyDescent="0.2">
      <c r="A724" s="50" t="s">
        <v>621</v>
      </c>
      <c r="B724" s="50" t="s">
        <v>627</v>
      </c>
      <c r="C724" s="55">
        <v>164</v>
      </c>
      <c r="D724" s="56">
        <v>6679953.5999999996</v>
      </c>
      <c r="E724" s="56">
        <v>400797.21</v>
      </c>
      <c r="F724" s="57">
        <v>5.1741903342205535E-4</v>
      </c>
    </row>
    <row r="725" spans="1:6" x14ac:dyDescent="0.2">
      <c r="A725" s="50" t="s">
        <v>621</v>
      </c>
      <c r="B725" s="50" t="s">
        <v>628</v>
      </c>
      <c r="C725" s="55">
        <v>91</v>
      </c>
      <c r="D725" s="56">
        <v>1481076.67</v>
      </c>
      <c r="E725" s="56">
        <v>88598.03</v>
      </c>
      <c r="F725" s="57">
        <v>1.1437780977990904E-4</v>
      </c>
    </row>
    <row r="726" spans="1:6" x14ac:dyDescent="0.2">
      <c r="A726" s="50" t="s">
        <v>621</v>
      </c>
      <c r="B726" s="50" t="s">
        <v>789</v>
      </c>
      <c r="C726" s="55">
        <v>16</v>
      </c>
      <c r="D726" s="56">
        <v>1185056.8400000001</v>
      </c>
      <c r="E726" s="56">
        <v>71103.41</v>
      </c>
      <c r="F726" s="57">
        <v>9.1792699044018056E-5</v>
      </c>
    </row>
    <row r="727" spans="1:6" x14ac:dyDescent="0.2">
      <c r="A727" s="50" t="s">
        <v>621</v>
      </c>
      <c r="B727" s="50" t="s">
        <v>629</v>
      </c>
      <c r="C727" s="55">
        <v>57</v>
      </c>
      <c r="D727" s="56">
        <v>928631.94</v>
      </c>
      <c r="E727" s="56">
        <v>55717.919999999998</v>
      </c>
      <c r="F727" s="57">
        <v>7.1930421648113273E-5</v>
      </c>
    </row>
    <row r="728" spans="1:6" x14ac:dyDescent="0.2">
      <c r="A728" s="50" t="s">
        <v>621</v>
      </c>
      <c r="B728" s="50" t="s">
        <v>631</v>
      </c>
      <c r="C728" s="55">
        <v>31</v>
      </c>
      <c r="D728" s="56">
        <v>526230.02</v>
      </c>
      <c r="E728" s="56">
        <v>31573.79</v>
      </c>
      <c r="F728" s="57">
        <v>4.0760962141605119E-5</v>
      </c>
    </row>
    <row r="729" spans="1:6" x14ac:dyDescent="0.2">
      <c r="A729" s="50" t="s">
        <v>621</v>
      </c>
      <c r="B729" s="50" t="s">
        <v>48</v>
      </c>
      <c r="C729" s="55">
        <v>153</v>
      </c>
      <c r="D729" s="56">
        <v>4117362.23</v>
      </c>
      <c r="E729" s="56">
        <v>247041.75</v>
      </c>
      <c r="F729" s="57">
        <v>3.1892463398109239E-4</v>
      </c>
    </row>
    <row r="730" spans="1:6" x14ac:dyDescent="0.2">
      <c r="A730" s="50" t="s">
        <v>621</v>
      </c>
      <c r="B730" s="50" t="s">
        <v>49</v>
      </c>
      <c r="C730" s="55">
        <v>9539</v>
      </c>
      <c r="D730" s="56">
        <v>867785956.76999998</v>
      </c>
      <c r="E730" s="56">
        <v>51915802.859999999</v>
      </c>
      <c r="F730" s="57">
        <v>6.7021984846529173E-2</v>
      </c>
    </row>
    <row r="731" spans="1:6" x14ac:dyDescent="0.2">
      <c r="A731" s="50" t="s">
        <v>602</v>
      </c>
      <c r="B731" s="50" t="s">
        <v>632</v>
      </c>
      <c r="C731" s="55">
        <v>561</v>
      </c>
      <c r="D731" s="56">
        <v>23723405.050000001</v>
      </c>
      <c r="E731" s="56">
        <v>1421132.03</v>
      </c>
      <c r="F731" s="57">
        <v>1.8346454091527316E-3</v>
      </c>
    </row>
    <row r="732" spans="1:6" x14ac:dyDescent="0.2">
      <c r="A732" s="50" t="s">
        <v>602</v>
      </c>
      <c r="B732" s="50" t="s">
        <v>638</v>
      </c>
      <c r="C732" s="55">
        <v>42</v>
      </c>
      <c r="D732" s="56">
        <v>1257431.8899999999</v>
      </c>
      <c r="E732" s="56">
        <v>75445.91</v>
      </c>
      <c r="F732" s="57">
        <v>9.7398756413118195E-5</v>
      </c>
    </row>
    <row r="733" spans="1:6" x14ac:dyDescent="0.2">
      <c r="A733" s="50" t="s">
        <v>602</v>
      </c>
      <c r="B733" s="50" t="s">
        <v>633</v>
      </c>
      <c r="C733" s="55">
        <v>52</v>
      </c>
      <c r="D733" s="56">
        <v>1115386.1399999999</v>
      </c>
      <c r="E733" s="56">
        <v>66923.19</v>
      </c>
      <c r="F733" s="57">
        <v>8.6396141039306527E-5</v>
      </c>
    </row>
    <row r="734" spans="1:6" x14ac:dyDescent="0.2">
      <c r="A734" s="50" t="s">
        <v>602</v>
      </c>
      <c r="B734" s="50" t="s">
        <v>634</v>
      </c>
      <c r="C734" s="55">
        <v>72</v>
      </c>
      <c r="D734" s="56">
        <v>907555.94</v>
      </c>
      <c r="E734" s="56">
        <v>54440.56</v>
      </c>
      <c r="F734" s="57">
        <v>7.028138228346301E-5</v>
      </c>
    </row>
    <row r="735" spans="1:6" x14ac:dyDescent="0.2">
      <c r="A735" s="50" t="s">
        <v>602</v>
      </c>
      <c r="B735" s="50" t="s">
        <v>637</v>
      </c>
      <c r="C735" s="55">
        <v>28</v>
      </c>
      <c r="D735" s="56">
        <v>852996.03</v>
      </c>
      <c r="E735" s="56">
        <v>51179.76</v>
      </c>
      <c r="F735" s="57">
        <v>6.6071772181180527E-5</v>
      </c>
    </row>
    <row r="736" spans="1:6" x14ac:dyDescent="0.2">
      <c r="A736" s="50" t="s">
        <v>602</v>
      </c>
      <c r="B736" s="50" t="s">
        <v>636</v>
      </c>
      <c r="C736" s="55">
        <v>30</v>
      </c>
      <c r="D736" s="56">
        <v>622498.06999999995</v>
      </c>
      <c r="E736" s="56">
        <v>37349.879999999997</v>
      </c>
      <c r="F736" s="57">
        <v>4.8217747843179231E-5</v>
      </c>
    </row>
    <row r="737" spans="1:6" x14ac:dyDescent="0.2">
      <c r="A737" s="50" t="s">
        <v>602</v>
      </c>
      <c r="B737" s="50" t="s">
        <v>635</v>
      </c>
      <c r="C737" s="55">
        <v>33</v>
      </c>
      <c r="D737" s="56">
        <v>441637.81</v>
      </c>
      <c r="E737" s="56">
        <v>26498.27</v>
      </c>
      <c r="F737" s="57">
        <v>3.4208594542753044E-5</v>
      </c>
    </row>
    <row r="738" spans="1:6" x14ac:dyDescent="0.2">
      <c r="A738" s="50" t="s">
        <v>602</v>
      </c>
      <c r="B738" s="50" t="s">
        <v>602</v>
      </c>
      <c r="C738" s="55">
        <v>30</v>
      </c>
      <c r="D738" s="56">
        <v>297954.68</v>
      </c>
      <c r="E738" s="56">
        <v>17877.3</v>
      </c>
      <c r="F738" s="57">
        <v>2.307914091067677E-5</v>
      </c>
    </row>
    <row r="739" spans="1:6" x14ac:dyDescent="0.2">
      <c r="A739" s="50" t="s">
        <v>602</v>
      </c>
      <c r="B739" s="50" t="s">
        <v>48</v>
      </c>
      <c r="C739" s="55">
        <v>86</v>
      </c>
      <c r="D739" s="56">
        <v>1110597.19</v>
      </c>
      <c r="E739" s="56">
        <v>66635.839999999997</v>
      </c>
      <c r="F739" s="57">
        <v>8.6025179476839983E-5</v>
      </c>
    </row>
    <row r="740" spans="1:6" x14ac:dyDescent="0.2">
      <c r="A740" s="50" t="s">
        <v>602</v>
      </c>
      <c r="B740" s="50" t="s">
        <v>49</v>
      </c>
      <c r="C740" s="55">
        <v>934</v>
      </c>
      <c r="D740" s="56">
        <v>30329462.800000001</v>
      </c>
      <c r="E740" s="56">
        <v>1817482.74</v>
      </c>
      <c r="F740" s="57">
        <v>2.3463241238432489E-3</v>
      </c>
    </row>
    <row r="741" spans="1:6" x14ac:dyDescent="0.2">
      <c r="A741" s="50" t="s">
        <v>639</v>
      </c>
      <c r="B741" s="50" t="s">
        <v>640</v>
      </c>
      <c r="C741" s="55">
        <v>780</v>
      </c>
      <c r="D741" s="56">
        <v>66904251.689999998</v>
      </c>
      <c r="E741" s="56">
        <v>4008553.28</v>
      </c>
      <c r="F741" s="57">
        <v>5.1749406228611457E-3</v>
      </c>
    </row>
    <row r="742" spans="1:6" x14ac:dyDescent="0.2">
      <c r="A742" s="50" t="s">
        <v>639</v>
      </c>
      <c r="B742" s="50" t="s">
        <v>641</v>
      </c>
      <c r="C742" s="55">
        <v>530</v>
      </c>
      <c r="D742" s="56">
        <v>42837443.560000002</v>
      </c>
      <c r="E742" s="56">
        <v>2564118.35</v>
      </c>
      <c r="F742" s="57">
        <v>3.3102117607973253E-3</v>
      </c>
    </row>
    <row r="743" spans="1:6" x14ac:dyDescent="0.2">
      <c r="A743" s="50" t="s">
        <v>639</v>
      </c>
      <c r="B743" s="50" t="s">
        <v>642</v>
      </c>
      <c r="C743" s="55">
        <v>452</v>
      </c>
      <c r="D743" s="56">
        <v>28757833.140000001</v>
      </c>
      <c r="E743" s="56">
        <v>1722331.11</v>
      </c>
      <c r="F743" s="57">
        <v>2.2234857826703325E-3</v>
      </c>
    </row>
    <row r="744" spans="1:6" x14ac:dyDescent="0.2">
      <c r="A744" s="50" t="s">
        <v>639</v>
      </c>
      <c r="B744" s="50" t="s">
        <v>644</v>
      </c>
      <c r="C744" s="55">
        <v>251</v>
      </c>
      <c r="D744" s="56">
        <v>14572836.57</v>
      </c>
      <c r="E744" s="56">
        <v>874370.08</v>
      </c>
      <c r="F744" s="57">
        <v>1.1287895982279048E-3</v>
      </c>
    </row>
    <row r="745" spans="1:6" x14ac:dyDescent="0.2">
      <c r="A745" s="50" t="s">
        <v>639</v>
      </c>
      <c r="B745" s="50" t="s">
        <v>643</v>
      </c>
      <c r="C745" s="55">
        <v>241</v>
      </c>
      <c r="D745" s="56">
        <v>7972179.7599999998</v>
      </c>
      <c r="E745" s="56">
        <v>478330.79</v>
      </c>
      <c r="F745" s="57">
        <v>6.1751291885941051E-4</v>
      </c>
    </row>
    <row r="746" spans="1:6" x14ac:dyDescent="0.2">
      <c r="A746" s="50" t="s">
        <v>639</v>
      </c>
      <c r="B746" s="50" t="s">
        <v>645</v>
      </c>
      <c r="C746" s="55">
        <v>126</v>
      </c>
      <c r="D746" s="56">
        <v>2938896.74</v>
      </c>
      <c r="E746" s="56">
        <v>176333.78</v>
      </c>
      <c r="F746" s="57">
        <v>2.2764243794825154E-4</v>
      </c>
    </row>
    <row r="747" spans="1:6" x14ac:dyDescent="0.2">
      <c r="A747" s="50" t="s">
        <v>639</v>
      </c>
      <c r="B747" s="50" t="s">
        <v>647</v>
      </c>
      <c r="C747" s="55">
        <v>51</v>
      </c>
      <c r="D747" s="56">
        <v>2643484.39</v>
      </c>
      <c r="E747" s="56">
        <v>158609.09</v>
      </c>
      <c r="F747" s="57">
        <v>2.0476031267720594E-4</v>
      </c>
    </row>
    <row r="748" spans="1:6" x14ac:dyDescent="0.2">
      <c r="A748" s="50" t="s">
        <v>639</v>
      </c>
      <c r="B748" s="50" t="s">
        <v>646</v>
      </c>
      <c r="C748" s="55">
        <v>62</v>
      </c>
      <c r="D748" s="56">
        <v>1903397.84</v>
      </c>
      <c r="E748" s="56">
        <v>114203.87</v>
      </c>
      <c r="F748" s="57">
        <v>1.4743429982573496E-4</v>
      </c>
    </row>
    <row r="749" spans="1:6" x14ac:dyDescent="0.2">
      <c r="A749" s="50" t="s">
        <v>639</v>
      </c>
      <c r="B749" s="50" t="s">
        <v>648</v>
      </c>
      <c r="C749" s="55">
        <v>42</v>
      </c>
      <c r="D749" s="56">
        <v>1433816.13</v>
      </c>
      <c r="E749" s="56">
        <v>86028.98</v>
      </c>
      <c r="F749" s="57">
        <v>1.1106123138403415E-4</v>
      </c>
    </row>
    <row r="750" spans="1:6" x14ac:dyDescent="0.2">
      <c r="A750" s="50" t="s">
        <v>639</v>
      </c>
      <c r="B750" s="50" t="s">
        <v>649</v>
      </c>
      <c r="C750" s="55">
        <v>41</v>
      </c>
      <c r="D750" s="56">
        <v>1106666.6200000001</v>
      </c>
      <c r="E750" s="56">
        <v>66399.990000000005</v>
      </c>
      <c r="F750" s="57">
        <v>8.5720703108272978E-5</v>
      </c>
    </row>
    <row r="751" spans="1:6" x14ac:dyDescent="0.2">
      <c r="A751" s="50" t="s">
        <v>639</v>
      </c>
      <c r="B751" s="50" t="s">
        <v>650</v>
      </c>
      <c r="C751" s="55">
        <v>24</v>
      </c>
      <c r="D751" s="56">
        <v>869108.82</v>
      </c>
      <c r="E751" s="56">
        <v>52146.54</v>
      </c>
      <c r="F751" s="57">
        <v>6.7319860642504336E-5</v>
      </c>
    </row>
    <row r="752" spans="1:6" x14ac:dyDescent="0.2">
      <c r="A752" s="50" t="s">
        <v>639</v>
      </c>
      <c r="B752" s="50" t="s">
        <v>542</v>
      </c>
      <c r="C752" s="55">
        <v>28</v>
      </c>
      <c r="D752" s="56">
        <v>227378.02</v>
      </c>
      <c r="E752" s="56">
        <v>13585.47</v>
      </c>
      <c r="F752" s="57">
        <v>1.7538497226525928E-5</v>
      </c>
    </row>
    <row r="753" spans="1:6" x14ac:dyDescent="0.2">
      <c r="A753" s="50" t="s">
        <v>639</v>
      </c>
      <c r="B753" s="50" t="s">
        <v>48</v>
      </c>
      <c r="C753" s="55">
        <v>72</v>
      </c>
      <c r="D753" s="56">
        <v>190391.15</v>
      </c>
      <c r="E753" s="56">
        <v>11423.47</v>
      </c>
      <c r="F753" s="57">
        <v>1.4747410057384994E-5</v>
      </c>
    </row>
    <row r="754" spans="1:6" x14ac:dyDescent="0.2">
      <c r="A754" s="50" t="s">
        <v>639</v>
      </c>
      <c r="B754" s="50" t="s">
        <v>49</v>
      </c>
      <c r="C754" s="55">
        <v>2700</v>
      </c>
      <c r="D754" s="56">
        <v>172357684.43000001</v>
      </c>
      <c r="E754" s="56">
        <v>10326434.810000001</v>
      </c>
      <c r="F754" s="57">
        <v>1.333116544919578E-2</v>
      </c>
    </row>
    <row r="755" spans="1:6" x14ac:dyDescent="0.2">
      <c r="A755" s="50" t="s">
        <v>651</v>
      </c>
      <c r="B755" s="50" t="s">
        <v>652</v>
      </c>
      <c r="C755" s="55">
        <v>3184</v>
      </c>
      <c r="D755" s="56">
        <v>297779785.27999997</v>
      </c>
      <c r="E755" s="56">
        <v>17794352.440000001</v>
      </c>
      <c r="F755" s="57">
        <v>2.2972057714364308E-2</v>
      </c>
    </row>
    <row r="756" spans="1:6" x14ac:dyDescent="0.2">
      <c r="A756" s="50" t="s">
        <v>651</v>
      </c>
      <c r="B756" s="50" t="s">
        <v>653</v>
      </c>
      <c r="C756" s="55">
        <v>458</v>
      </c>
      <c r="D756" s="56">
        <v>14197866.48</v>
      </c>
      <c r="E756" s="56">
        <v>851872.02</v>
      </c>
      <c r="F756" s="57">
        <v>1.0997451733451282E-3</v>
      </c>
    </row>
    <row r="757" spans="1:6" x14ac:dyDescent="0.2">
      <c r="A757" s="50" t="s">
        <v>651</v>
      </c>
      <c r="B757" s="50" t="s">
        <v>654</v>
      </c>
      <c r="C757" s="55">
        <v>318</v>
      </c>
      <c r="D757" s="56">
        <v>11884615.949999999</v>
      </c>
      <c r="E757" s="56">
        <v>709070.2</v>
      </c>
      <c r="F757" s="57">
        <v>9.1539164534699079E-4</v>
      </c>
    </row>
    <row r="758" spans="1:6" x14ac:dyDescent="0.2">
      <c r="A758" s="50" t="s">
        <v>651</v>
      </c>
      <c r="B758" s="50" t="s">
        <v>655</v>
      </c>
      <c r="C758" s="55">
        <v>253</v>
      </c>
      <c r="D758" s="56">
        <v>5648500.0700000003</v>
      </c>
      <c r="E758" s="56">
        <v>338909.99</v>
      </c>
      <c r="F758" s="57">
        <v>4.3752420193463525E-4</v>
      </c>
    </row>
    <row r="759" spans="1:6" x14ac:dyDescent="0.2">
      <c r="A759" s="50" t="s">
        <v>651</v>
      </c>
      <c r="B759" s="50" t="s">
        <v>657</v>
      </c>
      <c r="C759" s="55">
        <v>79</v>
      </c>
      <c r="D759" s="56">
        <v>3182113.49</v>
      </c>
      <c r="E759" s="56">
        <v>190926.83</v>
      </c>
      <c r="F759" s="57">
        <v>2.4648169540136534E-4</v>
      </c>
    </row>
    <row r="760" spans="1:6" x14ac:dyDescent="0.2">
      <c r="A760" s="50" t="s">
        <v>651</v>
      </c>
      <c r="B760" s="50" t="s">
        <v>656</v>
      </c>
      <c r="C760" s="55">
        <v>76</v>
      </c>
      <c r="D760" s="56">
        <v>1962477.86</v>
      </c>
      <c r="E760" s="56">
        <v>117748.65</v>
      </c>
      <c r="F760" s="57">
        <v>1.5201052090595113E-4</v>
      </c>
    </row>
    <row r="761" spans="1:6" x14ac:dyDescent="0.2">
      <c r="A761" s="50" t="s">
        <v>651</v>
      </c>
      <c r="B761" s="50" t="s">
        <v>658</v>
      </c>
      <c r="C761" s="55">
        <v>59</v>
      </c>
      <c r="D761" s="56">
        <v>1835544.01</v>
      </c>
      <c r="E761" s="56">
        <v>110132.65</v>
      </c>
      <c r="F761" s="57">
        <v>1.4217845805665542E-4</v>
      </c>
    </row>
    <row r="762" spans="1:6" x14ac:dyDescent="0.2">
      <c r="A762" s="50" t="s">
        <v>651</v>
      </c>
      <c r="B762" s="50" t="s">
        <v>660</v>
      </c>
      <c r="C762" s="55">
        <v>41</v>
      </c>
      <c r="D762" s="56">
        <v>1507896.72</v>
      </c>
      <c r="E762" s="56">
        <v>90473.82</v>
      </c>
      <c r="F762" s="57">
        <v>1.1679940709767171E-4</v>
      </c>
    </row>
    <row r="763" spans="1:6" x14ac:dyDescent="0.2">
      <c r="A763" s="50" t="s">
        <v>651</v>
      </c>
      <c r="B763" s="50" t="s">
        <v>659</v>
      </c>
      <c r="C763" s="55">
        <v>95</v>
      </c>
      <c r="D763" s="56">
        <v>1084057.31</v>
      </c>
      <c r="E763" s="56">
        <v>65043.42</v>
      </c>
      <c r="F763" s="57">
        <v>8.3969405642481338E-5</v>
      </c>
    </row>
    <row r="764" spans="1:6" x14ac:dyDescent="0.2">
      <c r="A764" s="50" t="s">
        <v>651</v>
      </c>
      <c r="B764" s="50" t="s">
        <v>661</v>
      </c>
      <c r="C764" s="55">
        <v>40</v>
      </c>
      <c r="D764" s="56">
        <v>842290.97</v>
      </c>
      <c r="E764" s="56">
        <v>50537.47</v>
      </c>
      <c r="F764" s="57">
        <v>6.5242592080409233E-5</v>
      </c>
    </row>
    <row r="765" spans="1:6" x14ac:dyDescent="0.2">
      <c r="A765" s="50" t="s">
        <v>651</v>
      </c>
      <c r="B765" s="50" t="s">
        <v>664</v>
      </c>
      <c r="C765" s="55">
        <v>30</v>
      </c>
      <c r="D765" s="56">
        <v>750318.4</v>
      </c>
      <c r="E765" s="56">
        <v>45019.1</v>
      </c>
      <c r="F765" s="57">
        <v>5.8118516362753244E-5</v>
      </c>
    </row>
    <row r="766" spans="1:6" x14ac:dyDescent="0.2">
      <c r="A766" s="50" t="s">
        <v>651</v>
      </c>
      <c r="B766" s="50" t="s">
        <v>662</v>
      </c>
      <c r="C766" s="55">
        <v>31</v>
      </c>
      <c r="D766" s="56">
        <v>695787.16</v>
      </c>
      <c r="E766" s="56">
        <v>41747.26</v>
      </c>
      <c r="F766" s="57">
        <v>5.3894653900458123E-5</v>
      </c>
    </row>
    <row r="767" spans="1:6" x14ac:dyDescent="0.2">
      <c r="A767" s="50" t="s">
        <v>651</v>
      </c>
      <c r="B767" s="50" t="s">
        <v>663</v>
      </c>
      <c r="C767" s="55">
        <v>42</v>
      </c>
      <c r="D767" s="56">
        <v>494493.3</v>
      </c>
      <c r="E767" s="56">
        <v>29669.59</v>
      </c>
      <c r="F767" s="57">
        <v>3.8302688234353419E-5</v>
      </c>
    </row>
    <row r="768" spans="1:6" x14ac:dyDescent="0.2">
      <c r="A768" s="50" t="s">
        <v>651</v>
      </c>
      <c r="B768" s="50" t="s">
        <v>48</v>
      </c>
      <c r="C768" s="55">
        <v>110</v>
      </c>
      <c r="D768" s="56">
        <v>374059.91</v>
      </c>
      <c r="E768" s="56">
        <v>22443.59</v>
      </c>
      <c r="F768" s="57">
        <v>2.8974105494199687E-5</v>
      </c>
    </row>
    <row r="769" spans="1:6" x14ac:dyDescent="0.2">
      <c r="A769" s="50" t="s">
        <v>651</v>
      </c>
      <c r="B769" s="50" t="s">
        <v>49</v>
      </c>
      <c r="C769" s="55">
        <v>4816</v>
      </c>
      <c r="D769" s="56">
        <v>342239806.91000003</v>
      </c>
      <c r="E769" s="56">
        <v>20457947.010000002</v>
      </c>
      <c r="F769" s="57">
        <v>2.6410690752347869E-2</v>
      </c>
    </row>
    <row r="770" spans="1:6" x14ac:dyDescent="0.2">
      <c r="A770" s="50" t="s">
        <v>665</v>
      </c>
      <c r="B770" s="50" t="s">
        <v>666</v>
      </c>
      <c r="C770" s="55">
        <v>227</v>
      </c>
      <c r="D770" s="56">
        <v>11328043.869999999</v>
      </c>
      <c r="E770" s="56">
        <v>678383.06</v>
      </c>
      <c r="F770" s="57">
        <v>8.7577532586890052E-4</v>
      </c>
    </row>
    <row r="771" spans="1:6" x14ac:dyDescent="0.2">
      <c r="A771" s="50" t="s">
        <v>665</v>
      </c>
      <c r="B771" s="50" t="s">
        <v>665</v>
      </c>
      <c r="C771" s="55">
        <v>188</v>
      </c>
      <c r="D771" s="56">
        <v>5186555.45</v>
      </c>
      <c r="E771" s="56">
        <v>311193.31</v>
      </c>
      <c r="F771" s="57">
        <v>4.0174267098219072E-4</v>
      </c>
    </row>
    <row r="772" spans="1:6" x14ac:dyDescent="0.2">
      <c r="A772" s="50" t="s">
        <v>665</v>
      </c>
      <c r="B772" s="50" t="s">
        <v>669</v>
      </c>
      <c r="C772" s="55">
        <v>72</v>
      </c>
      <c r="D772" s="56">
        <v>2711786.58</v>
      </c>
      <c r="E772" s="56">
        <v>162653.21</v>
      </c>
      <c r="F772" s="57">
        <v>2.0998116903357331E-4</v>
      </c>
    </row>
    <row r="773" spans="1:6" x14ac:dyDescent="0.2">
      <c r="A773" s="50" t="s">
        <v>665</v>
      </c>
      <c r="B773" s="50" t="s">
        <v>667</v>
      </c>
      <c r="C773" s="55">
        <v>158</v>
      </c>
      <c r="D773" s="56">
        <v>2576557.54</v>
      </c>
      <c r="E773" s="56">
        <v>154593.45000000001</v>
      </c>
      <c r="F773" s="57">
        <v>1.9957622327855236E-4</v>
      </c>
    </row>
    <row r="774" spans="1:6" x14ac:dyDescent="0.2">
      <c r="A774" s="50" t="s">
        <v>665</v>
      </c>
      <c r="B774" s="50" t="s">
        <v>668</v>
      </c>
      <c r="C774" s="55">
        <v>106</v>
      </c>
      <c r="D774" s="56">
        <v>2076269.14</v>
      </c>
      <c r="E774" s="56">
        <v>124576.16</v>
      </c>
      <c r="F774" s="57">
        <v>1.6082466316227927E-4</v>
      </c>
    </row>
    <row r="775" spans="1:6" x14ac:dyDescent="0.2">
      <c r="A775" s="50" t="s">
        <v>665</v>
      </c>
      <c r="B775" s="50" t="s">
        <v>671</v>
      </c>
      <c r="C775" s="55">
        <v>23</v>
      </c>
      <c r="D775" s="56">
        <v>1244855.47</v>
      </c>
      <c r="E775" s="56">
        <v>74691.320000000007</v>
      </c>
      <c r="F775" s="57">
        <v>9.6424599860406787E-5</v>
      </c>
    </row>
    <row r="776" spans="1:6" x14ac:dyDescent="0.2">
      <c r="A776" s="50" t="s">
        <v>665</v>
      </c>
      <c r="B776" s="50" t="s">
        <v>670</v>
      </c>
      <c r="C776" s="55">
        <v>32</v>
      </c>
      <c r="D776" s="56">
        <v>413384.66</v>
      </c>
      <c r="E776" s="56">
        <v>24803.09</v>
      </c>
      <c r="F776" s="57">
        <v>3.2020160154508675E-5</v>
      </c>
    </row>
    <row r="777" spans="1:6" x14ac:dyDescent="0.2">
      <c r="A777" s="50" t="s">
        <v>665</v>
      </c>
      <c r="B777" s="50" t="s">
        <v>673</v>
      </c>
      <c r="C777" s="55">
        <v>24</v>
      </c>
      <c r="D777" s="56">
        <v>283479.5</v>
      </c>
      <c r="E777" s="56">
        <v>17008.759999999998</v>
      </c>
      <c r="F777" s="57">
        <v>2.1957877797871188E-5</v>
      </c>
    </row>
    <row r="778" spans="1:6" x14ac:dyDescent="0.2">
      <c r="A778" s="50" t="s">
        <v>665</v>
      </c>
      <c r="B778" s="50" t="s">
        <v>672</v>
      </c>
      <c r="C778" s="55">
        <v>24</v>
      </c>
      <c r="D778" s="56">
        <v>224585.65</v>
      </c>
      <c r="E778" s="56">
        <v>13475.12</v>
      </c>
      <c r="F778" s="57">
        <v>1.7396038175131524E-5</v>
      </c>
    </row>
    <row r="779" spans="1:6" x14ac:dyDescent="0.2">
      <c r="A779" s="50" t="s">
        <v>665</v>
      </c>
      <c r="B779" s="50" t="s">
        <v>674</v>
      </c>
      <c r="C779" s="55">
        <v>16</v>
      </c>
      <c r="D779" s="56">
        <v>110637.61</v>
      </c>
      <c r="E779" s="56">
        <v>6638.27</v>
      </c>
      <c r="F779" s="57">
        <v>8.5698382156767682E-6</v>
      </c>
    </row>
    <row r="780" spans="1:6" x14ac:dyDescent="0.2">
      <c r="A780" s="50" t="s">
        <v>665</v>
      </c>
      <c r="B780" s="50" t="s">
        <v>48</v>
      </c>
      <c r="C780" s="55">
        <v>81</v>
      </c>
      <c r="D780" s="56">
        <v>186323.74</v>
      </c>
      <c r="E780" s="56">
        <v>11179.43</v>
      </c>
      <c r="F780" s="57">
        <v>1.4432360606525999E-5</v>
      </c>
    </row>
    <row r="781" spans="1:6" x14ac:dyDescent="0.2">
      <c r="A781" s="50" t="s">
        <v>665</v>
      </c>
      <c r="B781" s="50" t="s">
        <v>49</v>
      </c>
      <c r="C781" s="55">
        <v>951</v>
      </c>
      <c r="D781" s="56">
        <v>26342479.210000001</v>
      </c>
      <c r="E781" s="56">
        <v>1579195.18</v>
      </c>
      <c r="F781" s="57">
        <v>2.038700927135617E-3</v>
      </c>
    </row>
    <row r="782" spans="1:6" x14ac:dyDescent="0.2">
      <c r="A782" s="50" t="s">
        <v>675</v>
      </c>
      <c r="B782" s="50" t="s">
        <v>676</v>
      </c>
      <c r="C782" s="55">
        <v>189</v>
      </c>
      <c r="D782" s="56">
        <v>5204679.8</v>
      </c>
      <c r="E782" s="56">
        <v>312072.98</v>
      </c>
      <c r="F782" s="57">
        <v>4.0287830264272643E-4</v>
      </c>
    </row>
    <row r="783" spans="1:6" x14ac:dyDescent="0.2">
      <c r="A783" s="50" t="s">
        <v>675</v>
      </c>
      <c r="B783" s="50" t="s">
        <v>677</v>
      </c>
      <c r="C783" s="55">
        <v>163</v>
      </c>
      <c r="D783" s="56">
        <v>4197656.6100000003</v>
      </c>
      <c r="E783" s="56">
        <v>251807.43</v>
      </c>
      <c r="F783" s="57">
        <v>3.2507700599785077E-4</v>
      </c>
    </row>
    <row r="784" spans="1:6" x14ac:dyDescent="0.2">
      <c r="A784" s="50" t="s">
        <v>675</v>
      </c>
      <c r="B784" s="50" t="s">
        <v>679</v>
      </c>
      <c r="C784" s="55">
        <v>23</v>
      </c>
      <c r="D784" s="56">
        <v>595351.56999999995</v>
      </c>
      <c r="E784" s="56">
        <v>35721.1</v>
      </c>
      <c r="F784" s="57">
        <v>4.611503417095288E-5</v>
      </c>
    </row>
    <row r="785" spans="1:6" x14ac:dyDescent="0.2">
      <c r="A785" s="50" t="s">
        <v>675</v>
      </c>
      <c r="B785" s="50" t="s">
        <v>678</v>
      </c>
      <c r="C785" s="55">
        <v>21</v>
      </c>
      <c r="D785" s="56">
        <v>376728.64</v>
      </c>
      <c r="E785" s="56">
        <v>22603.71</v>
      </c>
      <c r="F785" s="57">
        <v>2.9180816353368441E-5</v>
      </c>
    </row>
    <row r="786" spans="1:6" x14ac:dyDescent="0.2">
      <c r="A786" s="50" t="s">
        <v>675</v>
      </c>
      <c r="B786" s="50" t="s">
        <v>48</v>
      </c>
      <c r="C786" s="55">
        <v>51</v>
      </c>
      <c r="D786" s="56">
        <v>162029.54999999999</v>
      </c>
      <c r="E786" s="56">
        <v>9721.7900000000009</v>
      </c>
      <c r="F786" s="57">
        <v>1.2550584333988262E-5</v>
      </c>
    </row>
    <row r="787" spans="1:6" x14ac:dyDescent="0.2">
      <c r="A787" s="50" t="s">
        <v>675</v>
      </c>
      <c r="B787" s="50" t="s">
        <v>49</v>
      </c>
      <c r="C787" s="55">
        <v>447</v>
      </c>
      <c r="D787" s="56">
        <v>10536446.17</v>
      </c>
      <c r="E787" s="56">
        <v>631927.01</v>
      </c>
      <c r="F787" s="57">
        <v>8.1580174349888681E-4</v>
      </c>
    </row>
    <row r="788" spans="1:6" x14ac:dyDescent="0.2">
      <c r="A788" s="50" t="s">
        <v>355</v>
      </c>
      <c r="B788" s="50" t="s">
        <v>680</v>
      </c>
      <c r="C788" s="55">
        <v>643</v>
      </c>
      <c r="D788" s="56">
        <v>40197868.740000002</v>
      </c>
      <c r="E788" s="56">
        <v>2401169.02</v>
      </c>
      <c r="F788" s="57">
        <v>3.0998483083537029E-3</v>
      </c>
    </row>
    <row r="789" spans="1:6" x14ac:dyDescent="0.2">
      <c r="A789" s="50" t="s">
        <v>355</v>
      </c>
      <c r="B789" s="50" t="s">
        <v>681</v>
      </c>
      <c r="C789" s="55">
        <v>98</v>
      </c>
      <c r="D789" s="56">
        <v>1506947.99</v>
      </c>
      <c r="E789" s="56">
        <v>90416.87</v>
      </c>
      <c r="F789" s="57">
        <v>1.1672588609199057E-4</v>
      </c>
    </row>
    <row r="790" spans="1:6" x14ac:dyDescent="0.2">
      <c r="A790" s="50" t="s">
        <v>355</v>
      </c>
      <c r="B790" s="50" t="s">
        <v>48</v>
      </c>
      <c r="C790" s="55">
        <v>65</v>
      </c>
      <c r="D790" s="56">
        <v>1063614.08</v>
      </c>
      <c r="E790" s="56">
        <v>63816.82</v>
      </c>
      <c r="F790" s="57">
        <v>8.2385896150497876E-5</v>
      </c>
    </row>
    <row r="791" spans="1:6" x14ac:dyDescent="0.2">
      <c r="A791" s="50" t="s">
        <v>355</v>
      </c>
      <c r="B791" s="50" t="s">
        <v>49</v>
      </c>
      <c r="C791" s="55">
        <v>806</v>
      </c>
      <c r="D791" s="56">
        <v>42768430.810000002</v>
      </c>
      <c r="E791" s="56">
        <v>2555402.71</v>
      </c>
      <c r="F791" s="57">
        <v>3.2989600905961912E-3</v>
      </c>
    </row>
    <row r="792" spans="1:6" x14ac:dyDescent="0.2">
      <c r="A792" s="50" t="s">
        <v>682</v>
      </c>
      <c r="B792" s="50" t="s">
        <v>683</v>
      </c>
      <c r="C792" s="55">
        <v>239</v>
      </c>
      <c r="D792" s="56">
        <v>5235831.74</v>
      </c>
      <c r="E792" s="56">
        <v>312693.25</v>
      </c>
      <c r="F792" s="57">
        <v>4.0367905548195079E-4</v>
      </c>
    </row>
    <row r="793" spans="1:6" x14ac:dyDescent="0.2">
      <c r="A793" s="50" t="s">
        <v>682</v>
      </c>
      <c r="B793" s="50" t="s">
        <v>687</v>
      </c>
      <c r="C793" s="55">
        <v>37</v>
      </c>
      <c r="D793" s="56">
        <v>4624176.59</v>
      </c>
      <c r="E793" s="56">
        <v>277258.2</v>
      </c>
      <c r="F793" s="57">
        <v>3.5793330460643399E-4</v>
      </c>
    </row>
    <row r="794" spans="1:6" x14ac:dyDescent="0.2">
      <c r="A794" s="50" t="s">
        <v>682</v>
      </c>
      <c r="B794" s="50" t="s">
        <v>685</v>
      </c>
      <c r="C794" s="55">
        <v>56</v>
      </c>
      <c r="D794" s="56">
        <v>1386708.19</v>
      </c>
      <c r="E794" s="56">
        <v>83202.5</v>
      </c>
      <c r="F794" s="57">
        <v>1.0741231738688639E-4</v>
      </c>
    </row>
    <row r="795" spans="1:6" x14ac:dyDescent="0.2">
      <c r="A795" s="50" t="s">
        <v>682</v>
      </c>
      <c r="B795" s="50" t="s">
        <v>686</v>
      </c>
      <c r="C795" s="55">
        <v>46</v>
      </c>
      <c r="D795" s="56">
        <v>958038.7</v>
      </c>
      <c r="E795" s="56">
        <v>57277.81</v>
      </c>
      <c r="F795" s="57">
        <v>7.394420007747093E-5</v>
      </c>
    </row>
    <row r="796" spans="1:6" x14ac:dyDescent="0.2">
      <c r="A796" s="50" t="s">
        <v>682</v>
      </c>
      <c r="B796" s="50" t="s">
        <v>684</v>
      </c>
      <c r="C796" s="55">
        <v>66</v>
      </c>
      <c r="D796" s="56">
        <v>953490.34</v>
      </c>
      <c r="E796" s="56">
        <v>57184.44</v>
      </c>
      <c r="F796" s="57">
        <v>7.3823661775443785E-5</v>
      </c>
    </row>
    <row r="797" spans="1:6" x14ac:dyDescent="0.2">
      <c r="A797" s="50" t="s">
        <v>682</v>
      </c>
      <c r="B797" s="50" t="s">
        <v>688</v>
      </c>
      <c r="C797" s="55">
        <v>28</v>
      </c>
      <c r="D797" s="56">
        <v>775727.5</v>
      </c>
      <c r="E797" s="56">
        <v>46543.65</v>
      </c>
      <c r="F797" s="57">
        <v>6.0086671748374808E-5</v>
      </c>
    </row>
    <row r="798" spans="1:6" x14ac:dyDescent="0.2">
      <c r="A798" s="50" t="s">
        <v>682</v>
      </c>
      <c r="B798" s="50" t="s">
        <v>689</v>
      </c>
      <c r="C798" s="55">
        <v>18</v>
      </c>
      <c r="D798" s="56">
        <v>333781.93</v>
      </c>
      <c r="E798" s="56">
        <v>20026.91</v>
      </c>
      <c r="F798" s="57">
        <v>2.5854232904042654E-5</v>
      </c>
    </row>
    <row r="799" spans="1:6" x14ac:dyDescent="0.2">
      <c r="A799" s="50" t="s">
        <v>682</v>
      </c>
      <c r="B799" s="50" t="s">
        <v>48</v>
      </c>
      <c r="C799" s="55">
        <v>116</v>
      </c>
      <c r="D799" s="56">
        <v>1674101.91</v>
      </c>
      <c r="E799" s="56">
        <v>100446.1</v>
      </c>
      <c r="F799" s="57">
        <v>1.2967336766893939E-4</v>
      </c>
    </row>
    <row r="800" spans="1:6" x14ac:dyDescent="0.2">
      <c r="A800" s="50" t="s">
        <v>682</v>
      </c>
      <c r="B800" s="50" t="s">
        <v>49</v>
      </c>
      <c r="C800" s="55">
        <v>606</v>
      </c>
      <c r="D800" s="56">
        <v>15941856.9</v>
      </c>
      <c r="E800" s="56">
        <v>954632.86</v>
      </c>
      <c r="F800" s="57">
        <v>1.2324068116495426E-3</v>
      </c>
    </row>
    <row r="801" spans="1:6" x14ac:dyDescent="0.2">
      <c r="A801" s="50" t="s">
        <v>480</v>
      </c>
      <c r="B801" s="50" t="s">
        <v>690</v>
      </c>
      <c r="C801" s="55">
        <v>1591</v>
      </c>
      <c r="D801" s="56">
        <v>121268478.45999999</v>
      </c>
      <c r="E801" s="56">
        <v>7258024.46</v>
      </c>
      <c r="F801" s="57">
        <v>9.3699255058358188E-3</v>
      </c>
    </row>
    <row r="802" spans="1:6" x14ac:dyDescent="0.2">
      <c r="A802" s="50" t="s">
        <v>480</v>
      </c>
      <c r="B802" s="50" t="s">
        <v>693</v>
      </c>
      <c r="C802" s="55">
        <v>24</v>
      </c>
      <c r="D802" s="56">
        <v>2113517.5299999998</v>
      </c>
      <c r="E802" s="56">
        <v>124875.79</v>
      </c>
      <c r="F802" s="57">
        <v>1.6121147789331056E-4</v>
      </c>
    </row>
    <row r="803" spans="1:6" x14ac:dyDescent="0.2">
      <c r="A803" s="50" t="s">
        <v>480</v>
      </c>
      <c r="B803" s="50" t="s">
        <v>691</v>
      </c>
      <c r="C803" s="55">
        <v>63</v>
      </c>
      <c r="D803" s="56">
        <v>1738403.51</v>
      </c>
      <c r="E803" s="56">
        <v>104304.21</v>
      </c>
      <c r="F803" s="57">
        <v>1.346540898327388E-4</v>
      </c>
    </row>
    <row r="804" spans="1:6" x14ac:dyDescent="0.2">
      <c r="A804" s="50" t="s">
        <v>480</v>
      </c>
      <c r="B804" s="50" t="s">
        <v>692</v>
      </c>
      <c r="C804" s="55">
        <v>42</v>
      </c>
      <c r="D804" s="56">
        <v>619953.43999999994</v>
      </c>
      <c r="E804" s="56">
        <v>37197.19</v>
      </c>
      <c r="F804" s="57">
        <v>4.8020628925576959E-5</v>
      </c>
    </row>
    <row r="805" spans="1:6" x14ac:dyDescent="0.2">
      <c r="A805" s="50" t="s">
        <v>480</v>
      </c>
      <c r="B805" s="50" t="s">
        <v>694</v>
      </c>
      <c r="C805" s="55">
        <v>28</v>
      </c>
      <c r="D805" s="56">
        <v>493299.9</v>
      </c>
      <c r="E805" s="56">
        <v>29597.97</v>
      </c>
      <c r="F805" s="57">
        <v>3.8210228630720735E-5</v>
      </c>
    </row>
    <row r="806" spans="1:6" x14ac:dyDescent="0.2">
      <c r="A806" s="50" t="s">
        <v>480</v>
      </c>
      <c r="B806" s="50" t="s">
        <v>48</v>
      </c>
      <c r="C806" s="55">
        <v>54</v>
      </c>
      <c r="D806" s="56">
        <v>689414.33</v>
      </c>
      <c r="E806" s="56">
        <v>41325.64</v>
      </c>
      <c r="F806" s="57">
        <v>5.3350353173236474E-5</v>
      </c>
    </row>
    <row r="807" spans="1:6" x14ac:dyDescent="0.2">
      <c r="A807" s="50" t="s">
        <v>480</v>
      </c>
      <c r="B807" s="50" t="s">
        <v>49</v>
      </c>
      <c r="C807" s="55">
        <v>1802</v>
      </c>
      <c r="D807" s="56">
        <v>126923067.17</v>
      </c>
      <c r="E807" s="56">
        <v>7595325.2599999998</v>
      </c>
      <c r="F807" s="57">
        <v>9.8053722842914026E-3</v>
      </c>
    </row>
    <row r="808" spans="1:6" x14ac:dyDescent="0.2">
      <c r="A808" s="50" t="s">
        <v>695</v>
      </c>
      <c r="B808" s="50" t="s">
        <v>696</v>
      </c>
      <c r="C808" s="55">
        <v>1200</v>
      </c>
      <c r="D808" s="56">
        <v>83137715.930000007</v>
      </c>
      <c r="E808" s="56">
        <v>4979919.78</v>
      </c>
      <c r="F808" s="57">
        <v>6.428950139365926E-3</v>
      </c>
    </row>
    <row r="809" spans="1:6" x14ac:dyDescent="0.2">
      <c r="A809" s="50" t="s">
        <v>695</v>
      </c>
      <c r="B809" s="50" t="s">
        <v>589</v>
      </c>
      <c r="C809" s="55">
        <v>610</v>
      </c>
      <c r="D809" s="56">
        <v>35077340.469999999</v>
      </c>
      <c r="E809" s="56">
        <v>2104640.42</v>
      </c>
      <c r="F809" s="57">
        <v>2.7170374060672439E-3</v>
      </c>
    </row>
    <row r="810" spans="1:6" x14ac:dyDescent="0.2">
      <c r="A810" s="50" t="s">
        <v>695</v>
      </c>
      <c r="B810" s="50" t="s">
        <v>588</v>
      </c>
      <c r="C810" s="55">
        <v>267</v>
      </c>
      <c r="D810" s="56">
        <v>7721713.04</v>
      </c>
      <c r="E810" s="56">
        <v>463302.9</v>
      </c>
      <c r="F810" s="57">
        <v>5.9811229399434984E-4</v>
      </c>
    </row>
    <row r="811" spans="1:6" x14ac:dyDescent="0.2">
      <c r="A811" s="50" t="s">
        <v>695</v>
      </c>
      <c r="B811" s="50" t="s">
        <v>699</v>
      </c>
      <c r="C811" s="55">
        <v>66</v>
      </c>
      <c r="D811" s="56">
        <v>7210166.6399999997</v>
      </c>
      <c r="E811" s="56">
        <v>432610.03</v>
      </c>
      <c r="F811" s="57">
        <v>5.5848857723157894E-4</v>
      </c>
    </row>
    <row r="812" spans="1:6" x14ac:dyDescent="0.2">
      <c r="A812" s="50" t="s">
        <v>695</v>
      </c>
      <c r="B812" s="50" t="s">
        <v>698</v>
      </c>
      <c r="C812" s="55">
        <v>76</v>
      </c>
      <c r="D812" s="56">
        <v>1956655.16</v>
      </c>
      <c r="E812" s="56">
        <v>117399.3</v>
      </c>
      <c r="F812" s="57">
        <v>1.5155951891587742E-4</v>
      </c>
    </row>
    <row r="813" spans="1:6" x14ac:dyDescent="0.2">
      <c r="A813" s="50" t="s">
        <v>695</v>
      </c>
      <c r="B813" s="50" t="s">
        <v>697</v>
      </c>
      <c r="C813" s="55">
        <v>88</v>
      </c>
      <c r="D813" s="56">
        <v>1589537.57</v>
      </c>
      <c r="E813" s="56">
        <v>95372.24</v>
      </c>
      <c r="F813" s="57">
        <v>1.2312314308798777E-4</v>
      </c>
    </row>
    <row r="814" spans="1:6" x14ac:dyDescent="0.2">
      <c r="A814" s="50" t="s">
        <v>695</v>
      </c>
      <c r="B814" s="50" t="s">
        <v>256</v>
      </c>
      <c r="C814" s="55">
        <v>21</v>
      </c>
      <c r="D814" s="56">
        <v>1282755.29</v>
      </c>
      <c r="E814" s="56">
        <v>76965.31</v>
      </c>
      <c r="F814" s="57">
        <v>9.9360263279349789E-5</v>
      </c>
    </row>
    <row r="815" spans="1:6" x14ac:dyDescent="0.2">
      <c r="A815" s="50" t="s">
        <v>695</v>
      </c>
      <c r="B815" s="50" t="s">
        <v>702</v>
      </c>
      <c r="C815" s="55">
        <v>21</v>
      </c>
      <c r="D815" s="56">
        <v>626195.69999999995</v>
      </c>
      <c r="E815" s="56">
        <v>37571.75</v>
      </c>
      <c r="F815" s="57">
        <v>4.8504176386295471E-5</v>
      </c>
    </row>
    <row r="816" spans="1:6" x14ac:dyDescent="0.2">
      <c r="A816" s="50" t="s">
        <v>695</v>
      </c>
      <c r="B816" s="50" t="s">
        <v>701</v>
      </c>
      <c r="C816" s="55">
        <v>45</v>
      </c>
      <c r="D816" s="56">
        <v>558037.81999999995</v>
      </c>
      <c r="E816" s="56">
        <v>33482.29</v>
      </c>
      <c r="F816" s="57">
        <v>4.322478723980376E-5</v>
      </c>
    </row>
    <row r="817" spans="1:6" x14ac:dyDescent="0.2">
      <c r="A817" s="50" t="s">
        <v>695</v>
      </c>
      <c r="B817" s="50" t="s">
        <v>790</v>
      </c>
      <c r="C817" s="55">
        <v>16</v>
      </c>
      <c r="D817" s="56">
        <v>553984.65</v>
      </c>
      <c r="E817" s="56">
        <v>33239.089999999997</v>
      </c>
      <c r="F817" s="57">
        <v>4.2910822207641368E-5</v>
      </c>
    </row>
    <row r="818" spans="1:6" x14ac:dyDescent="0.2">
      <c r="A818" s="50" t="s">
        <v>695</v>
      </c>
      <c r="B818" s="50" t="s">
        <v>700</v>
      </c>
      <c r="C818" s="55">
        <v>34</v>
      </c>
      <c r="D818" s="56">
        <v>522380.3</v>
      </c>
      <c r="E818" s="56">
        <v>31342.81</v>
      </c>
      <c r="F818" s="57">
        <v>4.0462772819529183E-5</v>
      </c>
    </row>
    <row r="819" spans="1:6" x14ac:dyDescent="0.2">
      <c r="A819" s="50" t="s">
        <v>695</v>
      </c>
      <c r="B819" s="50" t="s">
        <v>48</v>
      </c>
      <c r="C819" s="55">
        <v>134</v>
      </c>
      <c r="D819" s="56">
        <v>3596749.36</v>
      </c>
      <c r="E819" s="56">
        <v>215804.97</v>
      </c>
      <c r="F819" s="57">
        <v>2.7859874320251788E-4</v>
      </c>
    </row>
    <row r="820" spans="1:6" x14ac:dyDescent="0.2">
      <c r="A820" s="50" t="s">
        <v>695</v>
      </c>
      <c r="B820" s="50" t="s">
        <v>49</v>
      </c>
      <c r="C820" s="55">
        <v>2578</v>
      </c>
      <c r="D820" s="56">
        <v>143833231.93000001</v>
      </c>
      <c r="E820" s="56">
        <v>8621650.8800000008</v>
      </c>
      <c r="F820" s="57">
        <v>1.1130332630888355E-2</v>
      </c>
    </row>
    <row r="821" spans="1:6" x14ac:dyDescent="0.2">
      <c r="A821" s="50" t="s">
        <v>703</v>
      </c>
      <c r="B821" s="50" t="s">
        <v>703</v>
      </c>
      <c r="C821" s="55">
        <v>726</v>
      </c>
      <c r="D821" s="56">
        <v>33995235.5</v>
      </c>
      <c r="E821" s="56">
        <v>2039482.55</v>
      </c>
      <c r="F821" s="57">
        <v>2.632920248377349E-3</v>
      </c>
    </row>
    <row r="822" spans="1:6" x14ac:dyDescent="0.2">
      <c r="A822" s="50" t="s">
        <v>703</v>
      </c>
      <c r="B822" s="50" t="s">
        <v>704</v>
      </c>
      <c r="C822" s="55">
        <v>443</v>
      </c>
      <c r="D822" s="56">
        <v>22015853.02</v>
      </c>
      <c r="E822" s="56">
        <v>1319724.7</v>
      </c>
      <c r="F822" s="57">
        <v>1.7037311179317139E-3</v>
      </c>
    </row>
    <row r="823" spans="1:6" x14ac:dyDescent="0.2">
      <c r="A823" s="50" t="s">
        <v>703</v>
      </c>
      <c r="B823" s="50" t="s">
        <v>705</v>
      </c>
      <c r="C823" s="55">
        <v>199</v>
      </c>
      <c r="D823" s="56">
        <v>10406546.050000001</v>
      </c>
      <c r="E823" s="56">
        <v>615097.84</v>
      </c>
      <c r="F823" s="57">
        <v>7.9407571183640231E-4</v>
      </c>
    </row>
    <row r="824" spans="1:6" x14ac:dyDescent="0.2">
      <c r="A824" s="50" t="s">
        <v>703</v>
      </c>
      <c r="B824" s="50" t="s">
        <v>706</v>
      </c>
      <c r="C824" s="55">
        <v>165</v>
      </c>
      <c r="D824" s="56">
        <v>3803645.06</v>
      </c>
      <c r="E824" s="56">
        <v>228218.74</v>
      </c>
      <c r="F824" s="57">
        <v>2.9462460544473184E-4</v>
      </c>
    </row>
    <row r="825" spans="1:6" x14ac:dyDescent="0.2">
      <c r="A825" s="50" t="s">
        <v>703</v>
      </c>
      <c r="B825" s="50" t="s">
        <v>707</v>
      </c>
      <c r="C825" s="55">
        <v>61</v>
      </c>
      <c r="D825" s="56">
        <v>1421503.86</v>
      </c>
      <c r="E825" s="56">
        <v>85266.22</v>
      </c>
      <c r="F825" s="57">
        <v>1.1007652756852354E-4</v>
      </c>
    </row>
    <row r="826" spans="1:6" x14ac:dyDescent="0.2">
      <c r="A826" s="50" t="s">
        <v>703</v>
      </c>
      <c r="B826" s="50" t="s">
        <v>708</v>
      </c>
      <c r="C826" s="55">
        <v>33</v>
      </c>
      <c r="D826" s="56">
        <v>790796.34</v>
      </c>
      <c r="E826" s="56">
        <v>47189.01</v>
      </c>
      <c r="F826" s="57">
        <v>6.0919815141287291E-5</v>
      </c>
    </row>
    <row r="827" spans="1:6" x14ac:dyDescent="0.2">
      <c r="A827" s="50" t="s">
        <v>703</v>
      </c>
      <c r="B827" s="50" t="s">
        <v>709</v>
      </c>
      <c r="C827" s="55">
        <v>26</v>
      </c>
      <c r="D827" s="56">
        <v>221319.44</v>
      </c>
      <c r="E827" s="56">
        <v>13279.15</v>
      </c>
      <c r="F827" s="57">
        <v>1.714304587516087E-5</v>
      </c>
    </row>
    <row r="828" spans="1:6" x14ac:dyDescent="0.2">
      <c r="A828" s="50" t="s">
        <v>703</v>
      </c>
      <c r="B828" s="50" t="s">
        <v>48</v>
      </c>
      <c r="C828" s="55">
        <v>130</v>
      </c>
      <c r="D828" s="56">
        <v>1603954.47</v>
      </c>
      <c r="E828" s="56">
        <v>96237.28</v>
      </c>
      <c r="F828" s="57">
        <v>1.2423988778955745E-4</v>
      </c>
    </row>
    <row r="829" spans="1:6" x14ac:dyDescent="0.2">
      <c r="A829" s="50" t="s">
        <v>703</v>
      </c>
      <c r="B829" s="50" t="s">
        <v>49</v>
      </c>
      <c r="C829" s="55">
        <v>1783</v>
      </c>
      <c r="D829" s="56">
        <v>74258853.739999995</v>
      </c>
      <c r="E829" s="56">
        <v>4444495.5</v>
      </c>
      <c r="F829" s="57">
        <v>5.7377309728744727E-3</v>
      </c>
    </row>
    <row r="830" spans="1:6" x14ac:dyDescent="0.2">
      <c r="A830" s="50" t="s">
        <v>710</v>
      </c>
      <c r="B830" s="50" t="s">
        <v>711</v>
      </c>
      <c r="C830" s="55">
        <v>267</v>
      </c>
      <c r="D830" s="56">
        <v>7091872.5599999996</v>
      </c>
      <c r="E830" s="56">
        <v>424588.22</v>
      </c>
      <c r="F830" s="57">
        <v>5.4813262396410131E-4</v>
      </c>
    </row>
    <row r="831" spans="1:6" x14ac:dyDescent="0.2">
      <c r="A831" s="50" t="s">
        <v>710</v>
      </c>
      <c r="B831" s="50" t="s">
        <v>712</v>
      </c>
      <c r="C831" s="55">
        <v>110</v>
      </c>
      <c r="D831" s="56">
        <v>4080346.97</v>
      </c>
      <c r="E831" s="56">
        <v>244765.14</v>
      </c>
      <c r="F831" s="57">
        <v>3.1598558820859567E-4</v>
      </c>
    </row>
    <row r="832" spans="1:6" x14ac:dyDescent="0.2">
      <c r="A832" s="50" t="s">
        <v>710</v>
      </c>
      <c r="B832" s="50" t="s">
        <v>713</v>
      </c>
      <c r="C832" s="55">
        <v>62</v>
      </c>
      <c r="D832" s="56">
        <v>1269193.1200000001</v>
      </c>
      <c r="E832" s="56">
        <v>76151.62</v>
      </c>
      <c r="F832" s="57">
        <v>9.8309810125483783E-5</v>
      </c>
    </row>
    <row r="833" spans="1:6" x14ac:dyDescent="0.2">
      <c r="A833" s="50" t="s">
        <v>710</v>
      </c>
      <c r="B833" s="50" t="s">
        <v>715</v>
      </c>
      <c r="C833" s="55">
        <v>30</v>
      </c>
      <c r="D833" s="56">
        <v>841715.67</v>
      </c>
      <c r="E833" s="56">
        <v>50502.93</v>
      </c>
      <c r="F833" s="57">
        <v>6.5198001816384196E-5</v>
      </c>
    </row>
    <row r="834" spans="1:6" x14ac:dyDescent="0.2">
      <c r="A834" s="50" t="s">
        <v>710</v>
      </c>
      <c r="B834" s="50" t="s">
        <v>714</v>
      </c>
      <c r="C834" s="55">
        <v>48</v>
      </c>
      <c r="D834" s="56">
        <v>258904.77</v>
      </c>
      <c r="E834" s="56">
        <v>15455.95</v>
      </c>
      <c r="F834" s="57">
        <v>1.9953239468956424E-5</v>
      </c>
    </row>
    <row r="835" spans="1:6" x14ac:dyDescent="0.2">
      <c r="A835" s="50" t="s">
        <v>710</v>
      </c>
      <c r="B835" s="50" t="s">
        <v>48</v>
      </c>
      <c r="C835" s="55">
        <v>56</v>
      </c>
      <c r="D835" s="56">
        <v>999588.33</v>
      </c>
      <c r="E835" s="56">
        <v>59975.29</v>
      </c>
      <c r="F835" s="57">
        <v>7.7426578346210197E-5</v>
      </c>
    </row>
    <row r="836" spans="1:6" x14ac:dyDescent="0.2">
      <c r="A836" s="50" t="s">
        <v>710</v>
      </c>
      <c r="B836" s="50" t="s">
        <v>49</v>
      </c>
      <c r="C836" s="55">
        <v>573</v>
      </c>
      <c r="D836" s="56">
        <v>14541621.42</v>
      </c>
      <c r="E836" s="56">
        <v>871439.15</v>
      </c>
      <c r="F836" s="57">
        <v>1.1250058419297318E-3</v>
      </c>
    </row>
    <row r="837" spans="1:6" x14ac:dyDescent="0.2">
      <c r="A837" s="50" t="s">
        <v>716</v>
      </c>
      <c r="B837" s="50" t="s">
        <v>717</v>
      </c>
      <c r="C837" s="55">
        <v>1952</v>
      </c>
      <c r="D837" s="56">
        <v>159066224.13999999</v>
      </c>
      <c r="E837" s="56">
        <v>9527598.1600000001</v>
      </c>
      <c r="F837" s="57">
        <v>1.2299887593481383E-2</v>
      </c>
    </row>
    <row r="838" spans="1:6" x14ac:dyDescent="0.2">
      <c r="A838" s="50" t="s">
        <v>716</v>
      </c>
      <c r="B838" s="50" t="s">
        <v>718</v>
      </c>
      <c r="C838" s="55">
        <v>99</v>
      </c>
      <c r="D838" s="56">
        <v>2255696.44</v>
      </c>
      <c r="E838" s="56">
        <v>135341.76000000001</v>
      </c>
      <c r="F838" s="57">
        <v>1.7472277973402009E-4</v>
      </c>
    </row>
    <row r="839" spans="1:6" x14ac:dyDescent="0.2">
      <c r="A839" s="50" t="s">
        <v>716</v>
      </c>
      <c r="B839" s="50" t="s">
        <v>722</v>
      </c>
      <c r="C839" s="55">
        <v>27</v>
      </c>
      <c r="D839" s="56">
        <v>2151744.9500000002</v>
      </c>
      <c r="E839" s="56">
        <v>129104.69</v>
      </c>
      <c r="F839" s="57">
        <v>1.6667088054344014E-4</v>
      </c>
    </row>
    <row r="840" spans="1:6" x14ac:dyDescent="0.2">
      <c r="A840" s="50" t="s">
        <v>716</v>
      </c>
      <c r="B840" s="50" t="s">
        <v>336</v>
      </c>
      <c r="C840" s="55">
        <v>51</v>
      </c>
      <c r="D840" s="56">
        <v>2010561.52</v>
      </c>
      <c r="E840" s="56">
        <v>120633.69</v>
      </c>
      <c r="F840" s="57">
        <v>1.5573503437794854E-4</v>
      </c>
    </row>
    <row r="841" spans="1:6" x14ac:dyDescent="0.2">
      <c r="A841" s="50" t="s">
        <v>716</v>
      </c>
      <c r="B841" s="50" t="s">
        <v>723</v>
      </c>
      <c r="C841" s="55">
        <v>22</v>
      </c>
      <c r="D841" s="56">
        <v>1030765.69</v>
      </c>
      <c r="E841" s="56">
        <v>61845.919999999998</v>
      </c>
      <c r="F841" s="57">
        <v>7.9841514234836513E-5</v>
      </c>
    </row>
    <row r="842" spans="1:6" x14ac:dyDescent="0.2">
      <c r="A842" s="50" t="s">
        <v>716</v>
      </c>
      <c r="B842" s="50" t="s">
        <v>724</v>
      </c>
      <c r="C842" s="55">
        <v>23</v>
      </c>
      <c r="D842" s="56">
        <v>773473.75</v>
      </c>
      <c r="E842" s="56">
        <v>46388.42</v>
      </c>
      <c r="F842" s="57">
        <v>5.9886273755189906E-5</v>
      </c>
    </row>
    <row r="843" spans="1:6" x14ac:dyDescent="0.2">
      <c r="A843" s="50" t="s">
        <v>716</v>
      </c>
      <c r="B843" s="50" t="s">
        <v>725</v>
      </c>
      <c r="C843" s="55">
        <v>19</v>
      </c>
      <c r="D843" s="56">
        <v>319577.73</v>
      </c>
      <c r="E843" s="56">
        <v>19174.66</v>
      </c>
      <c r="F843" s="57">
        <v>2.4753999768103542E-5</v>
      </c>
    </row>
    <row r="844" spans="1:6" x14ac:dyDescent="0.2">
      <c r="A844" s="50" t="s">
        <v>716</v>
      </c>
      <c r="B844" s="50" t="s">
        <v>726</v>
      </c>
      <c r="C844" s="55">
        <v>20</v>
      </c>
      <c r="D844" s="56">
        <v>277279.96000000002</v>
      </c>
      <c r="E844" s="56">
        <v>16636.810000000001</v>
      </c>
      <c r="F844" s="57">
        <v>2.1477699780960013E-5</v>
      </c>
    </row>
    <row r="845" spans="1:6" x14ac:dyDescent="0.2">
      <c r="A845" s="50" t="s">
        <v>716</v>
      </c>
      <c r="B845" s="50" t="s">
        <v>721</v>
      </c>
      <c r="C845" s="55">
        <v>30</v>
      </c>
      <c r="D845" s="56">
        <v>269071.21000000002</v>
      </c>
      <c r="E845" s="56">
        <v>16144.28</v>
      </c>
      <c r="F845" s="57">
        <v>2.0841856042099242E-5</v>
      </c>
    </row>
    <row r="846" spans="1:6" x14ac:dyDescent="0.2">
      <c r="A846" s="50" t="s">
        <v>716</v>
      </c>
      <c r="B846" s="50" t="s">
        <v>720</v>
      </c>
      <c r="C846" s="55">
        <v>24</v>
      </c>
      <c r="D846" s="56">
        <v>250118.61</v>
      </c>
      <c r="E846" s="56">
        <v>15007.12</v>
      </c>
      <c r="F846" s="57">
        <v>1.9373811321812331E-5</v>
      </c>
    </row>
    <row r="847" spans="1:6" x14ac:dyDescent="0.2">
      <c r="A847" s="50" t="s">
        <v>716</v>
      </c>
      <c r="B847" s="50" t="s">
        <v>719</v>
      </c>
      <c r="C847" s="55">
        <v>23</v>
      </c>
      <c r="D847" s="56">
        <v>0</v>
      </c>
      <c r="E847" s="56">
        <v>0</v>
      </c>
      <c r="F847" s="57">
        <v>0</v>
      </c>
    </row>
    <row r="848" spans="1:6" x14ac:dyDescent="0.2">
      <c r="A848" s="50" t="s">
        <v>716</v>
      </c>
      <c r="B848" s="50" t="s">
        <v>48</v>
      </c>
      <c r="C848" s="55">
        <v>105</v>
      </c>
      <c r="D848" s="56">
        <v>572871.46</v>
      </c>
      <c r="E848" s="56">
        <v>34372.31</v>
      </c>
      <c r="F848" s="57">
        <v>4.4373780487851313E-5</v>
      </c>
    </row>
    <row r="849" spans="1:6" x14ac:dyDescent="0.2">
      <c r="A849" s="50" t="s">
        <v>716</v>
      </c>
      <c r="B849" s="50" t="s">
        <v>49</v>
      </c>
      <c r="C849" s="55">
        <v>2395</v>
      </c>
      <c r="D849" s="56">
        <v>168977385.46000001</v>
      </c>
      <c r="E849" s="56">
        <v>10122247.83</v>
      </c>
      <c r="F849" s="57">
        <v>1.3067565236437392E-2</v>
      </c>
    </row>
    <row r="850" spans="1:6" x14ac:dyDescent="0.2">
      <c r="A850" s="50" t="s">
        <v>727</v>
      </c>
      <c r="B850" s="50" t="s">
        <v>728</v>
      </c>
      <c r="C850" s="55">
        <v>200</v>
      </c>
      <c r="D850" s="56">
        <v>13703362.07</v>
      </c>
      <c r="E850" s="56">
        <v>822201.66</v>
      </c>
      <c r="F850" s="57">
        <v>1.0614414910603029E-3</v>
      </c>
    </row>
    <row r="851" spans="1:6" x14ac:dyDescent="0.2">
      <c r="A851" s="50" t="s">
        <v>727</v>
      </c>
      <c r="B851" s="50" t="s">
        <v>346</v>
      </c>
      <c r="C851" s="55">
        <v>247</v>
      </c>
      <c r="D851" s="56">
        <v>9561870.9499999993</v>
      </c>
      <c r="E851" s="56">
        <v>570848.41</v>
      </c>
      <c r="F851" s="57">
        <v>7.3695081992391403E-4</v>
      </c>
    </row>
    <row r="852" spans="1:6" x14ac:dyDescent="0.2">
      <c r="A852" s="50" t="s">
        <v>727</v>
      </c>
      <c r="B852" s="50" t="s">
        <v>729</v>
      </c>
      <c r="C852" s="55">
        <v>141</v>
      </c>
      <c r="D852" s="56">
        <v>3363833.85</v>
      </c>
      <c r="E852" s="56">
        <v>201811.16</v>
      </c>
      <c r="F852" s="57">
        <v>2.6053308939197393E-4</v>
      </c>
    </row>
    <row r="853" spans="1:6" x14ac:dyDescent="0.2">
      <c r="A853" s="50" t="s">
        <v>727</v>
      </c>
      <c r="B853" s="50" t="s">
        <v>730</v>
      </c>
      <c r="C853" s="55">
        <v>29</v>
      </c>
      <c r="D853" s="56">
        <v>2632832.64</v>
      </c>
      <c r="E853" s="56">
        <v>157969.96</v>
      </c>
      <c r="F853" s="57">
        <v>2.0393521205629335E-4</v>
      </c>
    </row>
    <row r="854" spans="1:6" x14ac:dyDescent="0.2">
      <c r="A854" s="50" t="s">
        <v>727</v>
      </c>
      <c r="B854" s="50" t="s">
        <v>48</v>
      </c>
      <c r="C854" s="55">
        <v>76</v>
      </c>
      <c r="D854" s="56">
        <v>1791012.39</v>
      </c>
      <c r="E854" s="56">
        <v>107460.71</v>
      </c>
      <c r="F854" s="57">
        <v>1.3872905128019177E-4</v>
      </c>
    </row>
    <row r="855" spans="1:6" x14ac:dyDescent="0.2">
      <c r="A855" s="50" t="s">
        <v>727</v>
      </c>
      <c r="B855" s="50" t="s">
        <v>49</v>
      </c>
      <c r="C855" s="55">
        <v>693</v>
      </c>
      <c r="D855" s="56">
        <v>31052911.899999999</v>
      </c>
      <c r="E855" s="56">
        <v>1860291.91</v>
      </c>
      <c r="F855" s="57">
        <v>2.4015896766224221E-3</v>
      </c>
    </row>
    <row r="856" spans="1:6" x14ac:dyDescent="0.2">
      <c r="A856" s="50" t="s">
        <v>731</v>
      </c>
      <c r="B856" s="50" t="s">
        <v>732</v>
      </c>
      <c r="C856" s="55">
        <v>1100</v>
      </c>
      <c r="D856" s="56">
        <v>66241464.560000002</v>
      </c>
      <c r="E856" s="56">
        <v>3955549.46</v>
      </c>
      <c r="F856" s="57">
        <v>5.1065140354802684E-3</v>
      </c>
    </row>
    <row r="857" spans="1:6" x14ac:dyDescent="0.2">
      <c r="A857" s="50" t="s">
        <v>731</v>
      </c>
      <c r="B857" s="50" t="s">
        <v>733</v>
      </c>
      <c r="C857" s="55">
        <v>132</v>
      </c>
      <c r="D857" s="56">
        <v>4165900.04</v>
      </c>
      <c r="E857" s="56">
        <v>249804.7</v>
      </c>
      <c r="F857" s="57">
        <v>3.2249153235943561E-4</v>
      </c>
    </row>
    <row r="858" spans="1:6" x14ac:dyDescent="0.2">
      <c r="A858" s="50" t="s">
        <v>731</v>
      </c>
      <c r="B858" s="50" t="s">
        <v>734</v>
      </c>
      <c r="C858" s="55">
        <v>93</v>
      </c>
      <c r="D858" s="56">
        <v>4091822.96</v>
      </c>
      <c r="E858" s="56">
        <v>245509.37</v>
      </c>
      <c r="F858" s="57">
        <v>3.1694637026404883E-4</v>
      </c>
    </row>
    <row r="859" spans="1:6" x14ac:dyDescent="0.2">
      <c r="A859" s="50" t="s">
        <v>731</v>
      </c>
      <c r="B859" s="50" t="s">
        <v>737</v>
      </c>
      <c r="C859" s="55">
        <v>38</v>
      </c>
      <c r="D859" s="56">
        <v>2794459.83</v>
      </c>
      <c r="E859" s="56">
        <v>167667.59</v>
      </c>
      <c r="F859" s="57">
        <v>2.1645460644300759E-4</v>
      </c>
    </row>
    <row r="860" spans="1:6" x14ac:dyDescent="0.2">
      <c r="A860" s="50" t="s">
        <v>731</v>
      </c>
      <c r="B860" s="50" t="s">
        <v>735</v>
      </c>
      <c r="C860" s="55">
        <v>88</v>
      </c>
      <c r="D860" s="56">
        <v>1481020.76</v>
      </c>
      <c r="E860" s="56">
        <v>88861.22</v>
      </c>
      <c r="F860" s="57">
        <v>1.1471758139510156E-4</v>
      </c>
    </row>
    <row r="861" spans="1:6" x14ac:dyDescent="0.2">
      <c r="A861" s="50" t="s">
        <v>731</v>
      </c>
      <c r="B861" s="50" t="s">
        <v>736</v>
      </c>
      <c r="C861" s="55">
        <v>29</v>
      </c>
      <c r="D861" s="56">
        <v>460652.23</v>
      </c>
      <c r="E861" s="56">
        <v>27639.14</v>
      </c>
      <c r="F861" s="57">
        <v>3.5681428778949994E-5</v>
      </c>
    </row>
    <row r="862" spans="1:6" x14ac:dyDescent="0.2">
      <c r="A862" s="50" t="s">
        <v>731</v>
      </c>
      <c r="B862" s="50" t="s">
        <v>48</v>
      </c>
      <c r="C862" s="55">
        <v>85</v>
      </c>
      <c r="D862" s="56">
        <v>1162170.45</v>
      </c>
      <c r="E862" s="56">
        <v>69730.210000000006</v>
      </c>
      <c r="F862" s="57">
        <v>9.0019932669982756E-5</v>
      </c>
    </row>
    <row r="863" spans="1:6" x14ac:dyDescent="0.2">
      <c r="A863" s="50" t="s">
        <v>731</v>
      </c>
      <c r="B863" s="50" t="s">
        <v>49</v>
      </c>
      <c r="C863" s="55">
        <v>1565</v>
      </c>
      <c r="D863" s="56">
        <v>80397490.829999998</v>
      </c>
      <c r="E863" s="56">
        <v>4804761.68</v>
      </c>
      <c r="F863" s="57">
        <v>6.2028254744810486E-3</v>
      </c>
    </row>
    <row r="864" spans="1:6" x14ac:dyDescent="0.2">
      <c r="A864" s="50" t="s">
        <v>738</v>
      </c>
      <c r="B864" s="50" t="s">
        <v>568</v>
      </c>
      <c r="C864" s="55">
        <v>5172</v>
      </c>
      <c r="D864" s="56">
        <v>483864246.54000002</v>
      </c>
      <c r="E864" s="56">
        <v>28935708.329999998</v>
      </c>
      <c r="F864" s="57">
        <v>3.7355265610484446E-2</v>
      </c>
    </row>
    <row r="865" spans="1:6" x14ac:dyDescent="0.2">
      <c r="A865" s="50" t="s">
        <v>738</v>
      </c>
      <c r="B865" s="50" t="s">
        <v>739</v>
      </c>
      <c r="C865" s="55">
        <v>352</v>
      </c>
      <c r="D865" s="56">
        <v>12211357.189999999</v>
      </c>
      <c r="E865" s="56">
        <v>731582.88</v>
      </c>
      <c r="F865" s="57">
        <v>9.444549442789871E-4</v>
      </c>
    </row>
    <row r="866" spans="1:6" x14ac:dyDescent="0.2">
      <c r="A866" s="50" t="s">
        <v>738</v>
      </c>
      <c r="B866" s="50" t="s">
        <v>741</v>
      </c>
      <c r="C866" s="55">
        <v>111</v>
      </c>
      <c r="D866" s="56">
        <v>3420751.08</v>
      </c>
      <c r="E866" s="56">
        <v>205245.03</v>
      </c>
      <c r="F866" s="57">
        <v>2.6496612847499794E-4</v>
      </c>
    </row>
    <row r="867" spans="1:6" x14ac:dyDescent="0.2">
      <c r="A867" s="50" t="s">
        <v>738</v>
      </c>
      <c r="B867" s="50" t="s">
        <v>387</v>
      </c>
      <c r="C867" s="55">
        <v>99</v>
      </c>
      <c r="D867" s="56">
        <v>2941335.78</v>
      </c>
      <c r="E867" s="56">
        <v>176480.14</v>
      </c>
      <c r="F867" s="57">
        <v>2.2783138499639008E-4</v>
      </c>
    </row>
    <row r="868" spans="1:6" x14ac:dyDescent="0.2">
      <c r="A868" s="50" t="s">
        <v>738</v>
      </c>
      <c r="B868" s="50" t="s">
        <v>740</v>
      </c>
      <c r="C868" s="55">
        <v>110</v>
      </c>
      <c r="D868" s="56">
        <v>2811765.49</v>
      </c>
      <c r="E868" s="56">
        <v>168705.98</v>
      </c>
      <c r="F868" s="57">
        <v>2.177951415982177E-4</v>
      </c>
    </row>
    <row r="869" spans="1:6" x14ac:dyDescent="0.2">
      <c r="A869" s="50" t="s">
        <v>738</v>
      </c>
      <c r="B869" s="50" t="s">
        <v>742</v>
      </c>
      <c r="C869" s="55">
        <v>95</v>
      </c>
      <c r="D869" s="56">
        <v>1941165.8</v>
      </c>
      <c r="E869" s="56">
        <v>116431.22</v>
      </c>
      <c r="F869" s="57">
        <v>1.5030975218752315E-4</v>
      </c>
    </row>
    <row r="870" spans="1:6" x14ac:dyDescent="0.2">
      <c r="A870" s="50" t="s">
        <v>738</v>
      </c>
      <c r="B870" s="50" t="s">
        <v>743</v>
      </c>
      <c r="C870" s="55">
        <v>51</v>
      </c>
      <c r="D870" s="56">
        <v>1175904.48</v>
      </c>
      <c r="E870" s="56">
        <v>70554.289999999994</v>
      </c>
      <c r="F870" s="57">
        <v>9.1083799050346135E-5</v>
      </c>
    </row>
    <row r="871" spans="1:6" x14ac:dyDescent="0.2">
      <c r="A871" s="50" t="s">
        <v>738</v>
      </c>
      <c r="B871" s="50" t="s">
        <v>744</v>
      </c>
      <c r="C871" s="55">
        <v>43</v>
      </c>
      <c r="D871" s="56">
        <v>1172703.17</v>
      </c>
      <c r="E871" s="56">
        <v>70362.179999999993</v>
      </c>
      <c r="F871" s="57">
        <v>9.0835789912481338E-5</v>
      </c>
    </row>
    <row r="872" spans="1:6" x14ac:dyDescent="0.2">
      <c r="A872" s="50" t="s">
        <v>738</v>
      </c>
      <c r="B872" s="50" t="s">
        <v>745</v>
      </c>
      <c r="C872" s="55">
        <v>32</v>
      </c>
      <c r="D872" s="56">
        <v>751505.86</v>
      </c>
      <c r="E872" s="56">
        <v>45090.37</v>
      </c>
      <c r="F872" s="57">
        <v>5.8210524125262349E-5</v>
      </c>
    </row>
    <row r="873" spans="1:6" x14ac:dyDescent="0.2">
      <c r="A873" s="50" t="s">
        <v>738</v>
      </c>
      <c r="B873" s="50" t="s">
        <v>746</v>
      </c>
      <c r="C873" s="55">
        <v>19</v>
      </c>
      <c r="D873" s="56">
        <v>361551.4</v>
      </c>
      <c r="E873" s="56">
        <v>21693.08</v>
      </c>
      <c r="F873" s="57">
        <v>2.8005216118014693E-5</v>
      </c>
    </row>
    <row r="874" spans="1:6" x14ac:dyDescent="0.2">
      <c r="A874" s="50" t="s">
        <v>738</v>
      </c>
      <c r="B874" s="50" t="s">
        <v>791</v>
      </c>
      <c r="C874" s="55">
        <v>20</v>
      </c>
      <c r="D874" s="56">
        <v>0</v>
      </c>
      <c r="E874" s="56">
        <v>0</v>
      </c>
      <c r="F874" s="57">
        <v>0</v>
      </c>
    </row>
    <row r="875" spans="1:6" x14ac:dyDescent="0.2">
      <c r="A875" s="50" t="s">
        <v>738</v>
      </c>
      <c r="B875" s="50" t="s">
        <v>48</v>
      </c>
      <c r="C875" s="55">
        <v>136</v>
      </c>
      <c r="D875" s="56">
        <v>2279873.9500000002</v>
      </c>
      <c r="E875" s="56">
        <v>136792.43</v>
      </c>
      <c r="F875" s="57">
        <v>1.7659555791332517E-4</v>
      </c>
    </row>
    <row r="876" spans="1:6" x14ac:dyDescent="0.2">
      <c r="A876" s="50" t="s">
        <v>738</v>
      </c>
      <c r="B876" s="50" t="s">
        <v>49</v>
      </c>
      <c r="C876" s="55">
        <v>6240</v>
      </c>
      <c r="D876" s="56">
        <v>512932160.74000001</v>
      </c>
      <c r="E876" s="56">
        <v>30678645.920000002</v>
      </c>
      <c r="F876" s="57">
        <v>3.9605353836230248E-2</v>
      </c>
    </row>
    <row r="877" spans="1:6" x14ac:dyDescent="0.2">
      <c r="A877" s="50" t="s">
        <v>747</v>
      </c>
      <c r="B877" s="50" t="s">
        <v>748</v>
      </c>
      <c r="C877" s="55">
        <v>233</v>
      </c>
      <c r="D877" s="56">
        <v>9067810.5600000005</v>
      </c>
      <c r="E877" s="56">
        <v>540548.02</v>
      </c>
      <c r="F877" s="57">
        <v>6.9783378488738937E-4</v>
      </c>
    </row>
    <row r="878" spans="1:6" x14ac:dyDescent="0.2">
      <c r="A878" s="50" t="s">
        <v>747</v>
      </c>
      <c r="B878" s="50" t="s">
        <v>751</v>
      </c>
      <c r="C878" s="55">
        <v>29</v>
      </c>
      <c r="D878" s="56">
        <v>3080195.15</v>
      </c>
      <c r="E878" s="56">
        <v>184811.71</v>
      </c>
      <c r="F878" s="57">
        <v>2.3858723056799019E-4</v>
      </c>
    </row>
    <row r="879" spans="1:6" x14ac:dyDescent="0.2">
      <c r="A879" s="50" t="s">
        <v>747</v>
      </c>
      <c r="B879" s="50" t="s">
        <v>749</v>
      </c>
      <c r="C879" s="55">
        <v>72</v>
      </c>
      <c r="D879" s="56">
        <v>1666078.09</v>
      </c>
      <c r="E879" s="56">
        <v>99964.68</v>
      </c>
      <c r="F879" s="57">
        <v>1.2905186665831595E-4</v>
      </c>
    </row>
    <row r="880" spans="1:6" x14ac:dyDescent="0.2">
      <c r="A880" s="50" t="s">
        <v>747</v>
      </c>
      <c r="B880" s="50" t="s">
        <v>752</v>
      </c>
      <c r="C880" s="55">
        <v>18</v>
      </c>
      <c r="D880" s="56">
        <v>418414.36</v>
      </c>
      <c r="E880" s="56">
        <v>25104.87</v>
      </c>
      <c r="F880" s="57">
        <v>3.2409750481013462E-5</v>
      </c>
    </row>
    <row r="881" spans="1:6" x14ac:dyDescent="0.2">
      <c r="A881" s="50" t="s">
        <v>747</v>
      </c>
      <c r="B881" s="50" t="s">
        <v>750</v>
      </c>
      <c r="C881" s="55">
        <v>32</v>
      </c>
      <c r="D881" s="56">
        <v>364806.11</v>
      </c>
      <c r="E881" s="56">
        <v>21888.37</v>
      </c>
      <c r="F881" s="57">
        <v>2.8257330555230941E-5</v>
      </c>
    </row>
    <row r="882" spans="1:6" x14ac:dyDescent="0.2">
      <c r="A882" s="50" t="s">
        <v>747</v>
      </c>
      <c r="B882" s="50" t="s">
        <v>48</v>
      </c>
      <c r="C882" s="55">
        <v>71</v>
      </c>
      <c r="D882" s="56">
        <v>351969.19</v>
      </c>
      <c r="E882" s="56">
        <v>21118.15</v>
      </c>
      <c r="F882" s="57">
        <v>2.7262996068914694E-5</v>
      </c>
    </row>
    <row r="883" spans="1:6" x14ac:dyDescent="0.2">
      <c r="A883" s="50" t="s">
        <v>747</v>
      </c>
      <c r="B883" s="50" t="s">
        <v>49</v>
      </c>
      <c r="C883" s="55">
        <v>455</v>
      </c>
      <c r="D883" s="56">
        <v>14949273.460000001</v>
      </c>
      <c r="E883" s="56">
        <v>893435.79</v>
      </c>
      <c r="F883" s="57">
        <v>1.1534029463091083E-3</v>
      </c>
    </row>
    <row r="884" spans="1:6" x14ac:dyDescent="0.2">
      <c r="A884" s="50" t="s">
        <v>753</v>
      </c>
      <c r="B884" s="50" t="s">
        <v>756</v>
      </c>
      <c r="C884" s="55">
        <v>263</v>
      </c>
      <c r="D884" s="56">
        <v>13134921.91</v>
      </c>
      <c r="E884" s="56">
        <v>787207.16</v>
      </c>
      <c r="F884" s="57">
        <v>1.0162644790619208E-3</v>
      </c>
    </row>
    <row r="885" spans="1:6" x14ac:dyDescent="0.2">
      <c r="A885" s="50" t="s">
        <v>753</v>
      </c>
      <c r="B885" s="50" t="s">
        <v>754</v>
      </c>
      <c r="C885" s="55">
        <v>303</v>
      </c>
      <c r="D885" s="56">
        <v>8449030.4299999997</v>
      </c>
      <c r="E885" s="56">
        <v>505468</v>
      </c>
      <c r="F885" s="57">
        <v>6.5254636873789476E-4</v>
      </c>
    </row>
    <row r="886" spans="1:6" x14ac:dyDescent="0.2">
      <c r="A886" s="50" t="s">
        <v>753</v>
      </c>
      <c r="B886" s="50" t="s">
        <v>755</v>
      </c>
      <c r="C886" s="55">
        <v>237</v>
      </c>
      <c r="D886" s="56">
        <v>5226926.95</v>
      </c>
      <c r="E886" s="56">
        <v>313603.24</v>
      </c>
      <c r="F886" s="57">
        <v>4.048538294935357E-4</v>
      </c>
    </row>
    <row r="887" spans="1:6" x14ac:dyDescent="0.2">
      <c r="A887" s="50" t="s">
        <v>753</v>
      </c>
      <c r="B887" s="50" t="s">
        <v>757</v>
      </c>
      <c r="C887" s="55">
        <v>52</v>
      </c>
      <c r="D887" s="56">
        <v>2367776.23</v>
      </c>
      <c r="E887" s="56">
        <v>142066.59</v>
      </c>
      <c r="F887" s="57">
        <v>1.8340436471443359E-4</v>
      </c>
    </row>
    <row r="888" spans="1:6" x14ac:dyDescent="0.2">
      <c r="A888" s="50" t="s">
        <v>753</v>
      </c>
      <c r="B888" s="50" t="s">
        <v>308</v>
      </c>
      <c r="C888" s="55">
        <v>21</v>
      </c>
      <c r="D888" s="56">
        <v>267419.40000000002</v>
      </c>
      <c r="E888" s="56">
        <v>16045.18</v>
      </c>
      <c r="F888" s="57">
        <v>2.0713920455391628E-5</v>
      </c>
    </row>
    <row r="889" spans="1:6" x14ac:dyDescent="0.2">
      <c r="A889" s="50" t="s">
        <v>753</v>
      </c>
      <c r="B889" s="50" t="s">
        <v>758</v>
      </c>
      <c r="C889" s="55">
        <v>18</v>
      </c>
      <c r="D889" s="56">
        <v>212160.72</v>
      </c>
      <c r="E889" s="56">
        <v>12729.65</v>
      </c>
      <c r="F889" s="57">
        <v>1.6433655311126208E-5</v>
      </c>
    </row>
    <row r="890" spans="1:6" x14ac:dyDescent="0.2">
      <c r="A890" s="50" t="s">
        <v>753</v>
      </c>
      <c r="B890" s="50" t="s">
        <v>48</v>
      </c>
      <c r="C890" s="55">
        <v>29</v>
      </c>
      <c r="D890" s="56">
        <v>35216.93</v>
      </c>
      <c r="E890" s="56">
        <v>2113.02</v>
      </c>
      <c r="F890" s="57">
        <v>2.7278552313312543E-6</v>
      </c>
    </row>
    <row r="891" spans="1:6" x14ac:dyDescent="0.2">
      <c r="A891" s="50" t="s">
        <v>753</v>
      </c>
      <c r="B891" s="50" t="s">
        <v>49</v>
      </c>
      <c r="C891" s="55">
        <v>923</v>
      </c>
      <c r="D891" s="56">
        <v>29693452.57</v>
      </c>
      <c r="E891" s="56">
        <v>1779232.83</v>
      </c>
      <c r="F891" s="57">
        <v>2.2969444600958876E-3</v>
      </c>
    </row>
    <row r="892" spans="1:6" x14ac:dyDescent="0.2">
      <c r="A892" s="50" t="s">
        <v>21</v>
      </c>
      <c r="B892" s="50" t="s">
        <v>21</v>
      </c>
      <c r="C892" s="55">
        <v>195583</v>
      </c>
      <c r="D892" s="56">
        <v>12954360849.91</v>
      </c>
      <c r="E892" s="56">
        <v>774608555.37</v>
      </c>
      <c r="F892" s="57"/>
    </row>
    <row r="893" spans="1:6" x14ac:dyDescent="0.2">
      <c r="D893" s="56"/>
      <c r="E893" s="56"/>
      <c r="F893" s="57"/>
    </row>
    <row r="894" spans="1:6" x14ac:dyDescent="0.2">
      <c r="D894" s="56"/>
      <c r="E894" s="56"/>
      <c r="F894" s="57"/>
    </row>
  </sheetData>
  <autoFilter ref="A7:F894" xr:uid="{3081767E-E35D-40DE-B423-930EC2E40FA3}">
    <sortState xmlns:xlrd2="http://schemas.microsoft.com/office/spreadsheetml/2017/richdata2" ref="A8:F894">
      <sortCondition descending="1" ref="C8:C894"/>
    </sortState>
  </autoFilter>
  <mergeCells count="5">
    <mergeCell ref="A1:F1"/>
    <mergeCell ref="A2:F2"/>
    <mergeCell ref="A3:F3"/>
    <mergeCell ref="A4:F4"/>
    <mergeCell ref="A5:F5"/>
  </mergeCells>
  <conditionalFormatting sqref="B8:F894">
    <cfRule type="expression" dxfId="0" priority="1" stopIfTrue="1">
      <formula>$B8="Other"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2985-3CD8-4B1E-9398-7BE100CC2951}">
  <sheetPr codeName="Sheet7"/>
  <dimension ref="A1:F1294"/>
  <sheetViews>
    <sheetView workbookViewId="0">
      <pane xSplit="2" ySplit="6" topLeftCell="C1277" activePane="bottomRight" state="frozen"/>
      <selection pane="topRight" activeCell="C1" sqref="C1"/>
      <selection pane="bottomLeft" activeCell="A2" sqref="A2"/>
      <selection pane="bottomRight" activeCell="B1279" sqref="B1279"/>
    </sheetView>
  </sheetViews>
  <sheetFormatPr defaultRowHeight="12.75" x14ac:dyDescent="0.2"/>
  <cols>
    <col min="1" max="1" width="10" style="58" bestFit="1" customWidth="1"/>
    <col min="2" max="2" width="18.44140625" style="58" bestFit="1" customWidth="1"/>
    <col min="3" max="3" width="7.6640625" style="64" customWidth="1"/>
    <col min="4" max="4" width="11.5546875" style="65" bestFit="1" customWidth="1"/>
    <col min="5" max="5" width="10.21875" style="65" bestFit="1" customWidth="1"/>
    <col min="6" max="6" width="8.88671875" style="66"/>
    <col min="7" max="16384" width="8.88671875" style="58"/>
  </cols>
  <sheetData>
    <row r="1" spans="1:6" ht="15" x14ac:dyDescent="0.25">
      <c r="A1" s="78" t="s">
        <v>759</v>
      </c>
      <c r="B1" s="78"/>
      <c r="C1" s="78"/>
      <c r="D1" s="78"/>
      <c r="E1" s="78"/>
      <c r="F1" s="78"/>
    </row>
    <row r="2" spans="1:6" ht="15" x14ac:dyDescent="0.25">
      <c r="A2" s="79" t="s">
        <v>760</v>
      </c>
      <c r="B2" s="79"/>
      <c r="C2" s="79"/>
      <c r="D2" s="79"/>
      <c r="E2" s="79"/>
      <c r="F2" s="79"/>
    </row>
    <row r="3" spans="1:6" x14ac:dyDescent="0.2">
      <c r="A3" s="76" t="str">
        <f>"Quarter Ending "&amp;CONCATENATE(TEXT(EDATE('Table 1. Retail Sales Tax'!$C$8,0),"mmmmmmmmmmmmmm")," ",TEXT(YEAR(EDATE('Table 1. Retail Sales Tax'!$C$8,0)),0))</f>
        <v>Quarter Ending June 2025</v>
      </c>
      <c r="B3" s="76"/>
      <c r="C3" s="76"/>
      <c r="D3" s="76"/>
      <c r="E3" s="76"/>
      <c r="F3" s="76"/>
    </row>
    <row r="4" spans="1:6" ht="15" x14ac:dyDescent="0.25">
      <c r="A4" s="59"/>
      <c r="B4" s="60"/>
      <c r="C4" s="60"/>
      <c r="D4" s="60"/>
      <c r="E4" s="60"/>
      <c r="F4" s="60"/>
    </row>
    <row r="5" spans="1:6" ht="74.25" customHeight="1" x14ac:dyDescent="0.2">
      <c r="A5" s="80" t="s">
        <v>38</v>
      </c>
      <c r="B5" s="80"/>
      <c r="C5" s="80"/>
      <c r="D5" s="80"/>
      <c r="E5" s="80"/>
      <c r="F5" s="80"/>
    </row>
    <row r="6" spans="1:6" ht="38.25" x14ac:dyDescent="0.2">
      <c r="A6" s="61" t="s">
        <v>39</v>
      </c>
      <c r="B6" s="61" t="s">
        <v>0</v>
      </c>
      <c r="C6" s="62" t="s">
        <v>13</v>
      </c>
      <c r="D6" s="62" t="s">
        <v>27</v>
      </c>
      <c r="E6" s="62" t="s">
        <v>11</v>
      </c>
      <c r="F6" s="63" t="s">
        <v>41</v>
      </c>
    </row>
    <row r="7" spans="1:6" x14ac:dyDescent="0.2">
      <c r="A7" s="58" t="s">
        <v>42</v>
      </c>
      <c r="B7" s="58" t="s">
        <v>5</v>
      </c>
      <c r="C7" s="64" t="s">
        <v>761</v>
      </c>
      <c r="D7" s="65" t="s">
        <v>761</v>
      </c>
      <c r="E7" s="65" t="s">
        <v>761</v>
      </c>
      <c r="F7" s="66" t="s">
        <v>761</v>
      </c>
    </row>
    <row r="8" spans="1:6" x14ac:dyDescent="0.2">
      <c r="A8" s="58" t="s">
        <v>42</v>
      </c>
      <c r="B8" s="58" t="s">
        <v>1</v>
      </c>
      <c r="C8" s="64" t="s">
        <v>761</v>
      </c>
      <c r="D8" s="65" t="s">
        <v>761</v>
      </c>
      <c r="E8" s="65" t="s">
        <v>761</v>
      </c>
      <c r="F8" s="66" t="s">
        <v>761</v>
      </c>
    </row>
    <row r="9" spans="1:6" x14ac:dyDescent="0.2">
      <c r="A9" s="58" t="s">
        <v>42</v>
      </c>
      <c r="B9" s="58" t="s">
        <v>762</v>
      </c>
      <c r="C9" s="64">
        <v>57</v>
      </c>
      <c r="D9" s="65">
        <v>2303854</v>
      </c>
      <c r="E9" s="65">
        <v>138231</v>
      </c>
      <c r="F9" s="66">
        <v>1.7845271492398449E-4</v>
      </c>
    </row>
    <row r="10" spans="1:6" x14ac:dyDescent="0.2">
      <c r="A10" s="58" t="s">
        <v>42</v>
      </c>
      <c r="B10" s="58" t="s">
        <v>3</v>
      </c>
      <c r="C10" s="64">
        <v>19</v>
      </c>
      <c r="D10" s="65">
        <v>2422246</v>
      </c>
      <c r="E10" s="65">
        <v>145335</v>
      </c>
      <c r="F10" s="66">
        <v>1.8762379873890292E-4</v>
      </c>
    </row>
    <row r="11" spans="1:6" x14ac:dyDescent="0.2">
      <c r="A11" s="58" t="s">
        <v>42</v>
      </c>
      <c r="B11" s="58" t="s">
        <v>2</v>
      </c>
      <c r="C11" s="64">
        <v>18</v>
      </c>
      <c r="D11" s="65">
        <v>715605</v>
      </c>
      <c r="E11" s="65">
        <v>42936</v>
      </c>
      <c r="F11" s="66">
        <v>5.5429286975976437E-5</v>
      </c>
    </row>
    <row r="12" spans="1:6" x14ac:dyDescent="0.2">
      <c r="A12" s="58" t="s">
        <v>42</v>
      </c>
      <c r="B12" s="58" t="s">
        <v>6</v>
      </c>
      <c r="C12" s="64" t="s">
        <v>761</v>
      </c>
      <c r="D12" s="65" t="s">
        <v>761</v>
      </c>
      <c r="E12" s="65" t="s">
        <v>761</v>
      </c>
      <c r="F12" s="66" t="s">
        <v>761</v>
      </c>
    </row>
    <row r="13" spans="1:6" x14ac:dyDescent="0.2">
      <c r="A13" s="58" t="s">
        <v>42</v>
      </c>
      <c r="B13" s="58" t="s">
        <v>10</v>
      </c>
      <c r="C13" s="64">
        <v>127</v>
      </c>
      <c r="D13" s="65">
        <v>4056886</v>
      </c>
      <c r="E13" s="65">
        <v>243413</v>
      </c>
      <c r="F13" s="66">
        <v>3.1424000909920232E-4</v>
      </c>
    </row>
    <row r="14" spans="1:6" x14ac:dyDescent="0.2">
      <c r="A14" s="58" t="s">
        <v>42</v>
      </c>
      <c r="B14" s="58" t="s">
        <v>4</v>
      </c>
      <c r="C14" s="64">
        <v>36</v>
      </c>
      <c r="D14" s="65">
        <v>4031809</v>
      </c>
      <c r="E14" s="65">
        <v>241909</v>
      </c>
      <c r="F14" s="66">
        <v>3.1229838324649441E-4</v>
      </c>
    </row>
    <row r="15" spans="1:6" x14ac:dyDescent="0.2">
      <c r="A15" s="58" t="s">
        <v>42</v>
      </c>
      <c r="B15" s="58" t="s">
        <v>763</v>
      </c>
      <c r="C15" s="64">
        <v>220</v>
      </c>
      <c r="D15" s="65">
        <v>2645652</v>
      </c>
      <c r="E15" s="65">
        <v>151381</v>
      </c>
      <c r="F15" s="66">
        <v>1.9542903138881798E-4</v>
      </c>
    </row>
    <row r="16" spans="1:6" x14ac:dyDescent="0.2">
      <c r="A16" s="58" t="s">
        <v>42</v>
      </c>
      <c r="B16" s="58" t="s">
        <v>8</v>
      </c>
      <c r="C16" s="64">
        <v>42</v>
      </c>
      <c r="D16" s="65">
        <v>690024</v>
      </c>
      <c r="E16" s="65">
        <v>41401</v>
      </c>
      <c r="F16" s="66">
        <v>5.3447640909549104E-5</v>
      </c>
    </row>
    <row r="17" spans="1:6" x14ac:dyDescent="0.2">
      <c r="A17" s="58" t="s">
        <v>42</v>
      </c>
      <c r="B17" s="58" t="s">
        <v>764</v>
      </c>
      <c r="C17" s="64">
        <v>42</v>
      </c>
      <c r="D17" s="65">
        <v>2423288</v>
      </c>
      <c r="E17" s="65">
        <v>145397</v>
      </c>
      <c r="F17" s="66">
        <v>1.8770383916634167E-4</v>
      </c>
    </row>
    <row r="18" spans="1:6" x14ac:dyDescent="0.2">
      <c r="A18" s="58" t="s">
        <v>42</v>
      </c>
      <c r="B18" s="58" t="s">
        <v>25</v>
      </c>
      <c r="C18" s="64">
        <v>45</v>
      </c>
      <c r="D18" s="65">
        <v>3635787</v>
      </c>
      <c r="E18" s="65">
        <v>218147</v>
      </c>
      <c r="F18" s="66">
        <v>2.8162224394327208E-4</v>
      </c>
    </row>
    <row r="19" spans="1:6" x14ac:dyDescent="0.2">
      <c r="A19" s="58" t="s">
        <v>42</v>
      </c>
      <c r="B19" s="58" t="s">
        <v>49</v>
      </c>
      <c r="C19" s="64">
        <v>619</v>
      </c>
      <c r="D19" s="65">
        <v>23958973</v>
      </c>
      <c r="E19" s="65">
        <v>1430181</v>
      </c>
      <c r="F19" s="66">
        <v>1.8463273960450195E-3</v>
      </c>
    </row>
    <row r="20" spans="1:6" x14ac:dyDescent="0.2">
      <c r="A20" s="58" t="s">
        <v>50</v>
      </c>
      <c r="B20" s="58" t="s">
        <v>5</v>
      </c>
      <c r="C20" s="64" t="s">
        <v>761</v>
      </c>
      <c r="D20" s="65" t="s">
        <v>761</v>
      </c>
      <c r="E20" s="65" t="s">
        <v>761</v>
      </c>
      <c r="F20" s="66" t="s">
        <v>761</v>
      </c>
    </row>
    <row r="21" spans="1:6" x14ac:dyDescent="0.2">
      <c r="A21" s="58" t="s">
        <v>50</v>
      </c>
      <c r="B21" s="58" t="s">
        <v>1</v>
      </c>
      <c r="C21" s="64">
        <v>15</v>
      </c>
      <c r="D21" s="65">
        <v>726638</v>
      </c>
      <c r="E21" s="65">
        <v>43598</v>
      </c>
      <c r="F21" s="66">
        <v>5.62839121850806E-5</v>
      </c>
    </row>
    <row r="22" spans="1:6" x14ac:dyDescent="0.2">
      <c r="A22" s="58" t="s">
        <v>50</v>
      </c>
      <c r="B22" s="58" t="s">
        <v>762</v>
      </c>
      <c r="C22" s="64">
        <v>46</v>
      </c>
      <c r="D22" s="65">
        <v>1395760</v>
      </c>
      <c r="E22" s="65">
        <v>83746</v>
      </c>
      <c r="F22" s="66">
        <v>1.0811396187558512E-4</v>
      </c>
    </row>
    <row r="23" spans="1:6" x14ac:dyDescent="0.2">
      <c r="A23" s="58" t="s">
        <v>50</v>
      </c>
      <c r="B23" s="58" t="s">
        <v>3</v>
      </c>
      <c r="C23" s="64">
        <v>12</v>
      </c>
      <c r="D23" s="65">
        <v>552674</v>
      </c>
      <c r="E23" s="65">
        <v>33160</v>
      </c>
      <c r="F23" s="66">
        <v>4.2808718933374754E-5</v>
      </c>
    </row>
    <row r="24" spans="1:6" x14ac:dyDescent="0.2">
      <c r="A24" s="58" t="s">
        <v>50</v>
      </c>
      <c r="B24" s="58" t="s">
        <v>2</v>
      </c>
      <c r="C24" s="64" t="s">
        <v>761</v>
      </c>
      <c r="D24" s="65" t="s">
        <v>761</v>
      </c>
      <c r="E24" s="65" t="s">
        <v>761</v>
      </c>
      <c r="F24" s="66" t="s">
        <v>761</v>
      </c>
    </row>
    <row r="25" spans="1:6" x14ac:dyDescent="0.2">
      <c r="A25" s="58" t="s">
        <v>50</v>
      </c>
      <c r="B25" s="58" t="s">
        <v>6</v>
      </c>
      <c r="C25" s="64" t="s">
        <v>761</v>
      </c>
      <c r="D25" s="65" t="s">
        <v>761</v>
      </c>
      <c r="E25" s="65" t="s">
        <v>761</v>
      </c>
      <c r="F25" s="66" t="s">
        <v>761</v>
      </c>
    </row>
    <row r="26" spans="1:6" x14ac:dyDescent="0.2">
      <c r="A26" s="58" t="s">
        <v>50</v>
      </c>
      <c r="B26" s="58" t="s">
        <v>10</v>
      </c>
      <c r="C26" s="64">
        <v>66</v>
      </c>
      <c r="D26" s="65">
        <v>1302282</v>
      </c>
      <c r="E26" s="65">
        <v>78137</v>
      </c>
      <c r="F26" s="66">
        <v>1.0087288514164968E-4</v>
      </c>
    </row>
    <row r="27" spans="1:6" x14ac:dyDescent="0.2">
      <c r="A27" s="58" t="s">
        <v>50</v>
      </c>
      <c r="B27" s="58" t="s">
        <v>4</v>
      </c>
      <c r="C27" s="64" t="s">
        <v>761</v>
      </c>
      <c r="D27" s="65" t="s">
        <v>761</v>
      </c>
      <c r="E27" s="65" t="s">
        <v>761</v>
      </c>
      <c r="F27" s="66" t="s">
        <v>761</v>
      </c>
    </row>
    <row r="28" spans="1:6" x14ac:dyDescent="0.2">
      <c r="A28" s="58" t="s">
        <v>50</v>
      </c>
      <c r="B28" s="58" t="s">
        <v>763</v>
      </c>
      <c r="C28" s="64">
        <v>117</v>
      </c>
      <c r="D28" s="65">
        <v>2363609</v>
      </c>
      <c r="E28" s="65">
        <v>138617</v>
      </c>
      <c r="F28" s="66">
        <v>1.7895103113352257E-4</v>
      </c>
    </row>
    <row r="29" spans="1:6" x14ac:dyDescent="0.2">
      <c r="A29" s="58" t="s">
        <v>50</v>
      </c>
      <c r="B29" s="58" t="s">
        <v>8</v>
      </c>
      <c r="C29" s="64" t="s">
        <v>761</v>
      </c>
      <c r="D29" s="65" t="s">
        <v>761</v>
      </c>
      <c r="E29" s="65" t="s">
        <v>761</v>
      </c>
      <c r="F29" s="66" t="s">
        <v>761</v>
      </c>
    </row>
    <row r="30" spans="1:6" x14ac:dyDescent="0.2">
      <c r="A30" s="58" t="s">
        <v>50</v>
      </c>
      <c r="B30" s="58" t="s">
        <v>764</v>
      </c>
      <c r="C30" s="64">
        <v>30</v>
      </c>
      <c r="D30" s="65">
        <v>1209873</v>
      </c>
      <c r="E30" s="65">
        <v>72592</v>
      </c>
      <c r="F30" s="66">
        <v>9.3714430784425226E-5</v>
      </c>
    </row>
    <row r="31" spans="1:6" x14ac:dyDescent="0.2">
      <c r="A31" s="58" t="s">
        <v>50</v>
      </c>
      <c r="B31" s="58" t="s">
        <v>25</v>
      </c>
      <c r="C31" s="64">
        <v>36</v>
      </c>
      <c r="D31" s="65">
        <v>2817091</v>
      </c>
      <c r="E31" s="65">
        <v>169025</v>
      </c>
      <c r="F31" s="66">
        <v>2.1820698786832534E-4</v>
      </c>
    </row>
    <row r="32" spans="1:6" x14ac:dyDescent="0.2">
      <c r="A32" s="58" t="s">
        <v>50</v>
      </c>
      <c r="B32" s="58" t="s">
        <v>49</v>
      </c>
      <c r="C32" s="64">
        <v>355</v>
      </c>
      <c r="D32" s="65">
        <v>10941863</v>
      </c>
      <c r="E32" s="65">
        <v>653312</v>
      </c>
      <c r="F32" s="66">
        <v>8.4340922146564925E-4</v>
      </c>
    </row>
    <row r="33" spans="1:6" x14ac:dyDescent="0.2">
      <c r="A33" s="58" t="s">
        <v>52</v>
      </c>
      <c r="B33" s="58" t="s">
        <v>5</v>
      </c>
      <c r="C33" s="64">
        <v>18</v>
      </c>
      <c r="D33" s="65">
        <v>162199</v>
      </c>
      <c r="E33" s="65">
        <v>9716</v>
      </c>
      <c r="F33" s="66">
        <v>1.2543109564435138E-5</v>
      </c>
    </row>
    <row r="34" spans="1:6" x14ac:dyDescent="0.2">
      <c r="A34" s="58" t="s">
        <v>52</v>
      </c>
      <c r="B34" s="58" t="s">
        <v>1</v>
      </c>
      <c r="C34" s="64">
        <v>43</v>
      </c>
      <c r="D34" s="65">
        <v>4393666</v>
      </c>
      <c r="E34" s="65">
        <v>263620</v>
      </c>
      <c r="F34" s="66">
        <v>3.403267335710571E-4</v>
      </c>
    </row>
    <row r="35" spans="1:6" x14ac:dyDescent="0.2">
      <c r="A35" s="58" t="s">
        <v>52</v>
      </c>
      <c r="B35" s="58" t="s">
        <v>762</v>
      </c>
      <c r="C35" s="64">
        <v>123</v>
      </c>
      <c r="D35" s="65">
        <v>3239569</v>
      </c>
      <c r="E35" s="65">
        <v>194374</v>
      </c>
      <c r="F35" s="66">
        <v>2.5093190391905265E-4</v>
      </c>
    </row>
    <row r="36" spans="1:6" x14ac:dyDescent="0.2">
      <c r="A36" s="58" t="s">
        <v>52</v>
      </c>
      <c r="B36" s="58" t="s">
        <v>3</v>
      </c>
      <c r="C36" s="64">
        <v>57</v>
      </c>
      <c r="D36" s="65">
        <v>4846458</v>
      </c>
      <c r="E36" s="65">
        <v>290787</v>
      </c>
      <c r="F36" s="66">
        <v>3.7539864151023056E-4</v>
      </c>
    </row>
    <row r="37" spans="1:6" x14ac:dyDescent="0.2">
      <c r="A37" s="58" t="s">
        <v>52</v>
      </c>
      <c r="B37" s="58" t="s">
        <v>2</v>
      </c>
      <c r="C37" s="64">
        <v>39</v>
      </c>
      <c r="D37" s="65">
        <v>1557431</v>
      </c>
      <c r="E37" s="65">
        <v>93446</v>
      </c>
      <c r="F37" s="66">
        <v>1.206364158458425E-4</v>
      </c>
    </row>
    <row r="38" spans="1:6" x14ac:dyDescent="0.2">
      <c r="A38" s="58" t="s">
        <v>52</v>
      </c>
      <c r="B38" s="58" t="s">
        <v>6</v>
      </c>
      <c r="C38" s="64">
        <v>23</v>
      </c>
      <c r="D38" s="65">
        <v>1258445</v>
      </c>
      <c r="E38" s="65">
        <v>75507</v>
      </c>
      <c r="F38" s="66">
        <v>9.7477621848682982E-5</v>
      </c>
    </row>
    <row r="39" spans="1:6" x14ac:dyDescent="0.2">
      <c r="A39" s="58" t="s">
        <v>52</v>
      </c>
      <c r="B39" s="58" t="s">
        <v>10</v>
      </c>
      <c r="C39" s="64">
        <v>202</v>
      </c>
      <c r="D39" s="65">
        <v>4493479</v>
      </c>
      <c r="E39" s="65">
        <v>269609</v>
      </c>
      <c r="F39" s="66">
        <v>3.4805838066671396E-4</v>
      </c>
    </row>
    <row r="40" spans="1:6" x14ac:dyDescent="0.2">
      <c r="A40" s="58" t="s">
        <v>52</v>
      </c>
      <c r="B40" s="58" t="s">
        <v>4</v>
      </c>
      <c r="C40" s="64">
        <v>24</v>
      </c>
      <c r="D40" s="65">
        <v>1146144</v>
      </c>
      <c r="E40" s="65">
        <v>68769</v>
      </c>
      <c r="F40" s="66">
        <v>8.8779034750580477E-5</v>
      </c>
    </row>
    <row r="41" spans="1:6" x14ac:dyDescent="0.2">
      <c r="A41" s="58" t="s">
        <v>52</v>
      </c>
      <c r="B41" s="58" t="s">
        <v>763</v>
      </c>
      <c r="C41" s="64">
        <v>442</v>
      </c>
      <c r="D41" s="65">
        <v>5164318</v>
      </c>
      <c r="E41" s="65">
        <v>306312</v>
      </c>
      <c r="F41" s="66">
        <v>3.9544102273582295E-4</v>
      </c>
    </row>
    <row r="42" spans="1:6" x14ac:dyDescent="0.2">
      <c r="A42" s="58" t="s">
        <v>52</v>
      </c>
      <c r="B42" s="58" t="s">
        <v>8</v>
      </c>
      <c r="C42" s="64">
        <v>141</v>
      </c>
      <c r="D42" s="65">
        <v>4232952</v>
      </c>
      <c r="E42" s="65">
        <v>253977</v>
      </c>
      <c r="F42" s="66">
        <v>3.2787786515505791E-4</v>
      </c>
    </row>
    <row r="43" spans="1:6" x14ac:dyDescent="0.2">
      <c r="A43" s="58" t="s">
        <v>52</v>
      </c>
      <c r="B43" s="58" t="s">
        <v>764</v>
      </c>
      <c r="C43" s="64">
        <v>57</v>
      </c>
      <c r="D43" s="65">
        <v>1721134</v>
      </c>
      <c r="E43" s="65">
        <v>103268</v>
      </c>
      <c r="F43" s="66">
        <v>1.3331636872170521E-4</v>
      </c>
    </row>
    <row r="44" spans="1:6" x14ac:dyDescent="0.2">
      <c r="A44" s="58" t="s">
        <v>52</v>
      </c>
      <c r="B44" s="58" t="s">
        <v>25</v>
      </c>
      <c r="C44" s="64">
        <v>54</v>
      </c>
      <c r="D44" s="65">
        <v>3926047</v>
      </c>
      <c r="E44" s="65">
        <v>235563</v>
      </c>
      <c r="F44" s="66">
        <v>3.0410585820574664E-4</v>
      </c>
    </row>
    <row r="45" spans="1:6" x14ac:dyDescent="0.2">
      <c r="A45" s="58" t="s">
        <v>52</v>
      </c>
      <c r="B45" s="58" t="s">
        <v>49</v>
      </c>
      <c r="C45" s="64">
        <v>1223</v>
      </c>
      <c r="D45" s="65">
        <v>36141841</v>
      </c>
      <c r="E45" s="65">
        <v>2164948</v>
      </c>
      <c r="F45" s="66">
        <v>2.7948929564949282E-3</v>
      </c>
    </row>
    <row r="46" spans="1:6" x14ac:dyDescent="0.2">
      <c r="A46" s="58" t="s">
        <v>59</v>
      </c>
      <c r="B46" s="58" t="s">
        <v>5</v>
      </c>
      <c r="C46" s="64">
        <v>23</v>
      </c>
      <c r="D46" s="65">
        <v>426963</v>
      </c>
      <c r="E46" s="65">
        <v>25618</v>
      </c>
      <c r="F46" s="66">
        <v>3.3072188227840606E-5</v>
      </c>
    </row>
    <row r="47" spans="1:6" x14ac:dyDescent="0.2">
      <c r="A47" s="58" t="s">
        <v>59</v>
      </c>
      <c r="B47" s="58" t="s">
        <v>1</v>
      </c>
      <c r="C47" s="64">
        <v>33</v>
      </c>
      <c r="D47" s="65">
        <v>5126715</v>
      </c>
      <c r="E47" s="65">
        <v>307603</v>
      </c>
      <c r="F47" s="66">
        <v>3.9710767099103965E-4</v>
      </c>
    </row>
    <row r="48" spans="1:6" x14ac:dyDescent="0.2">
      <c r="A48" s="58" t="s">
        <v>59</v>
      </c>
      <c r="B48" s="58" t="s">
        <v>762</v>
      </c>
      <c r="C48" s="64">
        <v>90</v>
      </c>
      <c r="D48" s="65">
        <v>4489267</v>
      </c>
      <c r="E48" s="65">
        <v>269202</v>
      </c>
      <c r="F48" s="66">
        <v>3.475329539898176E-4</v>
      </c>
    </row>
    <row r="49" spans="1:6" x14ac:dyDescent="0.2">
      <c r="A49" s="58" t="s">
        <v>59</v>
      </c>
      <c r="B49" s="58" t="s">
        <v>3</v>
      </c>
      <c r="C49" s="64">
        <v>48</v>
      </c>
      <c r="D49" s="65">
        <v>3134389</v>
      </c>
      <c r="E49" s="65">
        <v>187998</v>
      </c>
      <c r="F49" s="66">
        <v>2.4270064963922159E-4</v>
      </c>
    </row>
    <row r="50" spans="1:6" x14ac:dyDescent="0.2">
      <c r="A50" s="58" t="s">
        <v>59</v>
      </c>
      <c r="B50" s="58" t="s">
        <v>2</v>
      </c>
      <c r="C50" s="64">
        <v>15</v>
      </c>
      <c r="D50" s="65">
        <v>8374856</v>
      </c>
      <c r="E50" s="65">
        <v>502491</v>
      </c>
      <c r="F50" s="66">
        <v>6.4870313587305232E-4</v>
      </c>
    </row>
    <row r="51" spans="1:6" x14ac:dyDescent="0.2">
      <c r="A51" s="58" t="s">
        <v>59</v>
      </c>
      <c r="B51" s="58" t="s">
        <v>6</v>
      </c>
      <c r="C51" s="64">
        <v>18</v>
      </c>
      <c r="D51" s="65">
        <v>869244</v>
      </c>
      <c r="E51" s="65">
        <v>52155</v>
      </c>
      <c r="F51" s="66">
        <v>6.7330782146265392E-5</v>
      </c>
    </row>
    <row r="52" spans="1:6" x14ac:dyDescent="0.2">
      <c r="A52" s="58" t="s">
        <v>59</v>
      </c>
      <c r="B52" s="58" t="s">
        <v>10</v>
      </c>
      <c r="C52" s="64">
        <v>142</v>
      </c>
      <c r="D52" s="65">
        <v>4655607</v>
      </c>
      <c r="E52" s="65">
        <v>279336</v>
      </c>
      <c r="F52" s="66">
        <v>3.606156909521463E-4</v>
      </c>
    </row>
    <row r="53" spans="1:6" x14ac:dyDescent="0.2">
      <c r="A53" s="58" t="s">
        <v>59</v>
      </c>
      <c r="B53" s="58" t="s">
        <v>4</v>
      </c>
      <c r="C53" s="64">
        <v>39</v>
      </c>
      <c r="D53" s="65">
        <v>933963</v>
      </c>
      <c r="E53" s="65">
        <v>55598</v>
      </c>
      <c r="F53" s="66">
        <v>7.1775607818388716E-5</v>
      </c>
    </row>
    <row r="54" spans="1:6" x14ac:dyDescent="0.2">
      <c r="A54" s="58" t="s">
        <v>59</v>
      </c>
      <c r="B54" s="58" t="s">
        <v>763</v>
      </c>
      <c r="C54" s="64">
        <v>332</v>
      </c>
      <c r="D54" s="65">
        <v>3645744</v>
      </c>
      <c r="E54" s="65">
        <v>212865</v>
      </c>
      <c r="F54" s="66">
        <v>2.7480331591534434E-4</v>
      </c>
    </row>
    <row r="55" spans="1:6" x14ac:dyDescent="0.2">
      <c r="A55" s="58" t="s">
        <v>59</v>
      </c>
      <c r="B55" s="58" t="s">
        <v>8</v>
      </c>
      <c r="C55" s="64">
        <v>96</v>
      </c>
      <c r="D55" s="65">
        <v>1394986</v>
      </c>
      <c r="E55" s="65">
        <v>83636</v>
      </c>
      <c r="F55" s="66">
        <v>1.0797195466561312E-4</v>
      </c>
    </row>
    <row r="56" spans="1:6" x14ac:dyDescent="0.2">
      <c r="A56" s="58" t="s">
        <v>59</v>
      </c>
      <c r="B56" s="58" t="s">
        <v>764</v>
      </c>
      <c r="C56" s="64">
        <v>54</v>
      </c>
      <c r="D56" s="65">
        <v>4152169</v>
      </c>
      <c r="E56" s="65">
        <v>249130</v>
      </c>
      <c r="F56" s="66">
        <v>3.2162051109383755E-4</v>
      </c>
    </row>
    <row r="57" spans="1:6" x14ac:dyDescent="0.2">
      <c r="A57" s="58" t="s">
        <v>59</v>
      </c>
      <c r="B57" s="58" t="s">
        <v>25</v>
      </c>
      <c r="C57" s="64">
        <v>45</v>
      </c>
      <c r="D57" s="65">
        <v>2368951</v>
      </c>
      <c r="E57" s="65">
        <v>142137</v>
      </c>
      <c r="F57" s="66">
        <v>1.834952618526263E-4</v>
      </c>
    </row>
    <row r="58" spans="1:6" x14ac:dyDescent="0.2">
      <c r="A58" s="58" t="s">
        <v>59</v>
      </c>
      <c r="B58" s="58" t="s">
        <v>49</v>
      </c>
      <c r="C58" s="64">
        <v>935</v>
      </c>
      <c r="D58" s="65">
        <v>39572854</v>
      </c>
      <c r="E58" s="65">
        <v>2367770</v>
      </c>
      <c r="F58" s="66">
        <v>3.0567310141398295E-3</v>
      </c>
    </row>
    <row r="59" spans="1:6" x14ac:dyDescent="0.2">
      <c r="A59" s="58" t="s">
        <v>65</v>
      </c>
      <c r="B59" s="58" t="s">
        <v>5</v>
      </c>
      <c r="C59" s="64" t="s">
        <v>761</v>
      </c>
      <c r="D59" s="65" t="s">
        <v>761</v>
      </c>
      <c r="E59" s="65" t="s">
        <v>761</v>
      </c>
      <c r="F59" s="66" t="s">
        <v>761</v>
      </c>
    </row>
    <row r="60" spans="1:6" x14ac:dyDescent="0.2">
      <c r="A60" s="58" t="s">
        <v>65</v>
      </c>
      <c r="B60" s="58" t="s">
        <v>1</v>
      </c>
      <c r="C60" s="64" t="s">
        <v>761</v>
      </c>
      <c r="D60" s="65" t="s">
        <v>761</v>
      </c>
      <c r="E60" s="65" t="s">
        <v>761</v>
      </c>
      <c r="F60" s="66" t="s">
        <v>761</v>
      </c>
    </row>
    <row r="61" spans="1:6" x14ac:dyDescent="0.2">
      <c r="A61" s="58" t="s">
        <v>65</v>
      </c>
      <c r="B61" s="58" t="s">
        <v>762</v>
      </c>
      <c r="C61" s="64">
        <v>44</v>
      </c>
      <c r="D61" s="65">
        <v>989903</v>
      </c>
      <c r="E61" s="65">
        <v>59394</v>
      </c>
      <c r="F61" s="66">
        <v>7.6676147537058521E-5</v>
      </c>
    </row>
    <row r="62" spans="1:6" x14ac:dyDescent="0.2">
      <c r="A62" s="58" t="s">
        <v>65</v>
      </c>
      <c r="B62" s="58" t="s">
        <v>3</v>
      </c>
      <c r="C62" s="64" t="s">
        <v>761</v>
      </c>
      <c r="D62" s="65" t="s">
        <v>761</v>
      </c>
      <c r="E62" s="65" t="s">
        <v>761</v>
      </c>
      <c r="F62" s="66" t="s">
        <v>761</v>
      </c>
    </row>
    <row r="63" spans="1:6" x14ac:dyDescent="0.2">
      <c r="A63" s="58" t="s">
        <v>65</v>
      </c>
      <c r="B63" s="58" t="s">
        <v>2</v>
      </c>
      <c r="C63" s="64">
        <v>12</v>
      </c>
      <c r="D63" s="65">
        <v>946300</v>
      </c>
      <c r="E63" s="65">
        <v>56778</v>
      </c>
      <c r="F63" s="66">
        <v>7.3298957888997344E-5</v>
      </c>
    </row>
    <row r="64" spans="1:6" x14ac:dyDescent="0.2">
      <c r="A64" s="58" t="s">
        <v>65</v>
      </c>
      <c r="B64" s="58" t="s">
        <v>6</v>
      </c>
      <c r="C64" s="64" t="s">
        <v>761</v>
      </c>
      <c r="D64" s="65" t="s">
        <v>761</v>
      </c>
      <c r="E64" s="65" t="s">
        <v>761</v>
      </c>
      <c r="F64" s="66" t="s">
        <v>761</v>
      </c>
    </row>
    <row r="65" spans="1:6" x14ac:dyDescent="0.2">
      <c r="A65" s="58" t="s">
        <v>65</v>
      </c>
      <c r="B65" s="58" t="s">
        <v>10</v>
      </c>
      <c r="C65" s="64">
        <v>86</v>
      </c>
      <c r="D65" s="65">
        <v>1785344</v>
      </c>
      <c r="E65" s="65">
        <v>107121</v>
      </c>
      <c r="F65" s="66">
        <v>1.3829049399463321E-4</v>
      </c>
    </row>
    <row r="66" spans="1:6" x14ac:dyDescent="0.2">
      <c r="A66" s="58" t="s">
        <v>65</v>
      </c>
      <c r="B66" s="58" t="s">
        <v>4</v>
      </c>
      <c r="C66" s="64">
        <v>21</v>
      </c>
      <c r="D66" s="65">
        <v>1430188</v>
      </c>
      <c r="E66" s="65">
        <v>85811</v>
      </c>
      <c r="F66" s="66">
        <v>1.1077982449915022E-4</v>
      </c>
    </row>
    <row r="67" spans="1:6" x14ac:dyDescent="0.2">
      <c r="A67" s="58" t="s">
        <v>65</v>
      </c>
      <c r="B67" s="58" t="s">
        <v>763</v>
      </c>
      <c r="C67" s="64">
        <v>159</v>
      </c>
      <c r="D67" s="65">
        <v>1968281</v>
      </c>
      <c r="E67" s="65">
        <v>116791</v>
      </c>
      <c r="F67" s="66">
        <v>1.5077421872580733E-4</v>
      </c>
    </row>
    <row r="68" spans="1:6" x14ac:dyDescent="0.2">
      <c r="A68" s="58" t="s">
        <v>65</v>
      </c>
      <c r="B68" s="58" t="s">
        <v>8</v>
      </c>
      <c r="C68" s="64">
        <v>60</v>
      </c>
      <c r="D68" s="65">
        <v>668525</v>
      </c>
      <c r="E68" s="65">
        <v>39987</v>
      </c>
      <c r="F68" s="66">
        <v>5.1622202774090963E-5</v>
      </c>
    </row>
    <row r="69" spans="1:6" x14ac:dyDescent="0.2">
      <c r="A69" s="58" t="s">
        <v>65</v>
      </c>
      <c r="B69" s="58" t="s">
        <v>764</v>
      </c>
      <c r="C69" s="64">
        <v>36</v>
      </c>
      <c r="D69" s="65">
        <v>1376375</v>
      </c>
      <c r="E69" s="65">
        <v>82583</v>
      </c>
      <c r="F69" s="66">
        <v>1.0661255837379034E-4</v>
      </c>
    </row>
    <row r="70" spans="1:6" x14ac:dyDescent="0.2">
      <c r="A70" s="58" t="s">
        <v>65</v>
      </c>
      <c r="B70" s="58" t="s">
        <v>25</v>
      </c>
      <c r="C70" s="64">
        <v>45</v>
      </c>
      <c r="D70" s="65">
        <v>1454075</v>
      </c>
      <c r="E70" s="65">
        <v>87245</v>
      </c>
      <c r="F70" s="66">
        <v>1.1263108212733054E-4</v>
      </c>
    </row>
    <row r="71" spans="1:6" x14ac:dyDescent="0.2">
      <c r="A71" s="58" t="s">
        <v>65</v>
      </c>
      <c r="B71" s="58" t="s">
        <v>49</v>
      </c>
      <c r="C71" s="64">
        <v>484</v>
      </c>
      <c r="D71" s="65">
        <v>12507298</v>
      </c>
      <c r="E71" s="65">
        <v>749007</v>
      </c>
      <c r="F71" s="66">
        <v>9.6694903926810097E-4</v>
      </c>
    </row>
    <row r="72" spans="1:6" x14ac:dyDescent="0.2">
      <c r="A72" s="58" t="s">
        <v>68</v>
      </c>
      <c r="B72" s="58" t="s">
        <v>5</v>
      </c>
      <c r="C72" s="64">
        <v>42</v>
      </c>
      <c r="D72" s="65">
        <v>697198</v>
      </c>
      <c r="E72" s="65">
        <v>41832</v>
      </c>
      <c r="F72" s="66">
        <v>5.4004050977712089E-5</v>
      </c>
    </row>
    <row r="73" spans="1:6" x14ac:dyDescent="0.2">
      <c r="A73" s="58" t="s">
        <v>68</v>
      </c>
      <c r="B73" s="58" t="s">
        <v>1</v>
      </c>
      <c r="C73" s="64">
        <v>19</v>
      </c>
      <c r="D73" s="65">
        <v>3072197</v>
      </c>
      <c r="E73" s="65">
        <v>184332</v>
      </c>
      <c r="F73" s="66">
        <v>2.3796793662324596E-4</v>
      </c>
    </row>
    <row r="74" spans="1:6" x14ac:dyDescent="0.2">
      <c r="A74" s="58" t="s">
        <v>68</v>
      </c>
      <c r="B74" s="58" t="s">
        <v>762</v>
      </c>
      <c r="C74" s="64">
        <v>158</v>
      </c>
      <c r="D74" s="65">
        <v>4025278</v>
      </c>
      <c r="E74" s="65">
        <v>241517</v>
      </c>
      <c r="F74" s="66">
        <v>3.1179232118913966E-4</v>
      </c>
    </row>
    <row r="75" spans="1:6" x14ac:dyDescent="0.2">
      <c r="A75" s="58" t="s">
        <v>68</v>
      </c>
      <c r="B75" s="58" t="s">
        <v>3</v>
      </c>
      <c r="C75" s="64">
        <v>46</v>
      </c>
      <c r="D75" s="65">
        <v>4385476</v>
      </c>
      <c r="E75" s="65">
        <v>263129</v>
      </c>
      <c r="F75" s="66">
        <v>3.3969286502472757E-4</v>
      </c>
    </row>
    <row r="76" spans="1:6" x14ac:dyDescent="0.2">
      <c r="A76" s="58" t="s">
        <v>68</v>
      </c>
      <c r="B76" s="58" t="s">
        <v>2</v>
      </c>
      <c r="C76" s="64">
        <v>53</v>
      </c>
      <c r="D76" s="65">
        <v>2430555</v>
      </c>
      <c r="E76" s="65">
        <v>145833</v>
      </c>
      <c r="F76" s="66">
        <v>1.8826670410768519E-4</v>
      </c>
    </row>
    <row r="77" spans="1:6" x14ac:dyDescent="0.2">
      <c r="A77" s="58" t="s">
        <v>68</v>
      </c>
      <c r="B77" s="58" t="s">
        <v>6</v>
      </c>
      <c r="C77" s="64">
        <v>21</v>
      </c>
      <c r="D77" s="65">
        <v>1136657</v>
      </c>
      <c r="E77" s="65">
        <v>68199</v>
      </c>
      <c r="F77" s="66">
        <v>8.8043179207998346E-5</v>
      </c>
    </row>
    <row r="78" spans="1:6" x14ac:dyDescent="0.2">
      <c r="A78" s="58" t="s">
        <v>68</v>
      </c>
      <c r="B78" s="58" t="s">
        <v>10</v>
      </c>
      <c r="C78" s="64">
        <v>294</v>
      </c>
      <c r="D78" s="65">
        <v>7543492</v>
      </c>
      <c r="E78" s="65">
        <v>452610</v>
      </c>
      <c r="F78" s="66">
        <v>5.8430803004929884E-4</v>
      </c>
    </row>
    <row r="79" spans="1:6" x14ac:dyDescent="0.2">
      <c r="A79" s="58" t="s">
        <v>68</v>
      </c>
      <c r="B79" s="58" t="s">
        <v>4</v>
      </c>
      <c r="C79" s="64">
        <v>75</v>
      </c>
      <c r="D79" s="65">
        <v>5379771</v>
      </c>
      <c r="E79" s="65">
        <v>322786</v>
      </c>
      <c r="F79" s="66">
        <v>4.1670853889108275E-4</v>
      </c>
    </row>
    <row r="80" spans="1:6" x14ac:dyDescent="0.2">
      <c r="A80" s="58" t="s">
        <v>68</v>
      </c>
      <c r="B80" s="58" t="s">
        <v>763</v>
      </c>
      <c r="C80" s="64">
        <v>509</v>
      </c>
      <c r="D80" s="65">
        <v>5110529</v>
      </c>
      <c r="E80" s="65">
        <v>305549</v>
      </c>
      <c r="F80" s="66">
        <v>3.9445600908847179E-4</v>
      </c>
    </row>
    <row r="81" spans="1:6" x14ac:dyDescent="0.2">
      <c r="A81" s="58" t="s">
        <v>68</v>
      </c>
      <c r="B81" s="58" t="s">
        <v>8</v>
      </c>
      <c r="C81" s="64">
        <v>131</v>
      </c>
      <c r="D81" s="65">
        <v>2121241</v>
      </c>
      <c r="E81" s="65">
        <v>127274</v>
      </c>
      <c r="F81" s="66">
        <v>1.643075058361381E-4</v>
      </c>
    </row>
    <row r="82" spans="1:6" x14ac:dyDescent="0.2">
      <c r="A82" s="58" t="s">
        <v>68</v>
      </c>
      <c r="B82" s="58" t="s">
        <v>764</v>
      </c>
      <c r="C82" s="64">
        <v>126</v>
      </c>
      <c r="D82" s="65">
        <v>4696195</v>
      </c>
      <c r="E82" s="65">
        <v>281772</v>
      </c>
      <c r="F82" s="66">
        <v>3.6376050516570785E-4</v>
      </c>
    </row>
    <row r="83" spans="1:6" x14ac:dyDescent="0.2">
      <c r="A83" s="58" t="s">
        <v>68</v>
      </c>
      <c r="B83" s="58" t="s">
        <v>25</v>
      </c>
      <c r="C83" s="64">
        <v>87</v>
      </c>
      <c r="D83" s="65">
        <v>6292836</v>
      </c>
      <c r="E83" s="65">
        <v>377570</v>
      </c>
      <c r="F83" s="66">
        <v>4.8743329335567873E-4</v>
      </c>
    </row>
    <row r="84" spans="1:6" x14ac:dyDescent="0.2">
      <c r="A84" s="58" t="s">
        <v>68</v>
      </c>
      <c r="B84" s="58" t="s">
        <v>49</v>
      </c>
      <c r="C84" s="64">
        <v>1561</v>
      </c>
      <c r="D84" s="65">
        <v>46891425</v>
      </c>
      <c r="E84" s="65">
        <v>2812403</v>
      </c>
      <c r="F84" s="66">
        <v>3.630740939516887E-3</v>
      </c>
    </row>
    <row r="85" spans="1:6" x14ac:dyDescent="0.2">
      <c r="A85" s="58" t="s">
        <v>81</v>
      </c>
      <c r="B85" s="58" t="s">
        <v>5</v>
      </c>
      <c r="C85" s="64">
        <v>201</v>
      </c>
      <c r="D85" s="65">
        <v>16132933</v>
      </c>
      <c r="E85" s="65">
        <v>967976</v>
      </c>
      <c r="F85" s="66">
        <v>1.2496324643622547E-3</v>
      </c>
    </row>
    <row r="86" spans="1:6" x14ac:dyDescent="0.2">
      <c r="A86" s="58" t="s">
        <v>81</v>
      </c>
      <c r="B86" s="58" t="s">
        <v>1</v>
      </c>
      <c r="C86" s="64">
        <v>122</v>
      </c>
      <c r="D86" s="65">
        <v>106065708</v>
      </c>
      <c r="E86" s="65">
        <v>6363942</v>
      </c>
      <c r="F86" s="66">
        <v>8.215687707668843E-3</v>
      </c>
    </row>
    <row r="87" spans="1:6" x14ac:dyDescent="0.2">
      <c r="A87" s="58" t="s">
        <v>81</v>
      </c>
      <c r="B87" s="58" t="s">
        <v>762</v>
      </c>
      <c r="C87" s="64">
        <v>1025</v>
      </c>
      <c r="D87" s="65">
        <v>68796348</v>
      </c>
      <c r="E87" s="65">
        <v>4127781</v>
      </c>
      <c r="F87" s="66">
        <v>5.3288605744126836E-3</v>
      </c>
    </row>
    <row r="88" spans="1:6" x14ac:dyDescent="0.2">
      <c r="A88" s="58" t="s">
        <v>81</v>
      </c>
      <c r="B88" s="58" t="s">
        <v>3</v>
      </c>
      <c r="C88" s="64">
        <v>375</v>
      </c>
      <c r="D88" s="65">
        <v>60561612</v>
      </c>
      <c r="E88" s="65">
        <v>3633697</v>
      </c>
      <c r="F88" s="66">
        <v>4.6910106623053996E-3</v>
      </c>
    </row>
    <row r="89" spans="1:6" x14ac:dyDescent="0.2">
      <c r="A89" s="58" t="s">
        <v>81</v>
      </c>
      <c r="B89" s="58" t="s">
        <v>2</v>
      </c>
      <c r="C89" s="64">
        <v>229</v>
      </c>
      <c r="D89" s="65">
        <v>62245795</v>
      </c>
      <c r="E89" s="65">
        <v>3734748</v>
      </c>
      <c r="F89" s="66">
        <v>4.8214649402588509E-3</v>
      </c>
    </row>
    <row r="90" spans="1:6" x14ac:dyDescent="0.2">
      <c r="A90" s="58" t="s">
        <v>81</v>
      </c>
      <c r="B90" s="58" t="s">
        <v>6</v>
      </c>
      <c r="C90" s="64">
        <v>173</v>
      </c>
      <c r="D90" s="65">
        <v>17840990</v>
      </c>
      <c r="E90" s="65">
        <v>1070459</v>
      </c>
      <c r="F90" s="66">
        <v>1.3819354179946143E-3</v>
      </c>
    </row>
    <row r="91" spans="1:6" x14ac:dyDescent="0.2">
      <c r="A91" s="58" t="s">
        <v>81</v>
      </c>
      <c r="B91" s="58" t="s">
        <v>10</v>
      </c>
      <c r="C91" s="64">
        <v>973</v>
      </c>
      <c r="D91" s="65">
        <v>43018200</v>
      </c>
      <c r="E91" s="65">
        <v>2581092</v>
      </c>
      <c r="F91" s="66">
        <v>3.3321243054638757E-3</v>
      </c>
    </row>
    <row r="92" spans="1:6" x14ac:dyDescent="0.2">
      <c r="A92" s="58" t="s">
        <v>81</v>
      </c>
      <c r="B92" s="58" t="s">
        <v>4</v>
      </c>
      <c r="C92" s="64">
        <v>255</v>
      </c>
      <c r="D92" s="65">
        <v>32095062</v>
      </c>
      <c r="E92" s="65">
        <v>1925704</v>
      </c>
      <c r="F92" s="66">
        <v>2.4860350206536643E-3</v>
      </c>
    </row>
    <row r="93" spans="1:6" x14ac:dyDescent="0.2">
      <c r="A93" s="58" t="s">
        <v>81</v>
      </c>
      <c r="B93" s="58" t="s">
        <v>763</v>
      </c>
      <c r="C93" s="64">
        <v>2452</v>
      </c>
      <c r="D93" s="65">
        <v>81176048</v>
      </c>
      <c r="E93" s="65">
        <v>4755709</v>
      </c>
      <c r="F93" s="66">
        <v>6.1394996957153418E-3</v>
      </c>
    </row>
    <row r="94" spans="1:6" x14ac:dyDescent="0.2">
      <c r="A94" s="58" t="s">
        <v>81</v>
      </c>
      <c r="B94" s="58" t="s">
        <v>8</v>
      </c>
      <c r="C94" s="64">
        <v>893</v>
      </c>
      <c r="D94" s="65">
        <v>52861319</v>
      </c>
      <c r="E94" s="65">
        <v>3171679</v>
      </c>
      <c r="F94" s="66">
        <v>4.094557142879587E-3</v>
      </c>
    </row>
    <row r="95" spans="1:6" x14ac:dyDescent="0.2">
      <c r="A95" s="58" t="s">
        <v>81</v>
      </c>
      <c r="B95" s="58" t="s">
        <v>764</v>
      </c>
      <c r="C95" s="64">
        <v>238</v>
      </c>
      <c r="D95" s="65">
        <v>38919550</v>
      </c>
      <c r="E95" s="65">
        <v>2335173</v>
      </c>
      <c r="F95" s="66">
        <v>3.0146491139265842E-3</v>
      </c>
    </row>
    <row r="96" spans="1:6" x14ac:dyDescent="0.2">
      <c r="A96" s="58" t="s">
        <v>81</v>
      </c>
      <c r="B96" s="58" t="s">
        <v>25</v>
      </c>
      <c r="C96" s="64">
        <v>369</v>
      </c>
      <c r="D96" s="65">
        <v>50612730</v>
      </c>
      <c r="E96" s="65">
        <v>3036764</v>
      </c>
      <c r="F96" s="66">
        <v>3.9203852998489401E-3</v>
      </c>
    </row>
    <row r="97" spans="1:6" x14ac:dyDescent="0.2">
      <c r="A97" s="58" t="s">
        <v>81</v>
      </c>
      <c r="B97" s="58" t="s">
        <v>49</v>
      </c>
      <c r="C97" s="64">
        <v>7305</v>
      </c>
      <c r="D97" s="65">
        <v>630326294</v>
      </c>
      <c r="E97" s="65">
        <v>37704724</v>
      </c>
      <c r="F97" s="66">
        <v>4.867584234549064E-2</v>
      </c>
    </row>
    <row r="98" spans="1:6" x14ac:dyDescent="0.2">
      <c r="A98" s="58" t="s">
        <v>93</v>
      </c>
      <c r="B98" s="58" t="s">
        <v>5</v>
      </c>
      <c r="C98" s="64">
        <v>21</v>
      </c>
      <c r="D98" s="65">
        <v>839510</v>
      </c>
      <c r="E98" s="65">
        <v>50371</v>
      </c>
      <c r="F98" s="66">
        <v>6.5027683395446921E-5</v>
      </c>
    </row>
    <row r="99" spans="1:6" x14ac:dyDescent="0.2">
      <c r="A99" s="58" t="s">
        <v>93</v>
      </c>
      <c r="B99" s="58" t="s">
        <v>1</v>
      </c>
      <c r="C99" s="64">
        <v>41</v>
      </c>
      <c r="D99" s="65">
        <v>6311343</v>
      </c>
      <c r="E99" s="65">
        <v>378681</v>
      </c>
      <c r="F99" s="66">
        <v>4.8886756617639584E-4</v>
      </c>
    </row>
    <row r="100" spans="1:6" x14ac:dyDescent="0.2">
      <c r="A100" s="58" t="s">
        <v>93</v>
      </c>
      <c r="B100" s="58" t="s">
        <v>762</v>
      </c>
      <c r="C100" s="64">
        <v>139</v>
      </c>
      <c r="D100" s="65">
        <v>6431971</v>
      </c>
      <c r="E100" s="65">
        <v>385918</v>
      </c>
      <c r="F100" s="66">
        <v>4.9821034961791677E-4</v>
      </c>
    </row>
    <row r="101" spans="1:6" x14ac:dyDescent="0.2">
      <c r="A101" s="58" t="s">
        <v>93</v>
      </c>
      <c r="B101" s="58" t="s">
        <v>3</v>
      </c>
      <c r="C101" s="64">
        <v>49</v>
      </c>
      <c r="D101" s="65">
        <v>3571156</v>
      </c>
      <c r="E101" s="65">
        <v>214269</v>
      </c>
      <c r="F101" s="66">
        <v>2.7661584430444138E-4</v>
      </c>
    </row>
    <row r="102" spans="1:6" x14ac:dyDescent="0.2">
      <c r="A102" s="58" t="s">
        <v>93</v>
      </c>
      <c r="B102" s="58" t="s">
        <v>2</v>
      </c>
      <c r="C102" s="64">
        <v>52</v>
      </c>
      <c r="D102" s="65">
        <v>8951449</v>
      </c>
      <c r="E102" s="65">
        <v>537087</v>
      </c>
      <c r="F102" s="66">
        <v>6.9336569438387965E-4</v>
      </c>
    </row>
    <row r="103" spans="1:6" x14ac:dyDescent="0.2">
      <c r="A103" s="58" t="s">
        <v>93</v>
      </c>
      <c r="B103" s="58" t="s">
        <v>6</v>
      </c>
      <c r="C103" s="64">
        <v>21</v>
      </c>
      <c r="D103" s="65">
        <v>5172934</v>
      </c>
      <c r="E103" s="65">
        <v>310376</v>
      </c>
      <c r="F103" s="66">
        <v>4.0068754365696997E-4</v>
      </c>
    </row>
    <row r="104" spans="1:6" x14ac:dyDescent="0.2">
      <c r="A104" s="58" t="s">
        <v>93</v>
      </c>
      <c r="B104" s="58" t="s">
        <v>10</v>
      </c>
      <c r="C104" s="64">
        <v>328</v>
      </c>
      <c r="D104" s="65">
        <v>22977634</v>
      </c>
      <c r="E104" s="65">
        <v>1378658</v>
      </c>
      <c r="F104" s="66">
        <v>1.779812509868775E-3</v>
      </c>
    </row>
    <row r="105" spans="1:6" x14ac:dyDescent="0.2">
      <c r="A105" s="58" t="s">
        <v>93</v>
      </c>
      <c r="B105" s="58" t="s">
        <v>4</v>
      </c>
      <c r="C105" s="64">
        <v>40</v>
      </c>
      <c r="D105" s="65">
        <v>4424192</v>
      </c>
      <c r="E105" s="65">
        <v>265452</v>
      </c>
      <c r="F105" s="66">
        <v>3.4269179910440879E-4</v>
      </c>
    </row>
    <row r="106" spans="1:6" x14ac:dyDescent="0.2">
      <c r="A106" s="58" t="s">
        <v>93</v>
      </c>
      <c r="B106" s="58" t="s">
        <v>763</v>
      </c>
      <c r="C106" s="64">
        <v>531</v>
      </c>
      <c r="D106" s="65">
        <v>7332266</v>
      </c>
      <c r="E106" s="65">
        <v>434069</v>
      </c>
      <c r="F106" s="66">
        <v>5.6037206932120173E-4</v>
      </c>
    </row>
    <row r="107" spans="1:6" x14ac:dyDescent="0.2">
      <c r="A107" s="58" t="s">
        <v>93</v>
      </c>
      <c r="B107" s="58" t="s">
        <v>8</v>
      </c>
      <c r="C107" s="64">
        <v>140</v>
      </c>
      <c r="D107" s="65">
        <v>2572937</v>
      </c>
      <c r="E107" s="65">
        <v>154376</v>
      </c>
      <c r="F107" s="66">
        <v>1.9929550042396447E-4</v>
      </c>
    </row>
    <row r="108" spans="1:6" x14ac:dyDescent="0.2">
      <c r="A108" s="58" t="s">
        <v>93</v>
      </c>
      <c r="B108" s="58" t="s">
        <v>764</v>
      </c>
      <c r="C108" s="64">
        <v>75</v>
      </c>
      <c r="D108" s="65">
        <v>2605584</v>
      </c>
      <c r="E108" s="65">
        <v>156235</v>
      </c>
      <c r="F108" s="66">
        <v>2.0169542227249112E-4</v>
      </c>
    </row>
    <row r="109" spans="1:6" x14ac:dyDescent="0.2">
      <c r="A109" s="58" t="s">
        <v>93</v>
      </c>
      <c r="B109" s="58" t="s">
        <v>25</v>
      </c>
      <c r="C109" s="64">
        <v>63</v>
      </c>
      <c r="D109" s="65">
        <v>4038608</v>
      </c>
      <c r="E109" s="65">
        <v>242316</v>
      </c>
      <c r="F109" s="66">
        <v>3.1282380992339077E-4</v>
      </c>
    </row>
    <row r="110" spans="1:6" x14ac:dyDescent="0.2">
      <c r="A110" s="58" t="s">
        <v>93</v>
      </c>
      <c r="B110" s="58" t="s">
        <v>49</v>
      </c>
      <c r="C110" s="64">
        <v>1500</v>
      </c>
      <c r="D110" s="65">
        <v>75229583</v>
      </c>
      <c r="E110" s="65">
        <v>4507807</v>
      </c>
      <c r="F110" s="66">
        <v>5.8194645014746464E-3</v>
      </c>
    </row>
    <row r="111" spans="1:6" x14ac:dyDescent="0.2">
      <c r="A111" s="58" t="s">
        <v>97</v>
      </c>
      <c r="B111" s="58" t="s">
        <v>5</v>
      </c>
      <c r="C111" s="64">
        <v>16</v>
      </c>
      <c r="D111" s="65">
        <v>339095</v>
      </c>
      <c r="E111" s="65">
        <v>20346</v>
      </c>
      <c r="F111" s="66">
        <v>2.626616994627391E-5</v>
      </c>
    </row>
    <row r="112" spans="1:6" x14ac:dyDescent="0.2">
      <c r="A112" s="58" t="s">
        <v>97</v>
      </c>
      <c r="B112" s="58" t="s">
        <v>1</v>
      </c>
      <c r="C112" s="64">
        <v>28</v>
      </c>
      <c r="D112" s="65">
        <v>4675901</v>
      </c>
      <c r="E112" s="65">
        <v>280554</v>
      </c>
      <c r="F112" s="66">
        <v>3.6218809805892708E-4</v>
      </c>
    </row>
    <row r="113" spans="1:6" x14ac:dyDescent="0.2">
      <c r="A113" s="58" t="s">
        <v>97</v>
      </c>
      <c r="B113" s="58" t="s">
        <v>762</v>
      </c>
      <c r="C113" s="64">
        <v>163</v>
      </c>
      <c r="D113" s="65">
        <v>8425030</v>
      </c>
      <c r="E113" s="65">
        <v>505502</v>
      </c>
      <c r="F113" s="66">
        <v>6.525902605023766E-4</v>
      </c>
    </row>
    <row r="114" spans="1:6" x14ac:dyDescent="0.2">
      <c r="A114" s="58" t="s">
        <v>97</v>
      </c>
      <c r="B114" s="58" t="s">
        <v>3</v>
      </c>
      <c r="C114" s="64">
        <v>51</v>
      </c>
      <c r="D114" s="65">
        <v>7428974</v>
      </c>
      <c r="E114" s="65">
        <v>445738</v>
      </c>
      <c r="F114" s="66">
        <v>5.7543645234995775E-4</v>
      </c>
    </row>
    <row r="115" spans="1:6" x14ac:dyDescent="0.2">
      <c r="A115" s="58" t="s">
        <v>97</v>
      </c>
      <c r="B115" s="58" t="s">
        <v>2</v>
      </c>
      <c r="C115" s="64">
        <v>39</v>
      </c>
      <c r="D115" s="65">
        <v>13302951</v>
      </c>
      <c r="E115" s="65">
        <v>798177</v>
      </c>
      <c r="F115" s="66">
        <v>1.0304262621255809E-3</v>
      </c>
    </row>
    <row r="116" spans="1:6" x14ac:dyDescent="0.2">
      <c r="A116" s="58" t="s">
        <v>97</v>
      </c>
      <c r="B116" s="58" t="s">
        <v>6</v>
      </c>
      <c r="C116" s="64">
        <v>36</v>
      </c>
      <c r="D116" s="65">
        <v>2567584</v>
      </c>
      <c r="E116" s="65">
        <v>154055</v>
      </c>
      <c r="F116" s="66">
        <v>1.9888109756577348E-4</v>
      </c>
    </row>
    <row r="117" spans="1:6" x14ac:dyDescent="0.2">
      <c r="A117" s="58" t="s">
        <v>97</v>
      </c>
      <c r="B117" s="58" t="s">
        <v>10</v>
      </c>
      <c r="C117" s="64">
        <v>240</v>
      </c>
      <c r="D117" s="65">
        <v>7082684</v>
      </c>
      <c r="E117" s="65">
        <v>424961</v>
      </c>
      <c r="F117" s="66">
        <v>5.4861387233552086E-4</v>
      </c>
    </row>
    <row r="118" spans="1:6" x14ac:dyDescent="0.2">
      <c r="A118" s="58" t="s">
        <v>97</v>
      </c>
      <c r="B118" s="58" t="s">
        <v>4</v>
      </c>
      <c r="C118" s="64">
        <v>54</v>
      </c>
      <c r="D118" s="65">
        <v>5131387</v>
      </c>
      <c r="E118" s="65">
        <v>307883</v>
      </c>
      <c r="F118" s="66">
        <v>3.9746914388915017E-4</v>
      </c>
    </row>
    <row r="119" spans="1:6" x14ac:dyDescent="0.2">
      <c r="A119" s="58" t="s">
        <v>97</v>
      </c>
      <c r="B119" s="58" t="s">
        <v>763</v>
      </c>
      <c r="C119" s="64">
        <v>506</v>
      </c>
      <c r="D119" s="65">
        <v>7091454</v>
      </c>
      <c r="E119" s="65">
        <v>418336</v>
      </c>
      <c r="F119" s="66">
        <v>5.4006116537129868E-4</v>
      </c>
    </row>
    <row r="120" spans="1:6" x14ac:dyDescent="0.2">
      <c r="A120" s="58" t="s">
        <v>97</v>
      </c>
      <c r="B120" s="58" t="s">
        <v>8</v>
      </c>
      <c r="C120" s="64">
        <v>131</v>
      </c>
      <c r="D120" s="65">
        <v>2912496</v>
      </c>
      <c r="E120" s="65">
        <v>174750</v>
      </c>
      <c r="F120" s="66">
        <v>2.2559781766004941E-4</v>
      </c>
    </row>
    <row r="121" spans="1:6" x14ac:dyDescent="0.2">
      <c r="A121" s="58" t="s">
        <v>97</v>
      </c>
      <c r="B121" s="58" t="s">
        <v>764</v>
      </c>
      <c r="C121" s="64">
        <v>73</v>
      </c>
      <c r="D121" s="65">
        <v>4483835</v>
      </c>
      <c r="E121" s="65">
        <v>269030</v>
      </c>
      <c r="F121" s="66">
        <v>3.4731090635240684E-4</v>
      </c>
    </row>
    <row r="122" spans="1:6" x14ac:dyDescent="0.2">
      <c r="A122" s="58" t="s">
        <v>97</v>
      </c>
      <c r="B122" s="58" t="s">
        <v>25</v>
      </c>
      <c r="C122" s="64">
        <v>99</v>
      </c>
      <c r="D122" s="65">
        <v>5064787</v>
      </c>
      <c r="E122" s="65">
        <v>303887</v>
      </c>
      <c r="F122" s="66">
        <v>3.9231040924325857E-4</v>
      </c>
    </row>
    <row r="123" spans="1:6" x14ac:dyDescent="0.2">
      <c r="A123" s="58" t="s">
        <v>97</v>
      </c>
      <c r="B123" s="58" t="s">
        <v>49</v>
      </c>
      <c r="C123" s="64">
        <v>1436</v>
      </c>
      <c r="D123" s="65">
        <v>68506178</v>
      </c>
      <c r="E123" s="65">
        <v>4103219</v>
      </c>
      <c r="F123" s="66">
        <v>5.297151655400574E-3</v>
      </c>
    </row>
    <row r="124" spans="1:6" x14ac:dyDescent="0.2">
      <c r="A124" s="58" t="s">
        <v>104</v>
      </c>
      <c r="B124" s="58" t="s">
        <v>5</v>
      </c>
      <c r="C124" s="64">
        <v>21</v>
      </c>
      <c r="D124" s="65">
        <v>100750</v>
      </c>
      <c r="E124" s="65">
        <v>6045</v>
      </c>
      <c r="F124" s="66">
        <v>7.8039416752789623E-6</v>
      </c>
    </row>
    <row r="125" spans="1:6" x14ac:dyDescent="0.2">
      <c r="A125" s="58" t="s">
        <v>104</v>
      </c>
      <c r="B125" s="58" t="s">
        <v>1</v>
      </c>
      <c r="C125" s="64">
        <v>27</v>
      </c>
      <c r="D125" s="65">
        <v>2532574</v>
      </c>
      <c r="E125" s="65">
        <v>151954</v>
      </c>
      <c r="F125" s="66">
        <v>1.9616875985530843E-4</v>
      </c>
    </row>
    <row r="126" spans="1:6" x14ac:dyDescent="0.2">
      <c r="A126" s="58" t="s">
        <v>104</v>
      </c>
      <c r="B126" s="58" t="s">
        <v>762</v>
      </c>
      <c r="C126" s="64">
        <v>124</v>
      </c>
      <c r="D126" s="65">
        <v>5418014</v>
      </c>
      <c r="E126" s="65">
        <v>325081</v>
      </c>
      <c r="F126" s="66">
        <v>4.1967132568095295E-4</v>
      </c>
    </row>
    <row r="127" spans="1:6" x14ac:dyDescent="0.2">
      <c r="A127" s="58" t="s">
        <v>104</v>
      </c>
      <c r="B127" s="58" t="s">
        <v>3</v>
      </c>
      <c r="C127" s="64">
        <v>52</v>
      </c>
      <c r="D127" s="65">
        <v>4372801</v>
      </c>
      <c r="E127" s="65">
        <v>262368</v>
      </c>
      <c r="F127" s="66">
        <v>3.3871043332664864E-4</v>
      </c>
    </row>
    <row r="128" spans="1:6" x14ac:dyDescent="0.2">
      <c r="A128" s="58" t="s">
        <v>104</v>
      </c>
      <c r="B128" s="58" t="s">
        <v>2</v>
      </c>
      <c r="C128" s="64">
        <v>42</v>
      </c>
      <c r="D128" s="65">
        <v>9050503</v>
      </c>
      <c r="E128" s="65">
        <v>543030</v>
      </c>
      <c r="F128" s="66">
        <v>7.0103795664627549E-4</v>
      </c>
    </row>
    <row r="129" spans="1:6" x14ac:dyDescent="0.2">
      <c r="A129" s="58" t="s">
        <v>104</v>
      </c>
      <c r="B129" s="58" t="s">
        <v>6</v>
      </c>
      <c r="C129" s="64">
        <v>33</v>
      </c>
      <c r="D129" s="65">
        <v>2077700</v>
      </c>
      <c r="E129" s="65">
        <v>124662</v>
      </c>
      <c r="F129" s="66">
        <v>1.6093548008662135E-4</v>
      </c>
    </row>
    <row r="130" spans="1:6" x14ac:dyDescent="0.2">
      <c r="A130" s="58" t="s">
        <v>104</v>
      </c>
      <c r="B130" s="58" t="s">
        <v>10</v>
      </c>
      <c r="C130" s="64">
        <v>259</v>
      </c>
      <c r="D130" s="65">
        <v>5580963</v>
      </c>
      <c r="E130" s="65">
        <v>334858</v>
      </c>
      <c r="F130" s="66">
        <v>4.322931846981907E-4</v>
      </c>
    </row>
    <row r="131" spans="1:6" x14ac:dyDescent="0.2">
      <c r="A131" s="58" t="s">
        <v>104</v>
      </c>
      <c r="B131" s="58" t="s">
        <v>4</v>
      </c>
      <c r="C131" s="64">
        <v>42</v>
      </c>
      <c r="D131" s="65">
        <v>4387972</v>
      </c>
      <c r="E131" s="65">
        <v>263278</v>
      </c>
      <c r="F131" s="66">
        <v>3.3988522024550782E-4</v>
      </c>
    </row>
    <row r="132" spans="1:6" x14ac:dyDescent="0.2">
      <c r="A132" s="58" t="s">
        <v>104</v>
      </c>
      <c r="B132" s="58" t="s">
        <v>763</v>
      </c>
      <c r="C132" s="64">
        <v>469</v>
      </c>
      <c r="D132" s="65">
        <v>5541094</v>
      </c>
      <c r="E132" s="65">
        <v>327989</v>
      </c>
      <c r="F132" s="66">
        <v>4.2342547992275795E-4</v>
      </c>
    </row>
    <row r="133" spans="1:6" x14ac:dyDescent="0.2">
      <c r="A133" s="58" t="s">
        <v>104</v>
      </c>
      <c r="B133" s="58" t="s">
        <v>8</v>
      </c>
      <c r="C133" s="64">
        <v>167</v>
      </c>
      <c r="D133" s="65">
        <v>2769756</v>
      </c>
      <c r="E133" s="65">
        <v>166157</v>
      </c>
      <c r="F133" s="66">
        <v>2.1450447261196469E-4</v>
      </c>
    </row>
    <row r="134" spans="1:6" x14ac:dyDescent="0.2">
      <c r="A134" s="58" t="s">
        <v>104</v>
      </c>
      <c r="B134" s="58" t="s">
        <v>764</v>
      </c>
      <c r="C134" s="64">
        <v>84</v>
      </c>
      <c r="D134" s="65">
        <v>2804918</v>
      </c>
      <c r="E134" s="65">
        <v>168295</v>
      </c>
      <c r="F134" s="66">
        <v>2.1726457638396576E-4</v>
      </c>
    </row>
    <row r="135" spans="1:6" x14ac:dyDescent="0.2">
      <c r="A135" s="58" t="s">
        <v>104</v>
      </c>
      <c r="B135" s="58" t="s">
        <v>25</v>
      </c>
      <c r="C135" s="64">
        <v>66</v>
      </c>
      <c r="D135" s="65">
        <v>7173721</v>
      </c>
      <c r="E135" s="65">
        <v>430423</v>
      </c>
      <c r="F135" s="66">
        <v>5.5566517579794825E-4</v>
      </c>
    </row>
    <row r="136" spans="1:6" x14ac:dyDescent="0.2">
      <c r="A136" s="58" t="s">
        <v>104</v>
      </c>
      <c r="B136" s="58" t="s">
        <v>49</v>
      </c>
      <c r="C136" s="64">
        <v>1386</v>
      </c>
      <c r="D136" s="65">
        <v>51810766</v>
      </c>
      <c r="E136" s="65">
        <v>3104142</v>
      </c>
      <c r="F136" s="66">
        <v>4.0073685888806932E-3</v>
      </c>
    </row>
    <row r="137" spans="1:6" x14ac:dyDescent="0.2">
      <c r="A137" s="58" t="s">
        <v>113</v>
      </c>
      <c r="B137" s="58" t="s">
        <v>5</v>
      </c>
      <c r="C137" s="64">
        <v>43</v>
      </c>
      <c r="D137" s="65">
        <v>1048303</v>
      </c>
      <c r="E137" s="65">
        <v>62898</v>
      </c>
      <c r="F137" s="66">
        <v>8.1199722661984486E-5</v>
      </c>
    </row>
    <row r="138" spans="1:6" x14ac:dyDescent="0.2">
      <c r="A138" s="58" t="s">
        <v>113</v>
      </c>
      <c r="B138" s="58" t="s">
        <v>1</v>
      </c>
      <c r="C138" s="64">
        <v>33</v>
      </c>
      <c r="D138" s="65">
        <v>6352353</v>
      </c>
      <c r="E138" s="65">
        <v>381141</v>
      </c>
      <c r="F138" s="66">
        <v>4.9204336378122406E-4</v>
      </c>
    </row>
    <row r="139" spans="1:6" x14ac:dyDescent="0.2">
      <c r="A139" s="58" t="s">
        <v>113</v>
      </c>
      <c r="B139" s="58" t="s">
        <v>762</v>
      </c>
      <c r="C139" s="64">
        <v>166</v>
      </c>
      <c r="D139" s="65">
        <v>6446487</v>
      </c>
      <c r="E139" s="65">
        <v>386789</v>
      </c>
      <c r="F139" s="66">
        <v>4.9933478852596765E-4</v>
      </c>
    </row>
    <row r="140" spans="1:6" x14ac:dyDescent="0.2">
      <c r="A140" s="58" t="s">
        <v>113</v>
      </c>
      <c r="B140" s="58" t="s">
        <v>3</v>
      </c>
      <c r="C140" s="64">
        <v>81</v>
      </c>
      <c r="D140" s="65">
        <v>6336492</v>
      </c>
      <c r="E140" s="65">
        <v>380190</v>
      </c>
      <c r="F140" s="66">
        <v>4.9081564690228437E-4</v>
      </c>
    </row>
    <row r="141" spans="1:6" x14ac:dyDescent="0.2">
      <c r="A141" s="58" t="s">
        <v>113</v>
      </c>
      <c r="B141" s="58" t="s">
        <v>2</v>
      </c>
      <c r="C141" s="64">
        <v>24</v>
      </c>
      <c r="D141" s="65">
        <v>11492765</v>
      </c>
      <c r="E141" s="65">
        <v>689566</v>
      </c>
      <c r="F141" s="66">
        <v>8.9021221592314528E-4</v>
      </c>
    </row>
    <row r="142" spans="1:6" x14ac:dyDescent="0.2">
      <c r="A142" s="58" t="s">
        <v>113</v>
      </c>
      <c r="B142" s="58" t="s">
        <v>6</v>
      </c>
      <c r="C142" s="64">
        <v>30</v>
      </c>
      <c r="D142" s="65">
        <v>2369328</v>
      </c>
      <c r="E142" s="65">
        <v>142160</v>
      </c>
      <c r="F142" s="66">
        <v>1.8352495426925681E-4</v>
      </c>
    </row>
    <row r="143" spans="1:6" x14ac:dyDescent="0.2">
      <c r="A143" s="58" t="s">
        <v>113</v>
      </c>
      <c r="B143" s="58" t="s">
        <v>10</v>
      </c>
      <c r="C143" s="64">
        <v>228</v>
      </c>
      <c r="D143" s="65">
        <v>5020725</v>
      </c>
      <c r="E143" s="65">
        <v>301243</v>
      </c>
      <c r="F143" s="66">
        <v>3.8889707230538637E-4</v>
      </c>
    </row>
    <row r="144" spans="1:6" x14ac:dyDescent="0.2">
      <c r="A144" s="58" t="s">
        <v>113</v>
      </c>
      <c r="B144" s="58" t="s">
        <v>4</v>
      </c>
      <c r="C144" s="64">
        <v>36</v>
      </c>
      <c r="D144" s="65">
        <v>7820756</v>
      </c>
      <c r="E144" s="65">
        <v>469245</v>
      </c>
      <c r="F144" s="66">
        <v>6.0578339312097223E-4</v>
      </c>
    </row>
    <row r="145" spans="1:6" x14ac:dyDescent="0.2">
      <c r="A145" s="58" t="s">
        <v>113</v>
      </c>
      <c r="B145" s="58" t="s">
        <v>763</v>
      </c>
      <c r="C145" s="64">
        <v>379</v>
      </c>
      <c r="D145" s="65">
        <v>7010184</v>
      </c>
      <c r="E145" s="65">
        <v>416691</v>
      </c>
      <c r="F145" s="66">
        <v>5.3793751209489931E-4</v>
      </c>
    </row>
    <row r="146" spans="1:6" x14ac:dyDescent="0.2">
      <c r="A146" s="58" t="s">
        <v>113</v>
      </c>
      <c r="B146" s="58" t="s">
        <v>8</v>
      </c>
      <c r="C146" s="64">
        <v>128</v>
      </c>
      <c r="D146" s="65">
        <v>3752943</v>
      </c>
      <c r="E146" s="65">
        <v>225126</v>
      </c>
      <c r="F146" s="66">
        <v>2.9063195592867689E-4</v>
      </c>
    </row>
    <row r="147" spans="1:6" x14ac:dyDescent="0.2">
      <c r="A147" s="58" t="s">
        <v>113</v>
      </c>
      <c r="B147" s="58" t="s">
        <v>764</v>
      </c>
      <c r="C147" s="64">
        <v>75</v>
      </c>
      <c r="D147" s="65">
        <v>5007701</v>
      </c>
      <c r="E147" s="65">
        <v>292918</v>
      </c>
      <c r="F147" s="66">
        <v>3.7814970845977884E-4</v>
      </c>
    </row>
    <row r="148" spans="1:6" x14ac:dyDescent="0.2">
      <c r="A148" s="58" t="s">
        <v>113</v>
      </c>
      <c r="B148" s="58" t="s">
        <v>25</v>
      </c>
      <c r="C148" s="64">
        <v>72</v>
      </c>
      <c r="D148" s="65">
        <v>2847104</v>
      </c>
      <c r="E148" s="65">
        <v>170826</v>
      </c>
      <c r="F148" s="66">
        <v>2.2053203318795768E-4</v>
      </c>
    </row>
    <row r="149" spans="1:6" x14ac:dyDescent="0.2">
      <c r="A149" s="58" t="s">
        <v>113</v>
      </c>
      <c r="B149" s="58" t="s">
        <v>49</v>
      </c>
      <c r="C149" s="64">
        <v>1295</v>
      </c>
      <c r="D149" s="65">
        <v>65505140</v>
      </c>
      <c r="E149" s="65">
        <v>3918794</v>
      </c>
      <c r="F149" s="66">
        <v>5.0590636581361705E-3</v>
      </c>
    </row>
    <row r="150" spans="1:6" x14ac:dyDescent="0.2">
      <c r="A150" s="58" t="s">
        <v>120</v>
      </c>
      <c r="B150" s="58" t="s">
        <v>5</v>
      </c>
      <c r="C150" s="64" t="s">
        <v>761</v>
      </c>
      <c r="D150" s="65" t="s">
        <v>761</v>
      </c>
      <c r="E150" s="65" t="s">
        <v>761</v>
      </c>
      <c r="F150" s="66" t="s">
        <v>761</v>
      </c>
    </row>
    <row r="151" spans="1:6" x14ac:dyDescent="0.2">
      <c r="A151" s="58" t="s">
        <v>120</v>
      </c>
      <c r="B151" s="58" t="s">
        <v>1</v>
      </c>
      <c r="C151" s="64">
        <v>21</v>
      </c>
      <c r="D151" s="65">
        <v>2843298</v>
      </c>
      <c r="E151" s="65">
        <v>170598</v>
      </c>
      <c r="F151" s="66">
        <v>2.2023769097092482E-4</v>
      </c>
    </row>
    <row r="152" spans="1:6" x14ac:dyDescent="0.2">
      <c r="A152" s="58" t="s">
        <v>120</v>
      </c>
      <c r="B152" s="58" t="s">
        <v>762</v>
      </c>
      <c r="C152" s="64">
        <v>66</v>
      </c>
      <c r="D152" s="65">
        <v>1136876</v>
      </c>
      <c r="E152" s="65">
        <v>68213</v>
      </c>
      <c r="F152" s="66">
        <v>8.8061252852903867E-5</v>
      </c>
    </row>
    <row r="153" spans="1:6" x14ac:dyDescent="0.2">
      <c r="A153" s="58" t="s">
        <v>120</v>
      </c>
      <c r="B153" s="58" t="s">
        <v>3</v>
      </c>
      <c r="C153" s="64">
        <v>28</v>
      </c>
      <c r="D153" s="65">
        <v>2281595</v>
      </c>
      <c r="E153" s="65">
        <v>136896</v>
      </c>
      <c r="F153" s="66">
        <v>1.7672926378477897E-4</v>
      </c>
    </row>
    <row r="154" spans="1:6" x14ac:dyDescent="0.2">
      <c r="A154" s="58" t="s">
        <v>120</v>
      </c>
      <c r="B154" s="58" t="s">
        <v>2</v>
      </c>
      <c r="C154" s="64">
        <v>30</v>
      </c>
      <c r="D154" s="65">
        <v>1704963</v>
      </c>
      <c r="E154" s="65">
        <v>102298</v>
      </c>
      <c r="F154" s="66">
        <v>1.3206412332467945E-4</v>
      </c>
    </row>
    <row r="155" spans="1:6" x14ac:dyDescent="0.2">
      <c r="A155" s="58" t="s">
        <v>120</v>
      </c>
      <c r="B155" s="58" t="s">
        <v>6</v>
      </c>
      <c r="C155" s="64" t="s">
        <v>761</v>
      </c>
      <c r="D155" s="65" t="s">
        <v>761</v>
      </c>
      <c r="E155" s="65" t="s">
        <v>761</v>
      </c>
      <c r="F155" s="66" t="s">
        <v>761</v>
      </c>
    </row>
    <row r="156" spans="1:6" x14ac:dyDescent="0.2">
      <c r="A156" s="58" t="s">
        <v>120</v>
      </c>
      <c r="B156" s="58" t="s">
        <v>10</v>
      </c>
      <c r="C156" s="64">
        <v>203</v>
      </c>
      <c r="D156" s="65">
        <v>2495656</v>
      </c>
      <c r="E156" s="65">
        <v>149699</v>
      </c>
      <c r="F156" s="66">
        <v>1.9325761205088261E-4</v>
      </c>
    </row>
    <row r="157" spans="1:6" x14ac:dyDescent="0.2">
      <c r="A157" s="58" t="s">
        <v>120</v>
      </c>
      <c r="B157" s="58" t="s">
        <v>4</v>
      </c>
      <c r="C157" s="64">
        <v>30</v>
      </c>
      <c r="D157" s="65">
        <v>3548681</v>
      </c>
      <c r="E157" s="65">
        <v>212921</v>
      </c>
      <c r="F157" s="66">
        <v>2.7487561049496643E-4</v>
      </c>
    </row>
    <row r="158" spans="1:6" x14ac:dyDescent="0.2">
      <c r="A158" s="58" t="s">
        <v>120</v>
      </c>
      <c r="B158" s="58" t="s">
        <v>763</v>
      </c>
      <c r="C158" s="64">
        <v>232</v>
      </c>
      <c r="D158" s="65">
        <v>2735822</v>
      </c>
      <c r="E158" s="65">
        <v>163583</v>
      </c>
      <c r="F158" s="66">
        <v>2.1118150389862011E-4</v>
      </c>
    </row>
    <row r="159" spans="1:6" x14ac:dyDescent="0.2">
      <c r="A159" s="58" t="s">
        <v>120</v>
      </c>
      <c r="B159" s="58" t="s">
        <v>8</v>
      </c>
      <c r="C159" s="64">
        <v>66</v>
      </c>
      <c r="D159" s="65">
        <v>299350</v>
      </c>
      <c r="E159" s="65">
        <v>17953</v>
      </c>
      <c r="F159" s="66">
        <v>2.317686764206505E-5</v>
      </c>
    </row>
    <row r="160" spans="1:6" x14ac:dyDescent="0.2">
      <c r="A160" s="58" t="s">
        <v>120</v>
      </c>
      <c r="B160" s="58" t="s">
        <v>764</v>
      </c>
      <c r="C160" s="64">
        <v>90</v>
      </c>
      <c r="D160" s="65">
        <v>2166373</v>
      </c>
      <c r="E160" s="65">
        <v>129982</v>
      </c>
      <c r="F160" s="66">
        <v>1.6780346515072128E-4</v>
      </c>
    </row>
    <row r="161" spans="1:6" x14ac:dyDescent="0.2">
      <c r="A161" s="58" t="s">
        <v>120</v>
      </c>
      <c r="B161" s="58" t="s">
        <v>25</v>
      </c>
      <c r="C161" s="64">
        <v>54</v>
      </c>
      <c r="D161" s="65">
        <v>2704977</v>
      </c>
      <c r="E161" s="65">
        <v>162299</v>
      </c>
      <c r="F161" s="66">
        <v>2.0952389246585613E-4</v>
      </c>
    </row>
    <row r="162" spans="1:6" x14ac:dyDescent="0.2">
      <c r="A162" s="58" t="s">
        <v>120</v>
      </c>
      <c r="B162" s="58" t="s">
        <v>49</v>
      </c>
      <c r="C162" s="64">
        <v>841</v>
      </c>
      <c r="D162" s="65">
        <v>21980373</v>
      </c>
      <c r="E162" s="65">
        <v>1318207</v>
      </c>
      <c r="F162" s="66">
        <v>1.7017718021413491E-3</v>
      </c>
    </row>
    <row r="163" spans="1:6" x14ac:dyDescent="0.2">
      <c r="A163" s="58" t="s">
        <v>129</v>
      </c>
      <c r="B163" s="58" t="s">
        <v>5</v>
      </c>
      <c r="C163" s="64" t="s">
        <v>761</v>
      </c>
      <c r="D163" s="65" t="s">
        <v>761</v>
      </c>
      <c r="E163" s="65" t="s">
        <v>761</v>
      </c>
      <c r="F163" s="66" t="s">
        <v>761</v>
      </c>
    </row>
    <row r="164" spans="1:6" x14ac:dyDescent="0.2">
      <c r="A164" s="58" t="s">
        <v>129</v>
      </c>
      <c r="B164" s="58" t="s">
        <v>1</v>
      </c>
      <c r="C164" s="64">
        <v>24</v>
      </c>
      <c r="D164" s="65">
        <v>1299941</v>
      </c>
      <c r="E164" s="65">
        <v>77996</v>
      </c>
      <c r="F164" s="66">
        <v>1.0069085771795832E-4</v>
      </c>
    </row>
    <row r="165" spans="1:6" x14ac:dyDescent="0.2">
      <c r="A165" s="58" t="s">
        <v>129</v>
      </c>
      <c r="B165" s="58" t="s">
        <v>762</v>
      </c>
      <c r="C165" s="64">
        <v>52</v>
      </c>
      <c r="D165" s="65">
        <v>1677117</v>
      </c>
      <c r="E165" s="65">
        <v>100627</v>
      </c>
      <c r="F165" s="66">
        <v>1.2990690470774131E-4</v>
      </c>
    </row>
    <row r="166" spans="1:6" x14ac:dyDescent="0.2">
      <c r="A166" s="58" t="s">
        <v>129</v>
      </c>
      <c r="B166" s="58" t="s">
        <v>3</v>
      </c>
      <c r="C166" s="64">
        <v>30</v>
      </c>
      <c r="D166" s="65">
        <v>2644819</v>
      </c>
      <c r="E166" s="65">
        <v>158689</v>
      </c>
      <c r="F166" s="66">
        <v>2.0486347402950262E-4</v>
      </c>
    </row>
    <row r="167" spans="1:6" x14ac:dyDescent="0.2">
      <c r="A167" s="58" t="s">
        <v>129</v>
      </c>
      <c r="B167" s="58" t="s">
        <v>2</v>
      </c>
      <c r="C167" s="64">
        <v>27</v>
      </c>
      <c r="D167" s="65">
        <v>1373942</v>
      </c>
      <c r="E167" s="65">
        <v>82437</v>
      </c>
      <c r="F167" s="66">
        <v>1.0642407607691842E-4</v>
      </c>
    </row>
    <row r="168" spans="1:6" x14ac:dyDescent="0.2">
      <c r="A168" s="58" t="s">
        <v>129</v>
      </c>
      <c r="B168" s="58" t="s">
        <v>6</v>
      </c>
      <c r="C168" s="64" t="s">
        <v>761</v>
      </c>
      <c r="D168" s="65" t="s">
        <v>761</v>
      </c>
      <c r="E168" s="65" t="s">
        <v>761</v>
      </c>
      <c r="F168" s="66" t="s">
        <v>761</v>
      </c>
    </row>
    <row r="169" spans="1:6" x14ac:dyDescent="0.2">
      <c r="A169" s="58" t="s">
        <v>129</v>
      </c>
      <c r="B169" s="58" t="s">
        <v>10</v>
      </c>
      <c r="C169" s="64">
        <v>144</v>
      </c>
      <c r="D169" s="65">
        <v>2359838</v>
      </c>
      <c r="E169" s="65">
        <v>141590</v>
      </c>
      <c r="F169" s="66">
        <v>1.8278909872667466E-4</v>
      </c>
    </row>
    <row r="170" spans="1:6" x14ac:dyDescent="0.2">
      <c r="A170" s="58" t="s">
        <v>129</v>
      </c>
      <c r="B170" s="58" t="s">
        <v>4</v>
      </c>
      <c r="C170" s="64">
        <v>33</v>
      </c>
      <c r="D170" s="65">
        <v>1902828</v>
      </c>
      <c r="E170" s="65">
        <v>114170</v>
      </c>
      <c r="F170" s="66">
        <v>1.4739057420456563E-4</v>
      </c>
    </row>
    <row r="171" spans="1:6" x14ac:dyDescent="0.2">
      <c r="A171" s="58" t="s">
        <v>129</v>
      </c>
      <c r="B171" s="58" t="s">
        <v>763</v>
      </c>
      <c r="C171" s="64">
        <v>205</v>
      </c>
      <c r="D171" s="65">
        <v>2619205</v>
      </c>
      <c r="E171" s="65">
        <v>157108</v>
      </c>
      <c r="F171" s="66">
        <v>2.0282244312981427E-4</v>
      </c>
    </row>
    <row r="172" spans="1:6" x14ac:dyDescent="0.2">
      <c r="A172" s="58" t="s">
        <v>129</v>
      </c>
      <c r="B172" s="58" t="s">
        <v>8</v>
      </c>
      <c r="C172" s="64">
        <v>43</v>
      </c>
      <c r="D172" s="65">
        <v>579853</v>
      </c>
      <c r="E172" s="65">
        <v>34791</v>
      </c>
      <c r="F172" s="66">
        <v>4.4914298564868552E-5</v>
      </c>
    </row>
    <row r="173" spans="1:6" x14ac:dyDescent="0.2">
      <c r="A173" s="58" t="s">
        <v>129</v>
      </c>
      <c r="B173" s="58" t="s">
        <v>764</v>
      </c>
      <c r="C173" s="64">
        <v>41</v>
      </c>
      <c r="D173" s="65">
        <v>1487844</v>
      </c>
      <c r="E173" s="65">
        <v>89271</v>
      </c>
      <c r="F173" s="66">
        <v>1.152465967400874E-4</v>
      </c>
    </row>
    <row r="174" spans="1:6" x14ac:dyDescent="0.2">
      <c r="A174" s="58" t="s">
        <v>129</v>
      </c>
      <c r="B174" s="58" t="s">
        <v>25</v>
      </c>
      <c r="C174" s="64">
        <v>48</v>
      </c>
      <c r="D174" s="65">
        <v>3347691</v>
      </c>
      <c r="E174" s="65">
        <v>200861</v>
      </c>
      <c r="F174" s="66">
        <v>2.5930645638349176E-4</v>
      </c>
    </row>
    <row r="175" spans="1:6" x14ac:dyDescent="0.2">
      <c r="A175" s="58" t="s">
        <v>129</v>
      </c>
      <c r="B175" s="58" t="s">
        <v>49</v>
      </c>
      <c r="C175" s="64">
        <v>653</v>
      </c>
      <c r="D175" s="65">
        <v>19457787</v>
      </c>
      <c r="E175" s="65">
        <v>1167423</v>
      </c>
      <c r="F175" s="66">
        <v>1.5071134826102884E-3</v>
      </c>
    </row>
    <row r="176" spans="1:6" x14ac:dyDescent="0.2">
      <c r="A176" s="58" t="s">
        <v>136</v>
      </c>
      <c r="B176" s="58" t="s">
        <v>5</v>
      </c>
      <c r="C176" s="64">
        <v>59</v>
      </c>
      <c r="D176" s="65">
        <v>1684844</v>
      </c>
      <c r="E176" s="65">
        <v>101091</v>
      </c>
      <c r="F176" s="66">
        <v>1.3050591693889588E-4</v>
      </c>
    </row>
    <row r="177" spans="1:6" x14ac:dyDescent="0.2">
      <c r="A177" s="58" t="s">
        <v>136</v>
      </c>
      <c r="B177" s="58" t="s">
        <v>1</v>
      </c>
      <c r="C177" s="64">
        <v>42</v>
      </c>
      <c r="D177" s="65">
        <v>11734542</v>
      </c>
      <c r="E177" s="65">
        <v>704073</v>
      </c>
      <c r="F177" s="66">
        <v>9.0894038496917872E-4</v>
      </c>
    </row>
    <row r="178" spans="1:6" x14ac:dyDescent="0.2">
      <c r="A178" s="58" t="s">
        <v>136</v>
      </c>
      <c r="B178" s="58" t="s">
        <v>762</v>
      </c>
      <c r="C178" s="64">
        <v>172</v>
      </c>
      <c r="D178" s="65">
        <v>9759914</v>
      </c>
      <c r="E178" s="65">
        <v>585595</v>
      </c>
      <c r="F178" s="66">
        <v>7.5598829203225545E-4</v>
      </c>
    </row>
    <row r="179" spans="1:6" x14ac:dyDescent="0.2">
      <c r="A179" s="58" t="s">
        <v>136</v>
      </c>
      <c r="B179" s="58" t="s">
        <v>3</v>
      </c>
      <c r="C179" s="64">
        <v>81</v>
      </c>
      <c r="D179" s="65">
        <v>6907845</v>
      </c>
      <c r="E179" s="65">
        <v>414471</v>
      </c>
      <c r="F179" s="66">
        <v>5.3507154840273731E-4</v>
      </c>
    </row>
    <row r="180" spans="1:6" x14ac:dyDescent="0.2">
      <c r="A180" s="58" t="s">
        <v>136</v>
      </c>
      <c r="B180" s="58" t="s">
        <v>2</v>
      </c>
      <c r="C180" s="64">
        <v>58</v>
      </c>
      <c r="D180" s="65">
        <v>14373473</v>
      </c>
      <c r="E180" s="65">
        <v>862408</v>
      </c>
      <c r="F180" s="66">
        <v>1.1133468539774988E-3</v>
      </c>
    </row>
    <row r="181" spans="1:6" x14ac:dyDescent="0.2">
      <c r="A181" s="58" t="s">
        <v>136</v>
      </c>
      <c r="B181" s="58" t="s">
        <v>6</v>
      </c>
      <c r="C181" s="64">
        <v>39</v>
      </c>
      <c r="D181" s="65">
        <v>4711475</v>
      </c>
      <c r="E181" s="65">
        <v>282689</v>
      </c>
      <c r="F181" s="66">
        <v>3.6494432890701981E-4</v>
      </c>
    </row>
    <row r="182" spans="1:6" x14ac:dyDescent="0.2">
      <c r="A182" s="58" t="s">
        <v>136</v>
      </c>
      <c r="B182" s="58" t="s">
        <v>10</v>
      </c>
      <c r="C182" s="64">
        <v>321</v>
      </c>
      <c r="D182" s="65">
        <v>9308744</v>
      </c>
      <c r="E182" s="65">
        <v>558525</v>
      </c>
      <c r="F182" s="66">
        <v>7.2104160863278454E-4</v>
      </c>
    </row>
    <row r="183" spans="1:6" x14ac:dyDescent="0.2">
      <c r="A183" s="58" t="s">
        <v>136</v>
      </c>
      <c r="B183" s="58" t="s">
        <v>4</v>
      </c>
      <c r="C183" s="64">
        <v>81</v>
      </c>
      <c r="D183" s="65">
        <v>8432245</v>
      </c>
      <c r="E183" s="65">
        <v>505935</v>
      </c>
      <c r="F183" s="66">
        <v>6.5314925251981171E-4</v>
      </c>
    </row>
    <row r="184" spans="1:6" x14ac:dyDescent="0.2">
      <c r="A184" s="58" t="s">
        <v>136</v>
      </c>
      <c r="B184" s="58" t="s">
        <v>763</v>
      </c>
      <c r="C184" s="64">
        <v>668</v>
      </c>
      <c r="D184" s="65">
        <v>10960762</v>
      </c>
      <c r="E184" s="65">
        <v>648212</v>
      </c>
      <c r="F184" s="66">
        <v>8.3682525082149327E-4</v>
      </c>
    </row>
    <row r="185" spans="1:6" x14ac:dyDescent="0.2">
      <c r="A185" s="58" t="s">
        <v>136</v>
      </c>
      <c r="B185" s="58" t="s">
        <v>8</v>
      </c>
      <c r="C185" s="64">
        <v>230</v>
      </c>
      <c r="D185" s="65">
        <v>6457614</v>
      </c>
      <c r="E185" s="65">
        <v>387457</v>
      </c>
      <c r="F185" s="66">
        <v>5.0019715958288854E-4</v>
      </c>
    </row>
    <row r="186" spans="1:6" x14ac:dyDescent="0.2">
      <c r="A186" s="58" t="s">
        <v>136</v>
      </c>
      <c r="B186" s="58" t="s">
        <v>764</v>
      </c>
      <c r="C186" s="64">
        <v>111</v>
      </c>
      <c r="D186" s="65">
        <v>6520487</v>
      </c>
      <c r="E186" s="65">
        <v>391229</v>
      </c>
      <c r="F186" s="66">
        <v>5.0506671591029175E-4</v>
      </c>
    </row>
    <row r="187" spans="1:6" x14ac:dyDescent="0.2">
      <c r="A187" s="58" t="s">
        <v>136</v>
      </c>
      <c r="B187" s="58" t="s">
        <v>25</v>
      </c>
      <c r="C187" s="64">
        <v>123</v>
      </c>
      <c r="D187" s="65">
        <v>6390588</v>
      </c>
      <c r="E187" s="65">
        <v>383435</v>
      </c>
      <c r="F187" s="66">
        <v>4.9500485959645809E-4</v>
      </c>
    </row>
    <row r="188" spans="1:6" x14ac:dyDescent="0.2">
      <c r="A188" s="58" t="s">
        <v>136</v>
      </c>
      <c r="B188" s="58" t="s">
        <v>49</v>
      </c>
      <c r="C188" s="64">
        <v>1985</v>
      </c>
      <c r="D188" s="65">
        <v>97242534</v>
      </c>
      <c r="E188" s="65">
        <v>5825119</v>
      </c>
      <c r="F188" s="66">
        <v>7.5200808813166778E-3</v>
      </c>
    </row>
    <row r="189" spans="1:6" x14ac:dyDescent="0.2">
      <c r="A189" s="58" t="s">
        <v>146</v>
      </c>
      <c r="B189" s="58" t="s">
        <v>5</v>
      </c>
      <c r="C189" s="64">
        <v>21</v>
      </c>
      <c r="D189" s="65">
        <v>238565</v>
      </c>
      <c r="E189" s="65">
        <v>14314</v>
      </c>
      <c r="F189" s="66">
        <v>1.8479010941264364E-5</v>
      </c>
    </row>
    <row r="190" spans="1:6" x14ac:dyDescent="0.2">
      <c r="A190" s="58" t="s">
        <v>146</v>
      </c>
      <c r="B190" s="58" t="s">
        <v>1</v>
      </c>
      <c r="C190" s="64">
        <v>15</v>
      </c>
      <c r="D190" s="65">
        <v>2286898</v>
      </c>
      <c r="E190" s="65">
        <v>137214</v>
      </c>
      <c r="F190" s="66">
        <v>1.7713979371906165E-4</v>
      </c>
    </row>
    <row r="191" spans="1:6" x14ac:dyDescent="0.2">
      <c r="A191" s="58" t="s">
        <v>146</v>
      </c>
      <c r="B191" s="58" t="s">
        <v>762</v>
      </c>
      <c r="C191" s="64">
        <v>105</v>
      </c>
      <c r="D191" s="65">
        <v>5114778</v>
      </c>
      <c r="E191" s="65">
        <v>306887</v>
      </c>
      <c r="F191" s="66">
        <v>3.9618333315158562E-4</v>
      </c>
    </row>
    <row r="192" spans="1:6" x14ac:dyDescent="0.2">
      <c r="A192" s="58" t="s">
        <v>146</v>
      </c>
      <c r="B192" s="58" t="s">
        <v>3</v>
      </c>
      <c r="C192" s="64">
        <v>15</v>
      </c>
      <c r="D192" s="65">
        <v>2250686</v>
      </c>
      <c r="E192" s="65">
        <v>135041</v>
      </c>
      <c r="F192" s="66">
        <v>1.7433450583479677E-4</v>
      </c>
    </row>
    <row r="193" spans="1:6" x14ac:dyDescent="0.2">
      <c r="A193" s="58" t="s">
        <v>146</v>
      </c>
      <c r="B193" s="58" t="s">
        <v>2</v>
      </c>
      <c r="C193" s="64">
        <v>30</v>
      </c>
      <c r="D193" s="65">
        <v>10475848</v>
      </c>
      <c r="E193" s="65">
        <v>628551</v>
      </c>
      <c r="F193" s="66">
        <v>8.1144339850095404E-4</v>
      </c>
    </row>
    <row r="194" spans="1:6" x14ac:dyDescent="0.2">
      <c r="A194" s="58" t="s">
        <v>146</v>
      </c>
      <c r="B194" s="58" t="s">
        <v>6</v>
      </c>
      <c r="C194" s="64">
        <v>24</v>
      </c>
      <c r="D194" s="65">
        <v>1662971</v>
      </c>
      <c r="E194" s="65">
        <v>99778</v>
      </c>
      <c r="F194" s="66">
        <v>1.2881086724168475E-4</v>
      </c>
    </row>
    <row r="195" spans="1:6" x14ac:dyDescent="0.2">
      <c r="A195" s="58" t="s">
        <v>146</v>
      </c>
      <c r="B195" s="58" t="s">
        <v>10</v>
      </c>
      <c r="C195" s="64">
        <v>172</v>
      </c>
      <c r="D195" s="65">
        <v>6861177</v>
      </c>
      <c r="E195" s="65">
        <v>411671</v>
      </c>
      <c r="F195" s="66">
        <v>5.3145681942163203E-4</v>
      </c>
    </row>
    <row r="196" spans="1:6" x14ac:dyDescent="0.2">
      <c r="A196" s="58" t="s">
        <v>146</v>
      </c>
      <c r="B196" s="58" t="s">
        <v>4</v>
      </c>
      <c r="C196" s="64">
        <v>51</v>
      </c>
      <c r="D196" s="65">
        <v>4591171</v>
      </c>
      <c r="E196" s="65">
        <v>275470</v>
      </c>
      <c r="F196" s="66">
        <v>3.5562478300894888E-4</v>
      </c>
    </row>
    <row r="197" spans="1:6" x14ac:dyDescent="0.2">
      <c r="A197" s="58" t="s">
        <v>146</v>
      </c>
      <c r="B197" s="58" t="s">
        <v>763</v>
      </c>
      <c r="C197" s="64">
        <v>353</v>
      </c>
      <c r="D197" s="65">
        <v>5694526</v>
      </c>
      <c r="E197" s="65">
        <v>337593</v>
      </c>
      <c r="F197" s="66">
        <v>4.3582400032794884E-4</v>
      </c>
    </row>
    <row r="198" spans="1:6" x14ac:dyDescent="0.2">
      <c r="A198" s="58" t="s">
        <v>146</v>
      </c>
      <c r="B198" s="58" t="s">
        <v>8</v>
      </c>
      <c r="C198" s="64">
        <v>91</v>
      </c>
      <c r="D198" s="65">
        <v>2479146</v>
      </c>
      <c r="E198" s="65">
        <v>148749</v>
      </c>
      <c r="F198" s="66">
        <v>1.9203118614657906E-4</v>
      </c>
    </row>
    <row r="199" spans="1:6" x14ac:dyDescent="0.2">
      <c r="A199" s="58" t="s">
        <v>146</v>
      </c>
      <c r="B199" s="58" t="s">
        <v>764</v>
      </c>
      <c r="C199" s="64">
        <v>99</v>
      </c>
      <c r="D199" s="65">
        <v>3270187</v>
      </c>
      <c r="E199" s="65">
        <v>196211</v>
      </c>
      <c r="F199" s="66">
        <v>2.5330342432558489E-4</v>
      </c>
    </row>
    <row r="200" spans="1:6" x14ac:dyDescent="0.2">
      <c r="A200" s="58" t="s">
        <v>146</v>
      </c>
      <c r="B200" s="58" t="s">
        <v>25</v>
      </c>
      <c r="C200" s="64">
        <v>114</v>
      </c>
      <c r="D200" s="65">
        <v>6540789</v>
      </c>
      <c r="E200" s="65">
        <v>392447</v>
      </c>
      <c r="F200" s="66">
        <v>5.0663912301707247E-4</v>
      </c>
    </row>
    <row r="201" spans="1:6" x14ac:dyDescent="0.2">
      <c r="A201" s="58" t="s">
        <v>146</v>
      </c>
      <c r="B201" s="58" t="s">
        <v>49</v>
      </c>
      <c r="C201" s="64">
        <v>1090</v>
      </c>
      <c r="D201" s="65">
        <v>51466743</v>
      </c>
      <c r="E201" s="65">
        <v>3083926</v>
      </c>
      <c r="F201" s="66">
        <v>3.9812702456371134E-3</v>
      </c>
    </row>
    <row r="202" spans="1:6" x14ac:dyDescent="0.2">
      <c r="A202" s="58" t="s">
        <v>154</v>
      </c>
      <c r="B202" s="58" t="s">
        <v>5</v>
      </c>
      <c r="C202" s="64" t="s">
        <v>761</v>
      </c>
      <c r="D202" s="65" t="s">
        <v>761</v>
      </c>
      <c r="E202" s="65" t="s">
        <v>761</v>
      </c>
      <c r="F202" s="66" t="s">
        <v>761</v>
      </c>
    </row>
    <row r="203" spans="1:6" x14ac:dyDescent="0.2">
      <c r="A203" s="58" t="s">
        <v>154</v>
      </c>
      <c r="B203" s="58" t="s">
        <v>1</v>
      </c>
      <c r="C203" s="64">
        <v>21</v>
      </c>
      <c r="D203" s="65">
        <v>657685</v>
      </c>
      <c r="E203" s="65">
        <v>39461</v>
      </c>
      <c r="F203" s="66">
        <v>5.0943150115497625E-5</v>
      </c>
    </row>
    <row r="204" spans="1:6" x14ac:dyDescent="0.2">
      <c r="A204" s="58" t="s">
        <v>154</v>
      </c>
      <c r="B204" s="58" t="s">
        <v>762</v>
      </c>
      <c r="C204" s="64">
        <v>105</v>
      </c>
      <c r="D204" s="65">
        <v>2954790</v>
      </c>
      <c r="E204" s="65">
        <v>177287</v>
      </c>
      <c r="F204" s="66">
        <v>2.2887302031185798E-4</v>
      </c>
    </row>
    <row r="205" spans="1:6" x14ac:dyDescent="0.2">
      <c r="A205" s="58" t="s">
        <v>154</v>
      </c>
      <c r="B205" s="58" t="s">
        <v>3</v>
      </c>
      <c r="C205" s="64">
        <v>39</v>
      </c>
      <c r="D205" s="65">
        <v>3633238</v>
      </c>
      <c r="E205" s="65">
        <v>217994</v>
      </c>
      <c r="F205" s="66">
        <v>2.8142472482394745E-4</v>
      </c>
    </row>
    <row r="206" spans="1:6" x14ac:dyDescent="0.2">
      <c r="A206" s="58" t="s">
        <v>154</v>
      </c>
      <c r="B206" s="58" t="s">
        <v>2</v>
      </c>
      <c r="C206" s="64">
        <v>21</v>
      </c>
      <c r="D206" s="65">
        <v>3030884</v>
      </c>
      <c r="E206" s="65">
        <v>181853</v>
      </c>
      <c r="F206" s="66">
        <v>2.3476761050033172E-4</v>
      </c>
    </row>
    <row r="207" spans="1:6" x14ac:dyDescent="0.2">
      <c r="A207" s="58" t="s">
        <v>154</v>
      </c>
      <c r="B207" s="58" t="s">
        <v>6</v>
      </c>
      <c r="C207" s="64" t="s">
        <v>761</v>
      </c>
      <c r="D207" s="65" t="s">
        <v>761</v>
      </c>
      <c r="E207" s="65" t="s">
        <v>761</v>
      </c>
      <c r="F207" s="66" t="s">
        <v>761</v>
      </c>
    </row>
    <row r="208" spans="1:6" x14ac:dyDescent="0.2">
      <c r="A208" s="58" t="s">
        <v>154</v>
      </c>
      <c r="B208" s="58" t="s">
        <v>10</v>
      </c>
      <c r="C208" s="64">
        <v>266</v>
      </c>
      <c r="D208" s="65">
        <v>5284562</v>
      </c>
      <c r="E208" s="65">
        <v>317074</v>
      </c>
      <c r="F208" s="66">
        <v>4.0933449176962808E-4</v>
      </c>
    </row>
    <row r="209" spans="1:6" x14ac:dyDescent="0.2">
      <c r="A209" s="58" t="s">
        <v>154</v>
      </c>
      <c r="B209" s="58" t="s">
        <v>4</v>
      </c>
      <c r="C209" s="64">
        <v>42</v>
      </c>
      <c r="D209" s="65">
        <v>2196415</v>
      </c>
      <c r="E209" s="65">
        <v>131785</v>
      </c>
      <c r="F209" s="66">
        <v>1.7013109241962581E-4</v>
      </c>
    </row>
    <row r="210" spans="1:6" x14ac:dyDescent="0.2">
      <c r="A210" s="58" t="s">
        <v>154</v>
      </c>
      <c r="B210" s="58" t="s">
        <v>763</v>
      </c>
      <c r="C210" s="64">
        <v>309</v>
      </c>
      <c r="D210" s="65">
        <v>4458463</v>
      </c>
      <c r="E210" s="65">
        <v>267462</v>
      </c>
      <c r="F210" s="66">
        <v>3.452866581229879E-4</v>
      </c>
    </row>
    <row r="211" spans="1:6" x14ac:dyDescent="0.2">
      <c r="A211" s="58" t="s">
        <v>154</v>
      </c>
      <c r="B211" s="58" t="s">
        <v>8</v>
      </c>
      <c r="C211" s="64">
        <v>78</v>
      </c>
      <c r="D211" s="65">
        <v>1863252</v>
      </c>
      <c r="E211" s="65">
        <v>111795</v>
      </c>
      <c r="F211" s="66">
        <v>1.4432450944380673E-4</v>
      </c>
    </row>
    <row r="212" spans="1:6" x14ac:dyDescent="0.2">
      <c r="A212" s="58" t="s">
        <v>154</v>
      </c>
      <c r="B212" s="58" t="s">
        <v>764</v>
      </c>
      <c r="C212" s="64">
        <v>105</v>
      </c>
      <c r="D212" s="65">
        <v>2153049</v>
      </c>
      <c r="E212" s="65">
        <v>129183</v>
      </c>
      <c r="F212" s="66">
        <v>1.6677197641647019E-4</v>
      </c>
    </row>
    <row r="213" spans="1:6" x14ac:dyDescent="0.2">
      <c r="A213" s="58" t="s">
        <v>154</v>
      </c>
      <c r="B213" s="58" t="s">
        <v>25</v>
      </c>
      <c r="C213" s="64">
        <v>75</v>
      </c>
      <c r="D213" s="65">
        <v>7115250</v>
      </c>
      <c r="E213" s="65">
        <v>426915</v>
      </c>
      <c r="F213" s="66">
        <v>5.5113643677447784E-4</v>
      </c>
    </row>
    <row r="214" spans="1:6" x14ac:dyDescent="0.2">
      <c r="A214" s="58" t="s">
        <v>154</v>
      </c>
      <c r="B214" s="58" t="s">
        <v>49</v>
      </c>
      <c r="C214" s="64">
        <v>1081</v>
      </c>
      <c r="D214" s="65">
        <v>33604655</v>
      </c>
      <c r="E214" s="65">
        <v>2016233</v>
      </c>
      <c r="F214" s="66">
        <v>2.6029056634859766E-3</v>
      </c>
    </row>
    <row r="215" spans="1:6" x14ac:dyDescent="0.2">
      <c r="A215" s="58" t="s">
        <v>162</v>
      </c>
      <c r="B215" s="58" t="s">
        <v>5</v>
      </c>
      <c r="C215" s="64">
        <v>66</v>
      </c>
      <c r="D215" s="65">
        <v>7311695</v>
      </c>
      <c r="E215" s="65">
        <v>438702</v>
      </c>
      <c r="F215" s="66">
        <v>5.663531548102947E-4</v>
      </c>
    </row>
    <row r="216" spans="1:6" x14ac:dyDescent="0.2">
      <c r="A216" s="58" t="s">
        <v>162</v>
      </c>
      <c r="B216" s="58" t="s">
        <v>1</v>
      </c>
      <c r="C216" s="64">
        <v>63</v>
      </c>
      <c r="D216" s="65">
        <v>37842789</v>
      </c>
      <c r="E216" s="65">
        <v>2270567</v>
      </c>
      <c r="F216" s="66">
        <v>2.9312444065861254E-3</v>
      </c>
    </row>
    <row r="217" spans="1:6" x14ac:dyDescent="0.2">
      <c r="A217" s="58" t="s">
        <v>162</v>
      </c>
      <c r="B217" s="58" t="s">
        <v>762</v>
      </c>
      <c r="C217" s="64">
        <v>378</v>
      </c>
      <c r="D217" s="65">
        <v>24385158</v>
      </c>
      <c r="E217" s="65">
        <v>1461681</v>
      </c>
      <c r="F217" s="66">
        <v>1.8869930970824532E-3</v>
      </c>
    </row>
    <row r="218" spans="1:6" x14ac:dyDescent="0.2">
      <c r="A218" s="58" t="s">
        <v>162</v>
      </c>
      <c r="B218" s="58" t="s">
        <v>3</v>
      </c>
      <c r="C218" s="64">
        <v>155</v>
      </c>
      <c r="D218" s="65">
        <v>18322188</v>
      </c>
      <c r="E218" s="65">
        <v>1099248</v>
      </c>
      <c r="F218" s="66">
        <v>1.4191012867935567E-3</v>
      </c>
    </row>
    <row r="219" spans="1:6" x14ac:dyDescent="0.2">
      <c r="A219" s="58" t="s">
        <v>162</v>
      </c>
      <c r="B219" s="58" t="s">
        <v>2</v>
      </c>
      <c r="C219" s="64">
        <v>97</v>
      </c>
      <c r="D219" s="65">
        <v>29638003</v>
      </c>
      <c r="E219" s="65">
        <v>1778280</v>
      </c>
      <c r="F219" s="66">
        <v>2.2957143758999296E-3</v>
      </c>
    </row>
    <row r="220" spans="1:6" x14ac:dyDescent="0.2">
      <c r="A220" s="58" t="s">
        <v>162</v>
      </c>
      <c r="B220" s="58" t="s">
        <v>6</v>
      </c>
      <c r="C220" s="64">
        <v>79</v>
      </c>
      <c r="D220" s="65">
        <v>8590772</v>
      </c>
      <c r="E220" s="65">
        <v>515446</v>
      </c>
      <c r="F220" s="66">
        <v>6.6542771228384455E-4</v>
      </c>
    </row>
    <row r="221" spans="1:6" x14ac:dyDescent="0.2">
      <c r="A221" s="58" t="s">
        <v>162</v>
      </c>
      <c r="B221" s="58" t="s">
        <v>10</v>
      </c>
      <c r="C221" s="64">
        <v>592</v>
      </c>
      <c r="D221" s="65">
        <v>20510102</v>
      </c>
      <c r="E221" s="65">
        <v>1230606</v>
      </c>
      <c r="F221" s="66">
        <v>1.5886811330435638E-3</v>
      </c>
    </row>
    <row r="222" spans="1:6" x14ac:dyDescent="0.2">
      <c r="A222" s="58" t="s">
        <v>162</v>
      </c>
      <c r="B222" s="58" t="s">
        <v>4</v>
      </c>
      <c r="C222" s="64">
        <v>102</v>
      </c>
      <c r="D222" s="65">
        <v>14173640</v>
      </c>
      <c r="E222" s="65">
        <v>850418</v>
      </c>
      <c r="F222" s="66">
        <v>1.0978680680905518E-3</v>
      </c>
    </row>
    <row r="223" spans="1:6" x14ac:dyDescent="0.2">
      <c r="A223" s="58" t="s">
        <v>162</v>
      </c>
      <c r="B223" s="58" t="s">
        <v>763</v>
      </c>
      <c r="C223" s="64">
        <v>1150</v>
      </c>
      <c r="D223" s="65">
        <v>28168858</v>
      </c>
      <c r="E223" s="65">
        <v>1647949</v>
      </c>
      <c r="F223" s="66">
        <v>2.1274603606012063E-3</v>
      </c>
    </row>
    <row r="224" spans="1:6" x14ac:dyDescent="0.2">
      <c r="A224" s="58" t="s">
        <v>162</v>
      </c>
      <c r="B224" s="58" t="s">
        <v>8</v>
      </c>
      <c r="C224" s="64">
        <v>312</v>
      </c>
      <c r="D224" s="65">
        <v>16185434</v>
      </c>
      <c r="E224" s="65">
        <v>971113</v>
      </c>
      <c r="F224" s="66">
        <v>1.2536822517957287E-3</v>
      </c>
    </row>
    <row r="225" spans="1:6" x14ac:dyDescent="0.2">
      <c r="A225" s="58" t="s">
        <v>162</v>
      </c>
      <c r="B225" s="58" t="s">
        <v>764</v>
      </c>
      <c r="C225" s="64">
        <v>186</v>
      </c>
      <c r="D225" s="65">
        <v>7510370</v>
      </c>
      <c r="E225" s="65">
        <v>450475</v>
      </c>
      <c r="F225" s="66">
        <v>5.8155179920120611E-4</v>
      </c>
    </row>
    <row r="226" spans="1:6" x14ac:dyDescent="0.2">
      <c r="A226" s="58" t="s">
        <v>162</v>
      </c>
      <c r="B226" s="58" t="s">
        <v>25</v>
      </c>
      <c r="C226" s="64">
        <v>196</v>
      </c>
      <c r="D226" s="65">
        <v>14804455</v>
      </c>
      <c r="E226" s="65">
        <v>888267</v>
      </c>
      <c r="F226" s="66">
        <v>1.1467301670926417E-3</v>
      </c>
    </row>
    <row r="227" spans="1:6" x14ac:dyDescent="0.2">
      <c r="A227" s="58" t="s">
        <v>162</v>
      </c>
      <c r="B227" s="58" t="s">
        <v>49</v>
      </c>
      <c r="C227" s="64">
        <v>3376</v>
      </c>
      <c r="D227" s="65">
        <v>227443465</v>
      </c>
      <c r="E227" s="65">
        <v>13602752</v>
      </c>
      <c r="F227" s="66">
        <v>1.7560807813281103E-2</v>
      </c>
    </row>
    <row r="228" spans="1:6" x14ac:dyDescent="0.2">
      <c r="A228" s="58" t="s">
        <v>169</v>
      </c>
      <c r="B228" s="58" t="s">
        <v>5</v>
      </c>
      <c r="C228" s="64" t="s">
        <v>761</v>
      </c>
      <c r="D228" s="65" t="s">
        <v>761</v>
      </c>
      <c r="E228" s="65" t="s">
        <v>761</v>
      </c>
      <c r="F228" s="66" t="s">
        <v>761</v>
      </c>
    </row>
    <row r="229" spans="1:6" x14ac:dyDescent="0.2">
      <c r="A229" s="58" t="s">
        <v>169</v>
      </c>
      <c r="B229" s="58" t="s">
        <v>1</v>
      </c>
      <c r="C229" s="64">
        <v>24</v>
      </c>
      <c r="D229" s="65">
        <v>10801318</v>
      </c>
      <c r="E229" s="65">
        <v>648079</v>
      </c>
      <c r="F229" s="66">
        <v>8.3665355119489086E-4</v>
      </c>
    </row>
    <row r="230" spans="1:6" x14ac:dyDescent="0.2">
      <c r="A230" s="58" t="s">
        <v>169</v>
      </c>
      <c r="B230" s="58" t="s">
        <v>762</v>
      </c>
      <c r="C230" s="64">
        <v>73</v>
      </c>
      <c r="D230" s="65">
        <v>3444132</v>
      </c>
      <c r="E230" s="65">
        <v>206648</v>
      </c>
      <c r="F230" s="66">
        <v>2.6677732660265459E-4</v>
      </c>
    </row>
    <row r="231" spans="1:6" x14ac:dyDescent="0.2">
      <c r="A231" s="58" t="s">
        <v>169</v>
      </c>
      <c r="B231" s="58" t="s">
        <v>3</v>
      </c>
      <c r="C231" s="64">
        <v>33</v>
      </c>
      <c r="D231" s="65">
        <v>2359752</v>
      </c>
      <c r="E231" s="65">
        <v>141585</v>
      </c>
      <c r="F231" s="66">
        <v>1.8278264385349413E-4</v>
      </c>
    </row>
    <row r="232" spans="1:6" x14ac:dyDescent="0.2">
      <c r="A232" s="58" t="s">
        <v>169</v>
      </c>
      <c r="B232" s="58" t="s">
        <v>2</v>
      </c>
      <c r="C232" s="64" t="s">
        <v>761</v>
      </c>
      <c r="D232" s="65" t="s">
        <v>761</v>
      </c>
      <c r="E232" s="65" t="s">
        <v>761</v>
      </c>
      <c r="F232" s="66" t="s">
        <v>761</v>
      </c>
    </row>
    <row r="233" spans="1:6" x14ac:dyDescent="0.2">
      <c r="A233" s="58" t="s">
        <v>169</v>
      </c>
      <c r="B233" s="58" t="s">
        <v>6</v>
      </c>
      <c r="C233" s="64">
        <v>12</v>
      </c>
      <c r="D233" s="65">
        <v>1649561</v>
      </c>
      <c r="E233" s="65">
        <v>98974</v>
      </c>
      <c r="F233" s="66">
        <v>1.277729236342531E-4</v>
      </c>
    </row>
    <row r="234" spans="1:6" x14ac:dyDescent="0.2">
      <c r="A234" s="58" t="s">
        <v>169</v>
      </c>
      <c r="B234" s="58" t="s">
        <v>10</v>
      </c>
      <c r="C234" s="64">
        <v>189</v>
      </c>
      <c r="D234" s="65">
        <v>6208284</v>
      </c>
      <c r="E234" s="65">
        <v>372497</v>
      </c>
      <c r="F234" s="66">
        <v>4.8088417902669776E-4</v>
      </c>
    </row>
    <row r="235" spans="1:6" x14ac:dyDescent="0.2">
      <c r="A235" s="58" t="s">
        <v>169</v>
      </c>
      <c r="B235" s="58" t="s">
        <v>4</v>
      </c>
      <c r="C235" s="64">
        <v>18</v>
      </c>
      <c r="D235" s="65">
        <v>1183686</v>
      </c>
      <c r="E235" s="65">
        <v>71021</v>
      </c>
      <c r="F235" s="66">
        <v>9.1686309631097972E-5</v>
      </c>
    </row>
    <row r="236" spans="1:6" x14ac:dyDescent="0.2">
      <c r="A236" s="58" t="s">
        <v>169</v>
      </c>
      <c r="B236" s="58" t="s">
        <v>763</v>
      </c>
      <c r="C236" s="64">
        <v>342</v>
      </c>
      <c r="D236" s="65">
        <v>5419378</v>
      </c>
      <c r="E236" s="65">
        <v>321086</v>
      </c>
      <c r="F236" s="66">
        <v>4.1451388200969746E-4</v>
      </c>
    </row>
    <row r="237" spans="1:6" x14ac:dyDescent="0.2">
      <c r="A237" s="58" t="s">
        <v>169</v>
      </c>
      <c r="B237" s="58" t="s">
        <v>8</v>
      </c>
      <c r="C237" s="64">
        <v>91</v>
      </c>
      <c r="D237" s="65">
        <v>1666858</v>
      </c>
      <c r="E237" s="65">
        <v>100011</v>
      </c>
      <c r="F237" s="66">
        <v>1.2911166433189814E-4</v>
      </c>
    </row>
    <row r="238" spans="1:6" x14ac:dyDescent="0.2">
      <c r="A238" s="58" t="s">
        <v>169</v>
      </c>
      <c r="B238" s="58" t="s">
        <v>764</v>
      </c>
      <c r="C238" s="64">
        <v>60</v>
      </c>
      <c r="D238" s="65">
        <v>2714085</v>
      </c>
      <c r="E238" s="65">
        <v>162845</v>
      </c>
      <c r="F238" s="66">
        <v>2.1022876461717165E-4</v>
      </c>
    </row>
    <row r="239" spans="1:6" x14ac:dyDescent="0.2">
      <c r="A239" s="58" t="s">
        <v>169</v>
      </c>
      <c r="B239" s="58" t="s">
        <v>25</v>
      </c>
      <c r="C239" s="64">
        <v>33</v>
      </c>
      <c r="D239" s="65">
        <v>2390491</v>
      </c>
      <c r="E239" s="65">
        <v>143429</v>
      </c>
      <c r="F239" s="66">
        <v>1.8516320108247913E-4</v>
      </c>
    </row>
    <row r="240" spans="1:6" x14ac:dyDescent="0.2">
      <c r="A240" s="58" t="s">
        <v>169</v>
      </c>
      <c r="B240" s="58" t="s">
        <v>49</v>
      </c>
      <c r="C240" s="64">
        <v>903</v>
      </c>
      <c r="D240" s="65">
        <v>38647854</v>
      </c>
      <c r="E240" s="65">
        <v>2314794</v>
      </c>
      <c r="F240" s="66">
        <v>2.9883403418173187E-3</v>
      </c>
    </row>
    <row r="241" spans="1:6" x14ac:dyDescent="0.2">
      <c r="A241" s="58" t="s">
        <v>174</v>
      </c>
      <c r="B241" s="58" t="s">
        <v>5</v>
      </c>
      <c r="C241" s="64" t="s">
        <v>761</v>
      </c>
      <c r="D241" s="65" t="s">
        <v>761</v>
      </c>
      <c r="E241" s="65" t="s">
        <v>761</v>
      </c>
      <c r="F241" s="66" t="s">
        <v>761</v>
      </c>
    </row>
    <row r="242" spans="1:6" x14ac:dyDescent="0.2">
      <c r="A242" s="58" t="s">
        <v>174</v>
      </c>
      <c r="B242" s="58" t="s">
        <v>1</v>
      </c>
      <c r="C242" s="64">
        <v>33</v>
      </c>
      <c r="D242" s="65">
        <v>2808387</v>
      </c>
      <c r="E242" s="65">
        <v>168503</v>
      </c>
      <c r="F242" s="66">
        <v>2.1753309910827644E-4</v>
      </c>
    </row>
    <row r="243" spans="1:6" x14ac:dyDescent="0.2">
      <c r="A243" s="58" t="s">
        <v>174</v>
      </c>
      <c r="B243" s="58" t="s">
        <v>762</v>
      </c>
      <c r="C243" s="64">
        <v>84</v>
      </c>
      <c r="D243" s="65">
        <v>2309351</v>
      </c>
      <c r="E243" s="65">
        <v>138561</v>
      </c>
      <c r="F243" s="66">
        <v>1.7887873655390046E-4</v>
      </c>
    </row>
    <row r="244" spans="1:6" x14ac:dyDescent="0.2">
      <c r="A244" s="58" t="s">
        <v>174</v>
      </c>
      <c r="B244" s="58" t="s">
        <v>3</v>
      </c>
      <c r="C244" s="64">
        <v>39</v>
      </c>
      <c r="D244" s="65">
        <v>3216147</v>
      </c>
      <c r="E244" s="65">
        <v>192969</v>
      </c>
      <c r="F244" s="66">
        <v>2.4911808455531945E-4</v>
      </c>
    </row>
    <row r="245" spans="1:6" x14ac:dyDescent="0.2">
      <c r="A245" s="58" t="s">
        <v>174</v>
      </c>
      <c r="B245" s="58" t="s">
        <v>2</v>
      </c>
      <c r="C245" s="64">
        <v>24</v>
      </c>
      <c r="D245" s="65">
        <v>1956972</v>
      </c>
      <c r="E245" s="65">
        <v>117418</v>
      </c>
      <c r="F245" s="66">
        <v>1.5158365982264769E-4</v>
      </c>
    </row>
    <row r="246" spans="1:6" x14ac:dyDescent="0.2">
      <c r="A246" s="58" t="s">
        <v>174</v>
      </c>
      <c r="B246" s="58" t="s">
        <v>6</v>
      </c>
      <c r="C246" s="64" t="s">
        <v>761</v>
      </c>
      <c r="D246" s="65" t="s">
        <v>761</v>
      </c>
      <c r="E246" s="65" t="s">
        <v>761</v>
      </c>
      <c r="F246" s="66" t="s">
        <v>761</v>
      </c>
    </row>
    <row r="247" spans="1:6" x14ac:dyDescent="0.2">
      <c r="A247" s="58" t="s">
        <v>174</v>
      </c>
      <c r="B247" s="58" t="s">
        <v>10</v>
      </c>
      <c r="C247" s="64">
        <v>213</v>
      </c>
      <c r="D247" s="65">
        <v>7060126</v>
      </c>
      <c r="E247" s="65">
        <v>423608</v>
      </c>
      <c r="F247" s="66">
        <v>5.468671836528653E-4</v>
      </c>
    </row>
    <row r="248" spans="1:6" x14ac:dyDescent="0.2">
      <c r="A248" s="58" t="s">
        <v>174</v>
      </c>
      <c r="B248" s="58" t="s">
        <v>4</v>
      </c>
      <c r="C248" s="64">
        <v>45</v>
      </c>
      <c r="D248" s="65">
        <v>1784683</v>
      </c>
      <c r="E248" s="65">
        <v>107081</v>
      </c>
      <c r="F248" s="66">
        <v>1.3823885500918886E-4</v>
      </c>
    </row>
    <row r="249" spans="1:6" x14ac:dyDescent="0.2">
      <c r="A249" s="58" t="s">
        <v>174</v>
      </c>
      <c r="B249" s="58" t="s">
        <v>763</v>
      </c>
      <c r="C249" s="64">
        <v>253</v>
      </c>
      <c r="D249" s="65">
        <v>3139653</v>
      </c>
      <c r="E249" s="65">
        <v>186651</v>
      </c>
      <c r="F249" s="66">
        <v>2.4096170680438275E-4</v>
      </c>
    </row>
    <row r="250" spans="1:6" x14ac:dyDescent="0.2">
      <c r="A250" s="58" t="s">
        <v>174</v>
      </c>
      <c r="B250" s="58" t="s">
        <v>8</v>
      </c>
      <c r="C250" s="64">
        <v>103</v>
      </c>
      <c r="D250" s="65">
        <v>3796452</v>
      </c>
      <c r="E250" s="65">
        <v>227786</v>
      </c>
      <c r="F250" s="66">
        <v>2.9406594846072688E-4</v>
      </c>
    </row>
    <row r="251" spans="1:6" x14ac:dyDescent="0.2">
      <c r="A251" s="58" t="s">
        <v>174</v>
      </c>
      <c r="B251" s="58" t="s">
        <v>764</v>
      </c>
      <c r="C251" s="64">
        <v>64</v>
      </c>
      <c r="D251" s="65">
        <v>1485097</v>
      </c>
      <c r="E251" s="65">
        <v>89106</v>
      </c>
      <c r="F251" s="66">
        <v>1.1503358592512941E-4</v>
      </c>
    </row>
    <row r="252" spans="1:6" x14ac:dyDescent="0.2">
      <c r="A252" s="58" t="s">
        <v>174</v>
      </c>
      <c r="B252" s="58" t="s">
        <v>25</v>
      </c>
      <c r="C252" s="64">
        <v>87</v>
      </c>
      <c r="D252" s="65">
        <v>7240434</v>
      </c>
      <c r="E252" s="65">
        <v>434426</v>
      </c>
      <c r="F252" s="66">
        <v>5.6083294726629257E-4</v>
      </c>
    </row>
    <row r="253" spans="1:6" x14ac:dyDescent="0.2">
      <c r="A253" s="58" t="s">
        <v>174</v>
      </c>
      <c r="B253" s="58" t="s">
        <v>49</v>
      </c>
      <c r="C253" s="64">
        <v>966</v>
      </c>
      <c r="D253" s="65">
        <v>35636560</v>
      </c>
      <c r="E253" s="65">
        <v>2136465</v>
      </c>
      <c r="F253" s="66">
        <v>2.7581221259346351E-3</v>
      </c>
    </row>
    <row r="254" spans="1:6" x14ac:dyDescent="0.2">
      <c r="A254" s="58" t="s">
        <v>181</v>
      </c>
      <c r="B254" s="58" t="s">
        <v>5</v>
      </c>
      <c r="C254" s="64" t="s">
        <v>761</v>
      </c>
      <c r="D254" s="65" t="s">
        <v>761</v>
      </c>
      <c r="E254" s="65" t="s">
        <v>761</v>
      </c>
      <c r="F254" s="66" t="s">
        <v>761</v>
      </c>
    </row>
    <row r="255" spans="1:6" x14ac:dyDescent="0.2">
      <c r="A255" s="58" t="s">
        <v>181</v>
      </c>
      <c r="B255" s="58" t="s">
        <v>1</v>
      </c>
      <c r="C255" s="64">
        <v>12</v>
      </c>
      <c r="D255" s="65">
        <v>2296020</v>
      </c>
      <c r="E255" s="65">
        <v>137761</v>
      </c>
      <c r="F255" s="66">
        <v>1.7784595684501326E-4</v>
      </c>
    </row>
    <row r="256" spans="1:6" x14ac:dyDescent="0.2">
      <c r="A256" s="58" t="s">
        <v>181</v>
      </c>
      <c r="B256" s="58" t="s">
        <v>762</v>
      </c>
      <c r="C256" s="64">
        <v>54</v>
      </c>
      <c r="D256" s="65">
        <v>2387027</v>
      </c>
      <c r="E256" s="65">
        <v>143222</v>
      </c>
      <c r="F256" s="66">
        <v>1.8489596933280456E-4</v>
      </c>
    </row>
    <row r="257" spans="1:6" x14ac:dyDescent="0.2">
      <c r="A257" s="58" t="s">
        <v>181</v>
      </c>
      <c r="B257" s="58" t="s">
        <v>3</v>
      </c>
      <c r="C257" s="64">
        <v>33</v>
      </c>
      <c r="D257" s="65">
        <v>2530698</v>
      </c>
      <c r="E257" s="65">
        <v>151830</v>
      </c>
      <c r="F257" s="66">
        <v>1.9600867900043092E-4</v>
      </c>
    </row>
    <row r="258" spans="1:6" x14ac:dyDescent="0.2">
      <c r="A258" s="58" t="s">
        <v>181</v>
      </c>
      <c r="B258" s="58" t="s">
        <v>2</v>
      </c>
      <c r="C258" s="64">
        <v>15</v>
      </c>
      <c r="D258" s="65">
        <v>7062006</v>
      </c>
      <c r="E258" s="65">
        <v>423720</v>
      </c>
      <c r="F258" s="66">
        <v>5.4701177281210958E-4</v>
      </c>
    </row>
    <row r="259" spans="1:6" x14ac:dyDescent="0.2">
      <c r="A259" s="58" t="s">
        <v>181</v>
      </c>
      <c r="B259" s="58" t="s">
        <v>6</v>
      </c>
      <c r="C259" s="64" t="s">
        <v>761</v>
      </c>
      <c r="D259" s="65" t="s">
        <v>761</v>
      </c>
      <c r="E259" s="65" t="s">
        <v>761</v>
      </c>
      <c r="F259" s="66" t="s">
        <v>761</v>
      </c>
    </row>
    <row r="260" spans="1:6" x14ac:dyDescent="0.2">
      <c r="A260" s="58" t="s">
        <v>181</v>
      </c>
      <c r="B260" s="58" t="s">
        <v>10</v>
      </c>
      <c r="C260" s="64">
        <v>107</v>
      </c>
      <c r="D260" s="65">
        <v>3352331</v>
      </c>
      <c r="E260" s="65">
        <v>200721</v>
      </c>
      <c r="F260" s="66">
        <v>2.5912571993443653E-4</v>
      </c>
    </row>
    <row r="261" spans="1:6" x14ac:dyDescent="0.2">
      <c r="A261" s="58" t="s">
        <v>181</v>
      </c>
      <c r="B261" s="58" t="s">
        <v>4</v>
      </c>
      <c r="C261" s="64">
        <v>18</v>
      </c>
      <c r="D261" s="65">
        <v>1391237</v>
      </c>
      <c r="E261" s="65">
        <v>83474</v>
      </c>
      <c r="F261" s="66">
        <v>1.0776281677456346E-4</v>
      </c>
    </row>
    <row r="262" spans="1:6" x14ac:dyDescent="0.2">
      <c r="A262" s="58" t="s">
        <v>181</v>
      </c>
      <c r="B262" s="58" t="s">
        <v>763</v>
      </c>
      <c r="C262" s="64">
        <v>189</v>
      </c>
      <c r="D262" s="65">
        <v>2986154</v>
      </c>
      <c r="E262" s="65">
        <v>169179</v>
      </c>
      <c r="F262" s="66">
        <v>2.1840579796228614E-4</v>
      </c>
    </row>
    <row r="263" spans="1:6" x14ac:dyDescent="0.2">
      <c r="A263" s="58" t="s">
        <v>181</v>
      </c>
      <c r="B263" s="58" t="s">
        <v>8</v>
      </c>
      <c r="C263" s="64">
        <v>46</v>
      </c>
      <c r="D263" s="65">
        <v>534793</v>
      </c>
      <c r="E263" s="65">
        <v>32088</v>
      </c>
      <c r="F263" s="66">
        <v>4.1424794123465901E-5</v>
      </c>
    </row>
    <row r="264" spans="1:6" x14ac:dyDescent="0.2">
      <c r="A264" s="58" t="s">
        <v>181</v>
      </c>
      <c r="B264" s="58" t="s">
        <v>764</v>
      </c>
      <c r="C264" s="64">
        <v>18</v>
      </c>
      <c r="D264" s="65">
        <v>1093267</v>
      </c>
      <c r="E264" s="65">
        <v>65596</v>
      </c>
      <c r="F264" s="66">
        <v>8.4682772230206593E-5</v>
      </c>
    </row>
    <row r="265" spans="1:6" x14ac:dyDescent="0.2">
      <c r="A265" s="58" t="s">
        <v>181</v>
      </c>
      <c r="B265" s="58" t="s">
        <v>25</v>
      </c>
      <c r="C265" s="64">
        <v>39</v>
      </c>
      <c r="D265" s="65">
        <v>2834499</v>
      </c>
      <c r="E265" s="65">
        <v>170070</v>
      </c>
      <c r="F265" s="66">
        <v>2.1955605636305925E-4</v>
      </c>
    </row>
    <row r="266" spans="1:6" x14ac:dyDescent="0.2">
      <c r="A266" s="58" t="s">
        <v>181</v>
      </c>
      <c r="B266" s="58" t="s">
        <v>49</v>
      </c>
      <c r="C266" s="64">
        <v>549</v>
      </c>
      <c r="D266" s="65">
        <v>26821481</v>
      </c>
      <c r="E266" s="65">
        <v>1598868</v>
      </c>
      <c r="F266" s="66">
        <v>2.0640980344863399E-3</v>
      </c>
    </row>
    <row r="267" spans="1:6" x14ac:dyDescent="0.2">
      <c r="A267" s="58" t="s">
        <v>184</v>
      </c>
      <c r="B267" s="58" t="s">
        <v>5</v>
      </c>
      <c r="C267" s="64">
        <v>43</v>
      </c>
      <c r="D267" s="65">
        <v>3456859</v>
      </c>
      <c r="E267" s="65">
        <v>207412</v>
      </c>
      <c r="F267" s="66">
        <v>2.6776363122464191E-4</v>
      </c>
    </row>
    <row r="268" spans="1:6" x14ac:dyDescent="0.2">
      <c r="A268" s="58" t="s">
        <v>184</v>
      </c>
      <c r="B268" s="58" t="s">
        <v>1</v>
      </c>
      <c r="C268" s="64">
        <v>36</v>
      </c>
      <c r="D268" s="65">
        <v>25431936</v>
      </c>
      <c r="E268" s="65">
        <v>1525916</v>
      </c>
      <c r="F268" s="66">
        <v>1.9699188528329156E-3</v>
      </c>
    </row>
    <row r="269" spans="1:6" x14ac:dyDescent="0.2">
      <c r="A269" s="58" t="s">
        <v>184</v>
      </c>
      <c r="B269" s="58" t="s">
        <v>762</v>
      </c>
      <c r="C269" s="64">
        <v>139</v>
      </c>
      <c r="D269" s="65">
        <v>6360231</v>
      </c>
      <c r="E269" s="65">
        <v>381614</v>
      </c>
      <c r="F269" s="66">
        <v>4.9265399478410363E-4</v>
      </c>
    </row>
    <row r="270" spans="1:6" x14ac:dyDescent="0.2">
      <c r="A270" s="58" t="s">
        <v>184</v>
      </c>
      <c r="B270" s="58" t="s">
        <v>3</v>
      </c>
      <c r="C270" s="64">
        <v>45</v>
      </c>
      <c r="D270" s="65">
        <v>5544781</v>
      </c>
      <c r="E270" s="65">
        <v>332687</v>
      </c>
      <c r="F270" s="66">
        <v>4.2949047876319807E-4</v>
      </c>
    </row>
    <row r="271" spans="1:6" x14ac:dyDescent="0.2">
      <c r="A271" s="58" t="s">
        <v>184</v>
      </c>
      <c r="B271" s="58" t="s">
        <v>2</v>
      </c>
      <c r="C271" s="64">
        <v>32</v>
      </c>
      <c r="D271" s="65">
        <v>12892849</v>
      </c>
      <c r="E271" s="65">
        <v>773571</v>
      </c>
      <c r="F271" s="66">
        <v>9.9866054022948263E-4</v>
      </c>
    </row>
    <row r="272" spans="1:6" x14ac:dyDescent="0.2">
      <c r="A272" s="58" t="s">
        <v>184</v>
      </c>
      <c r="B272" s="58" t="s">
        <v>6</v>
      </c>
      <c r="C272" s="64">
        <v>51</v>
      </c>
      <c r="D272" s="65">
        <v>3890208</v>
      </c>
      <c r="E272" s="65">
        <v>233412</v>
      </c>
      <c r="F272" s="66">
        <v>3.0132897176347612E-4</v>
      </c>
    </row>
    <row r="273" spans="1:6" x14ac:dyDescent="0.2">
      <c r="A273" s="58" t="s">
        <v>184</v>
      </c>
      <c r="B273" s="58" t="s">
        <v>10</v>
      </c>
      <c r="C273" s="64">
        <v>221</v>
      </c>
      <c r="D273" s="65">
        <v>4093662</v>
      </c>
      <c r="E273" s="65">
        <v>245620</v>
      </c>
      <c r="F273" s="66">
        <v>3.1708919012109492E-4</v>
      </c>
    </row>
    <row r="274" spans="1:6" x14ac:dyDescent="0.2">
      <c r="A274" s="58" t="s">
        <v>184</v>
      </c>
      <c r="B274" s="58" t="s">
        <v>4</v>
      </c>
      <c r="C274" s="64">
        <v>54</v>
      </c>
      <c r="D274" s="65">
        <v>4782935</v>
      </c>
      <c r="E274" s="65">
        <v>286976</v>
      </c>
      <c r="F274" s="66">
        <v>3.7047873717201911E-4</v>
      </c>
    </row>
    <row r="275" spans="1:6" x14ac:dyDescent="0.2">
      <c r="A275" s="58" t="s">
        <v>184</v>
      </c>
      <c r="B275" s="58" t="s">
        <v>763</v>
      </c>
      <c r="C275" s="64">
        <v>445</v>
      </c>
      <c r="D275" s="65">
        <v>9248324</v>
      </c>
      <c r="E275" s="65">
        <v>544658</v>
      </c>
      <c r="F275" s="66">
        <v>7.0313966335386097E-4</v>
      </c>
    </row>
    <row r="276" spans="1:6" x14ac:dyDescent="0.2">
      <c r="A276" s="58" t="s">
        <v>184</v>
      </c>
      <c r="B276" s="58" t="s">
        <v>8</v>
      </c>
      <c r="C276" s="64">
        <v>144</v>
      </c>
      <c r="D276" s="65">
        <v>8452200</v>
      </c>
      <c r="E276" s="65">
        <v>507132</v>
      </c>
      <c r="F276" s="66">
        <v>6.5469454915923419E-4</v>
      </c>
    </row>
    <row r="277" spans="1:6" x14ac:dyDescent="0.2">
      <c r="A277" s="58" t="s">
        <v>184</v>
      </c>
      <c r="B277" s="58" t="s">
        <v>764</v>
      </c>
      <c r="C277" s="64">
        <v>75</v>
      </c>
      <c r="D277" s="65">
        <v>5443850</v>
      </c>
      <c r="E277" s="65">
        <v>326631</v>
      </c>
      <c r="F277" s="66">
        <v>4.2167233636692189E-4</v>
      </c>
    </row>
    <row r="278" spans="1:6" x14ac:dyDescent="0.2">
      <c r="A278" s="58" t="s">
        <v>184</v>
      </c>
      <c r="B278" s="58" t="s">
        <v>25</v>
      </c>
      <c r="C278" s="64">
        <v>102</v>
      </c>
      <c r="D278" s="65">
        <v>4134028</v>
      </c>
      <c r="E278" s="65">
        <v>248042</v>
      </c>
      <c r="F278" s="66">
        <v>3.2021593068975096E-4</v>
      </c>
    </row>
    <row r="279" spans="1:6" x14ac:dyDescent="0.2">
      <c r="A279" s="58" t="s">
        <v>184</v>
      </c>
      <c r="B279" s="58" t="s">
        <v>49</v>
      </c>
      <c r="C279" s="64">
        <v>1387</v>
      </c>
      <c r="D279" s="65">
        <v>93731863</v>
      </c>
      <c r="E279" s="65">
        <v>5613670</v>
      </c>
      <c r="F279" s="66">
        <v>7.2471055854860635E-3</v>
      </c>
    </row>
    <row r="280" spans="1:6" x14ac:dyDescent="0.2">
      <c r="A280" s="58" t="s">
        <v>192</v>
      </c>
      <c r="B280" s="58" t="s">
        <v>5</v>
      </c>
      <c r="C280" s="64">
        <v>23</v>
      </c>
      <c r="D280" s="65">
        <v>200578</v>
      </c>
      <c r="E280" s="65">
        <v>12035</v>
      </c>
      <c r="F280" s="66">
        <v>1.5536879745571932E-5</v>
      </c>
    </row>
    <row r="281" spans="1:6" x14ac:dyDescent="0.2">
      <c r="A281" s="58" t="s">
        <v>192</v>
      </c>
      <c r="B281" s="58" t="s">
        <v>1</v>
      </c>
      <c r="C281" s="64">
        <v>12</v>
      </c>
      <c r="D281" s="65">
        <v>1109698</v>
      </c>
      <c r="E281" s="65">
        <v>66582</v>
      </c>
      <c r="F281" s="66">
        <v>8.5955673221410069E-5</v>
      </c>
    </row>
    <row r="282" spans="1:6" x14ac:dyDescent="0.2">
      <c r="A282" s="58" t="s">
        <v>192</v>
      </c>
      <c r="B282" s="58" t="s">
        <v>762</v>
      </c>
      <c r="C282" s="64">
        <v>178</v>
      </c>
      <c r="D282" s="65">
        <v>3110917</v>
      </c>
      <c r="E282" s="65">
        <v>186423</v>
      </c>
      <c r="F282" s="66">
        <v>2.4066736458734989E-4</v>
      </c>
    </row>
    <row r="283" spans="1:6" x14ac:dyDescent="0.2">
      <c r="A283" s="58" t="s">
        <v>192</v>
      </c>
      <c r="B283" s="58" t="s">
        <v>3</v>
      </c>
      <c r="C283" s="64">
        <v>56</v>
      </c>
      <c r="D283" s="65">
        <v>3569968</v>
      </c>
      <c r="E283" s="65">
        <v>214198</v>
      </c>
      <c r="F283" s="66">
        <v>2.7652418510527762E-4</v>
      </c>
    </row>
    <row r="284" spans="1:6" x14ac:dyDescent="0.2">
      <c r="A284" s="58" t="s">
        <v>192</v>
      </c>
      <c r="B284" s="58" t="s">
        <v>2</v>
      </c>
      <c r="C284" s="64">
        <v>54</v>
      </c>
      <c r="D284" s="65">
        <v>3447658</v>
      </c>
      <c r="E284" s="65">
        <v>206793</v>
      </c>
      <c r="F284" s="66">
        <v>2.6696451792489044E-4</v>
      </c>
    </row>
    <row r="285" spans="1:6" x14ac:dyDescent="0.2">
      <c r="A285" s="58" t="s">
        <v>192</v>
      </c>
      <c r="B285" s="58" t="s">
        <v>6</v>
      </c>
      <c r="C285" s="64">
        <v>18</v>
      </c>
      <c r="D285" s="65">
        <v>139130</v>
      </c>
      <c r="E285" s="65">
        <v>8348</v>
      </c>
      <c r="F285" s="66">
        <v>1.0777056262238013E-5</v>
      </c>
    </row>
    <row r="286" spans="1:6" x14ac:dyDescent="0.2">
      <c r="A286" s="58" t="s">
        <v>192</v>
      </c>
      <c r="B286" s="58" t="s">
        <v>10</v>
      </c>
      <c r="C286" s="64">
        <v>277</v>
      </c>
      <c r="D286" s="65">
        <v>12379963</v>
      </c>
      <c r="E286" s="65">
        <v>742798</v>
      </c>
      <c r="F286" s="66">
        <v>9.589333777525001E-4</v>
      </c>
    </row>
    <row r="287" spans="1:6" x14ac:dyDescent="0.2">
      <c r="A287" s="58" t="s">
        <v>192</v>
      </c>
      <c r="B287" s="58" t="s">
        <v>4</v>
      </c>
      <c r="C287" s="64">
        <v>49</v>
      </c>
      <c r="D287" s="65">
        <v>3776049</v>
      </c>
      <c r="E287" s="65">
        <v>226563</v>
      </c>
      <c r="F287" s="66">
        <v>2.9248708648076555E-4</v>
      </c>
    </row>
    <row r="288" spans="1:6" x14ac:dyDescent="0.2">
      <c r="A288" s="58" t="s">
        <v>192</v>
      </c>
      <c r="B288" s="58" t="s">
        <v>763</v>
      </c>
      <c r="C288" s="64">
        <v>538</v>
      </c>
      <c r="D288" s="65">
        <v>5199957</v>
      </c>
      <c r="E288" s="65">
        <v>307852</v>
      </c>
      <c r="F288" s="66">
        <v>3.9742912367543082E-4</v>
      </c>
    </row>
    <row r="289" spans="1:6" x14ac:dyDescent="0.2">
      <c r="A289" s="58" t="s">
        <v>192</v>
      </c>
      <c r="B289" s="58" t="s">
        <v>8</v>
      </c>
      <c r="C289" s="64">
        <v>178</v>
      </c>
      <c r="D289" s="65">
        <v>4385984</v>
      </c>
      <c r="E289" s="65">
        <v>262430</v>
      </c>
      <c r="F289" s="66">
        <v>3.3879047375408739E-4</v>
      </c>
    </row>
    <row r="290" spans="1:6" x14ac:dyDescent="0.2">
      <c r="A290" s="58" t="s">
        <v>192</v>
      </c>
      <c r="B290" s="58" t="s">
        <v>764</v>
      </c>
      <c r="C290" s="64">
        <v>80</v>
      </c>
      <c r="D290" s="65">
        <v>2357148</v>
      </c>
      <c r="E290" s="65">
        <v>141429</v>
      </c>
      <c r="F290" s="66">
        <v>1.8258125181026111E-4</v>
      </c>
    </row>
    <row r="291" spans="1:6" x14ac:dyDescent="0.2">
      <c r="A291" s="58" t="s">
        <v>192</v>
      </c>
      <c r="B291" s="58" t="s">
        <v>25</v>
      </c>
      <c r="C291" s="64">
        <v>93</v>
      </c>
      <c r="D291" s="65">
        <v>6393789</v>
      </c>
      <c r="E291" s="65">
        <v>383627</v>
      </c>
      <c r="F291" s="66">
        <v>4.9525272672659097E-4</v>
      </c>
    </row>
    <row r="292" spans="1:6" x14ac:dyDescent="0.2">
      <c r="A292" s="58" t="s">
        <v>192</v>
      </c>
      <c r="B292" s="58" t="s">
        <v>49</v>
      </c>
      <c r="C292" s="64">
        <v>1556</v>
      </c>
      <c r="D292" s="65">
        <v>46070839</v>
      </c>
      <c r="E292" s="65">
        <v>2759077</v>
      </c>
      <c r="F292" s="66">
        <v>3.5618984260717378E-3</v>
      </c>
    </row>
    <row r="293" spans="1:6" x14ac:dyDescent="0.2">
      <c r="A293" s="58" t="s">
        <v>201</v>
      </c>
      <c r="B293" s="58" t="s">
        <v>5</v>
      </c>
      <c r="C293" s="64">
        <v>39</v>
      </c>
      <c r="D293" s="65">
        <v>3001632</v>
      </c>
      <c r="E293" s="65">
        <v>180098</v>
      </c>
      <c r="F293" s="66">
        <v>2.325019500139604E-4</v>
      </c>
    </row>
    <row r="294" spans="1:6" x14ac:dyDescent="0.2">
      <c r="A294" s="58" t="s">
        <v>201</v>
      </c>
      <c r="B294" s="58" t="s">
        <v>1</v>
      </c>
      <c r="C294" s="64">
        <v>43</v>
      </c>
      <c r="D294" s="65">
        <v>16736052</v>
      </c>
      <c r="E294" s="65">
        <v>1004163</v>
      </c>
      <c r="F294" s="66">
        <v>1.2963489635191314E-3</v>
      </c>
    </row>
    <row r="295" spans="1:6" x14ac:dyDescent="0.2">
      <c r="A295" s="58" t="s">
        <v>201</v>
      </c>
      <c r="B295" s="58" t="s">
        <v>762</v>
      </c>
      <c r="C295" s="64">
        <v>354</v>
      </c>
      <c r="D295" s="65">
        <v>17644174</v>
      </c>
      <c r="E295" s="65">
        <v>1058651</v>
      </c>
      <c r="F295" s="66">
        <v>1.3666915894914391E-3</v>
      </c>
    </row>
    <row r="296" spans="1:6" x14ac:dyDescent="0.2">
      <c r="A296" s="58" t="s">
        <v>201</v>
      </c>
      <c r="B296" s="58" t="s">
        <v>3</v>
      </c>
      <c r="C296" s="64">
        <v>110</v>
      </c>
      <c r="D296" s="65">
        <v>14240574</v>
      </c>
      <c r="E296" s="65">
        <v>854434</v>
      </c>
      <c r="F296" s="66">
        <v>1.1030526222291655E-3</v>
      </c>
    </row>
    <row r="297" spans="1:6" x14ac:dyDescent="0.2">
      <c r="A297" s="58" t="s">
        <v>201</v>
      </c>
      <c r="B297" s="58" t="s">
        <v>2</v>
      </c>
      <c r="C297" s="64">
        <v>74</v>
      </c>
      <c r="D297" s="65">
        <v>19069505</v>
      </c>
      <c r="E297" s="65">
        <v>1144170</v>
      </c>
      <c r="F297" s="66">
        <v>1.4770944493968455E-3</v>
      </c>
    </row>
    <row r="298" spans="1:6" x14ac:dyDescent="0.2">
      <c r="A298" s="58" t="s">
        <v>201</v>
      </c>
      <c r="B298" s="58" t="s">
        <v>6</v>
      </c>
      <c r="C298" s="64">
        <v>45</v>
      </c>
      <c r="D298" s="65">
        <v>2544843</v>
      </c>
      <c r="E298" s="65">
        <v>152691</v>
      </c>
      <c r="F298" s="66">
        <v>1.9712020816212077E-4</v>
      </c>
    </row>
    <row r="299" spans="1:6" x14ac:dyDescent="0.2">
      <c r="A299" s="58" t="s">
        <v>201</v>
      </c>
      <c r="B299" s="58" t="s">
        <v>10</v>
      </c>
      <c r="C299" s="64">
        <v>458</v>
      </c>
      <c r="D299" s="65">
        <v>11115591</v>
      </c>
      <c r="E299" s="65">
        <v>666903</v>
      </c>
      <c r="F299" s="66">
        <v>8.6095485774500679E-4</v>
      </c>
    </row>
    <row r="300" spans="1:6" x14ac:dyDescent="0.2">
      <c r="A300" s="58" t="s">
        <v>201</v>
      </c>
      <c r="B300" s="58" t="s">
        <v>4</v>
      </c>
      <c r="C300" s="64">
        <v>90</v>
      </c>
      <c r="D300" s="65">
        <v>6412582</v>
      </c>
      <c r="E300" s="65">
        <v>384755</v>
      </c>
      <c r="F300" s="66">
        <v>4.9670894611612197E-4</v>
      </c>
    </row>
    <row r="301" spans="1:6" x14ac:dyDescent="0.2">
      <c r="A301" s="58" t="s">
        <v>201</v>
      </c>
      <c r="B301" s="58" t="s">
        <v>763</v>
      </c>
      <c r="C301" s="64">
        <v>836</v>
      </c>
      <c r="D301" s="65">
        <v>16273896</v>
      </c>
      <c r="E301" s="65">
        <v>961811</v>
      </c>
      <c r="F301" s="66">
        <v>1.2416736057306425E-3</v>
      </c>
    </row>
    <row r="302" spans="1:6" x14ac:dyDescent="0.2">
      <c r="A302" s="58" t="s">
        <v>201</v>
      </c>
      <c r="B302" s="58" t="s">
        <v>8</v>
      </c>
      <c r="C302" s="64">
        <v>224</v>
      </c>
      <c r="D302" s="65">
        <v>5851349</v>
      </c>
      <c r="E302" s="65">
        <v>351081</v>
      </c>
      <c r="F302" s="66">
        <v>4.5323666621978716E-4</v>
      </c>
    </row>
    <row r="303" spans="1:6" x14ac:dyDescent="0.2">
      <c r="A303" s="58" t="s">
        <v>201</v>
      </c>
      <c r="B303" s="58" t="s">
        <v>764</v>
      </c>
      <c r="C303" s="64">
        <v>138</v>
      </c>
      <c r="D303" s="65">
        <v>6505469</v>
      </c>
      <c r="E303" s="65">
        <v>390328</v>
      </c>
      <c r="F303" s="66">
        <v>5.0390354776315752E-4</v>
      </c>
    </row>
    <row r="304" spans="1:6" x14ac:dyDescent="0.2">
      <c r="A304" s="58" t="s">
        <v>201</v>
      </c>
      <c r="B304" s="58" t="s">
        <v>25</v>
      </c>
      <c r="C304" s="64">
        <v>147</v>
      </c>
      <c r="D304" s="65">
        <v>12309357</v>
      </c>
      <c r="E304" s="65">
        <v>738561</v>
      </c>
      <c r="F304" s="66">
        <v>9.5346351821930621E-4</v>
      </c>
    </row>
    <row r="305" spans="1:6" x14ac:dyDescent="0.2">
      <c r="A305" s="58" t="s">
        <v>201</v>
      </c>
      <c r="B305" s="58" t="s">
        <v>49</v>
      </c>
      <c r="C305" s="64">
        <v>2558</v>
      </c>
      <c r="D305" s="65">
        <v>131705025</v>
      </c>
      <c r="E305" s="65">
        <v>7887646</v>
      </c>
      <c r="F305" s="66">
        <v>1.0182750924606685E-2</v>
      </c>
    </row>
    <row r="306" spans="1:6" x14ac:dyDescent="0.2">
      <c r="A306" s="58" t="s">
        <v>212</v>
      </c>
      <c r="B306" s="58" t="s">
        <v>5</v>
      </c>
      <c r="C306" s="64">
        <v>23</v>
      </c>
      <c r="D306" s="65">
        <v>443831</v>
      </c>
      <c r="E306" s="65">
        <v>26630</v>
      </c>
      <c r="F306" s="66">
        <v>3.4378654559582922E-5</v>
      </c>
    </row>
    <row r="307" spans="1:6" x14ac:dyDescent="0.2">
      <c r="A307" s="58" t="s">
        <v>212</v>
      </c>
      <c r="B307" s="58" t="s">
        <v>1</v>
      </c>
      <c r="C307" s="64">
        <v>18</v>
      </c>
      <c r="D307" s="65">
        <v>3523830</v>
      </c>
      <c r="E307" s="65">
        <v>211430</v>
      </c>
      <c r="F307" s="66">
        <v>2.7295076731252791E-4</v>
      </c>
    </row>
    <row r="308" spans="1:6" x14ac:dyDescent="0.2">
      <c r="A308" s="58" t="s">
        <v>212</v>
      </c>
      <c r="B308" s="58" t="s">
        <v>762</v>
      </c>
      <c r="C308" s="64">
        <v>140</v>
      </c>
      <c r="D308" s="65">
        <v>5456942</v>
      </c>
      <c r="E308" s="65">
        <v>327417</v>
      </c>
      <c r="F308" s="66">
        <v>4.2268704243090361E-4</v>
      </c>
    </row>
    <row r="309" spans="1:6" x14ac:dyDescent="0.2">
      <c r="A309" s="58" t="s">
        <v>212</v>
      </c>
      <c r="B309" s="58" t="s">
        <v>3</v>
      </c>
      <c r="C309" s="64">
        <v>65</v>
      </c>
      <c r="D309" s="65">
        <v>4599484</v>
      </c>
      <c r="E309" s="65">
        <v>275969</v>
      </c>
      <c r="F309" s="66">
        <v>3.5626897935236724E-4</v>
      </c>
    </row>
    <row r="310" spans="1:6" x14ac:dyDescent="0.2">
      <c r="A310" s="58" t="s">
        <v>212</v>
      </c>
      <c r="B310" s="58" t="s">
        <v>2</v>
      </c>
      <c r="C310" s="64">
        <v>30</v>
      </c>
      <c r="D310" s="65">
        <v>8615051</v>
      </c>
      <c r="E310" s="65">
        <v>516903</v>
      </c>
      <c r="F310" s="66">
        <v>6.6730866232865538E-4</v>
      </c>
    </row>
    <row r="311" spans="1:6" x14ac:dyDescent="0.2">
      <c r="A311" s="58" t="s">
        <v>212</v>
      </c>
      <c r="B311" s="58" t="s">
        <v>6</v>
      </c>
      <c r="C311" s="64">
        <v>30</v>
      </c>
      <c r="D311" s="65">
        <v>1234076</v>
      </c>
      <c r="E311" s="65">
        <v>74045</v>
      </c>
      <c r="F311" s="66">
        <v>9.5590216930691615E-5</v>
      </c>
    </row>
    <row r="312" spans="1:6" x14ac:dyDescent="0.2">
      <c r="A312" s="58" t="s">
        <v>212</v>
      </c>
      <c r="B312" s="58" t="s">
        <v>10</v>
      </c>
      <c r="C312" s="64">
        <v>182</v>
      </c>
      <c r="D312" s="65">
        <v>3056282</v>
      </c>
      <c r="E312" s="65">
        <v>183377</v>
      </c>
      <c r="F312" s="66">
        <v>2.3673505584576184E-4</v>
      </c>
    </row>
    <row r="313" spans="1:6" x14ac:dyDescent="0.2">
      <c r="A313" s="58" t="s">
        <v>212</v>
      </c>
      <c r="B313" s="58" t="s">
        <v>4</v>
      </c>
      <c r="C313" s="64">
        <v>21</v>
      </c>
      <c r="D313" s="65">
        <v>2339665</v>
      </c>
      <c r="E313" s="65">
        <v>140380</v>
      </c>
      <c r="F313" s="66">
        <v>1.8122701941698276E-4</v>
      </c>
    </row>
    <row r="314" spans="1:6" x14ac:dyDescent="0.2">
      <c r="A314" s="58" t="s">
        <v>212</v>
      </c>
      <c r="B314" s="58" t="s">
        <v>763</v>
      </c>
      <c r="C314" s="64">
        <v>411</v>
      </c>
      <c r="D314" s="65">
        <v>5572592</v>
      </c>
      <c r="E314" s="65">
        <v>328770</v>
      </c>
      <c r="F314" s="66">
        <v>4.2443373111355906E-4</v>
      </c>
    </row>
    <row r="315" spans="1:6" x14ac:dyDescent="0.2">
      <c r="A315" s="58" t="s">
        <v>212</v>
      </c>
      <c r="B315" s="58" t="s">
        <v>8</v>
      </c>
      <c r="C315" s="64">
        <v>78</v>
      </c>
      <c r="D315" s="65">
        <v>844220</v>
      </c>
      <c r="E315" s="65">
        <v>50653</v>
      </c>
      <c r="F315" s="66">
        <v>6.5391738242829658E-5</v>
      </c>
    </row>
    <row r="316" spans="1:6" x14ac:dyDescent="0.2">
      <c r="A316" s="58" t="s">
        <v>212</v>
      </c>
      <c r="B316" s="58" t="s">
        <v>764</v>
      </c>
      <c r="C316" s="64">
        <v>78</v>
      </c>
      <c r="D316" s="65">
        <v>2728078</v>
      </c>
      <c r="E316" s="65">
        <v>163685</v>
      </c>
      <c r="F316" s="66">
        <v>2.1131318331150324E-4</v>
      </c>
    </row>
    <row r="317" spans="1:6" x14ac:dyDescent="0.2">
      <c r="A317" s="58" t="s">
        <v>212</v>
      </c>
      <c r="B317" s="58" t="s">
        <v>25</v>
      </c>
      <c r="C317" s="64">
        <v>45</v>
      </c>
      <c r="D317" s="65">
        <v>4854474</v>
      </c>
      <c r="E317" s="65">
        <v>291268</v>
      </c>
      <c r="F317" s="66">
        <v>3.7601960031019902E-4</v>
      </c>
    </row>
    <row r="318" spans="1:6" x14ac:dyDescent="0.2">
      <c r="A318" s="58" t="s">
        <v>212</v>
      </c>
      <c r="B318" s="58" t="s">
        <v>49</v>
      </c>
      <c r="C318" s="64">
        <v>1121</v>
      </c>
      <c r="D318" s="65">
        <v>43268524</v>
      </c>
      <c r="E318" s="65">
        <v>2590526</v>
      </c>
      <c r="F318" s="66">
        <v>3.3443033601809283E-3</v>
      </c>
    </row>
    <row r="319" spans="1:6" x14ac:dyDescent="0.2">
      <c r="A319" s="58" t="s">
        <v>221</v>
      </c>
      <c r="B319" s="58" t="s">
        <v>5</v>
      </c>
      <c r="C319" s="64">
        <v>226</v>
      </c>
      <c r="D319" s="65">
        <v>31248772</v>
      </c>
      <c r="E319" s="65">
        <v>1874926</v>
      </c>
      <c r="F319" s="66">
        <v>2.4204819105813208E-3</v>
      </c>
    </row>
    <row r="320" spans="1:6" x14ac:dyDescent="0.2">
      <c r="A320" s="58" t="s">
        <v>221</v>
      </c>
      <c r="B320" s="58" t="s">
        <v>1</v>
      </c>
      <c r="C320" s="64">
        <v>66</v>
      </c>
      <c r="D320" s="65">
        <v>54813295</v>
      </c>
      <c r="E320" s="65">
        <v>3288798</v>
      </c>
      <c r="F320" s="66">
        <v>4.2457548012860384E-3</v>
      </c>
    </row>
    <row r="321" spans="1:6" x14ac:dyDescent="0.2">
      <c r="A321" s="58" t="s">
        <v>221</v>
      </c>
      <c r="B321" s="58" t="s">
        <v>762</v>
      </c>
      <c r="C321" s="64">
        <v>646</v>
      </c>
      <c r="D321" s="65">
        <v>61595670</v>
      </c>
      <c r="E321" s="65">
        <v>3695740</v>
      </c>
      <c r="F321" s="66">
        <v>4.7711066016535107E-3</v>
      </c>
    </row>
    <row r="322" spans="1:6" x14ac:dyDescent="0.2">
      <c r="A322" s="58" t="s">
        <v>221</v>
      </c>
      <c r="B322" s="58" t="s">
        <v>3</v>
      </c>
      <c r="C322" s="64">
        <v>156</v>
      </c>
      <c r="D322" s="65">
        <v>32258035</v>
      </c>
      <c r="E322" s="65">
        <v>1935482</v>
      </c>
      <c r="F322" s="66">
        <v>2.498658170645538E-3</v>
      </c>
    </row>
    <row r="323" spans="1:6" x14ac:dyDescent="0.2">
      <c r="A323" s="58" t="s">
        <v>221</v>
      </c>
      <c r="B323" s="58" t="s">
        <v>2</v>
      </c>
      <c r="C323" s="64">
        <v>144</v>
      </c>
      <c r="D323" s="65">
        <v>74208346</v>
      </c>
      <c r="E323" s="65">
        <v>4452501</v>
      </c>
      <c r="F323" s="66">
        <v>5.7480658582500016E-3</v>
      </c>
    </row>
    <row r="324" spans="1:6" x14ac:dyDescent="0.2">
      <c r="A324" s="58" t="s">
        <v>221</v>
      </c>
      <c r="B324" s="58" t="s">
        <v>6</v>
      </c>
      <c r="C324" s="64">
        <v>75</v>
      </c>
      <c r="D324" s="65">
        <v>16763085</v>
      </c>
      <c r="E324" s="65">
        <v>1005785</v>
      </c>
      <c r="F324" s="66">
        <v>1.2984429243789002E-3</v>
      </c>
    </row>
    <row r="325" spans="1:6" x14ac:dyDescent="0.2">
      <c r="A325" s="58" t="s">
        <v>221</v>
      </c>
      <c r="B325" s="58" t="s">
        <v>10</v>
      </c>
      <c r="C325" s="64">
        <v>762</v>
      </c>
      <c r="D325" s="65">
        <v>30748654</v>
      </c>
      <c r="E325" s="65">
        <v>1844919</v>
      </c>
      <c r="F325" s="66">
        <v>2.3817436346755976E-3</v>
      </c>
    </row>
    <row r="326" spans="1:6" x14ac:dyDescent="0.2">
      <c r="A326" s="58" t="s">
        <v>221</v>
      </c>
      <c r="B326" s="58" t="s">
        <v>4</v>
      </c>
      <c r="C326" s="64">
        <v>138</v>
      </c>
      <c r="D326" s="65">
        <v>21033120</v>
      </c>
      <c r="E326" s="65">
        <v>1261987</v>
      </c>
      <c r="F326" s="66">
        <v>1.6291932080993007E-3</v>
      </c>
    </row>
    <row r="327" spans="1:6" x14ac:dyDescent="0.2">
      <c r="A327" s="58" t="s">
        <v>221</v>
      </c>
      <c r="B327" s="58" t="s">
        <v>763</v>
      </c>
      <c r="C327" s="64">
        <v>1658</v>
      </c>
      <c r="D327" s="65">
        <v>59331977</v>
      </c>
      <c r="E327" s="65">
        <v>3431702</v>
      </c>
      <c r="F327" s="66">
        <v>4.4302402406845602E-3</v>
      </c>
    </row>
    <row r="328" spans="1:6" x14ac:dyDescent="0.2">
      <c r="A328" s="58" t="s">
        <v>221</v>
      </c>
      <c r="B328" s="58" t="s">
        <v>8</v>
      </c>
      <c r="C328" s="64">
        <v>519</v>
      </c>
      <c r="D328" s="65">
        <v>65136266</v>
      </c>
      <c r="E328" s="65">
        <v>3908176</v>
      </c>
      <c r="F328" s="66">
        <v>5.0453560894499648E-3</v>
      </c>
    </row>
    <row r="329" spans="1:6" x14ac:dyDescent="0.2">
      <c r="A329" s="58" t="s">
        <v>221</v>
      </c>
      <c r="B329" s="58" t="s">
        <v>764</v>
      </c>
      <c r="C329" s="64">
        <v>168</v>
      </c>
      <c r="D329" s="65">
        <v>17658526</v>
      </c>
      <c r="E329" s="65">
        <v>1059512</v>
      </c>
      <c r="F329" s="66">
        <v>1.3678031186531289E-3</v>
      </c>
    </row>
    <row r="330" spans="1:6" x14ac:dyDescent="0.2">
      <c r="A330" s="58" t="s">
        <v>221</v>
      </c>
      <c r="B330" s="58" t="s">
        <v>25</v>
      </c>
      <c r="C330" s="64">
        <v>182</v>
      </c>
      <c r="D330" s="65">
        <v>25594124</v>
      </c>
      <c r="E330" s="65">
        <v>1535647</v>
      </c>
      <c r="F330" s="66">
        <v>1.9824813270168922E-3</v>
      </c>
    </row>
    <row r="331" spans="1:6" x14ac:dyDescent="0.2">
      <c r="A331" s="58" t="s">
        <v>221</v>
      </c>
      <c r="B331" s="58" t="s">
        <v>49</v>
      </c>
      <c r="C331" s="64">
        <v>4740</v>
      </c>
      <c r="D331" s="65">
        <v>490389869</v>
      </c>
      <c r="E331" s="65">
        <v>29295175</v>
      </c>
      <c r="F331" s="66">
        <v>3.7819327885374752E-2</v>
      </c>
    </row>
    <row r="332" spans="1:6" x14ac:dyDescent="0.2">
      <c r="A332" s="58" t="s">
        <v>237</v>
      </c>
      <c r="B332" s="58" t="s">
        <v>5</v>
      </c>
      <c r="C332" s="64">
        <v>18</v>
      </c>
      <c r="D332" s="65">
        <v>351187</v>
      </c>
      <c r="E332" s="65">
        <v>21071</v>
      </c>
      <c r="F332" s="66">
        <v>2.7202126557452941E-5</v>
      </c>
    </row>
    <row r="333" spans="1:6" x14ac:dyDescent="0.2">
      <c r="A333" s="58" t="s">
        <v>237</v>
      </c>
      <c r="B333" s="58" t="s">
        <v>1</v>
      </c>
      <c r="C333" s="64">
        <v>27</v>
      </c>
      <c r="D333" s="65">
        <v>4106971</v>
      </c>
      <c r="E333" s="65">
        <v>246418</v>
      </c>
      <c r="F333" s="66">
        <v>3.1811938788070993E-4</v>
      </c>
    </row>
    <row r="334" spans="1:6" x14ac:dyDescent="0.2">
      <c r="A334" s="58" t="s">
        <v>237</v>
      </c>
      <c r="B334" s="58" t="s">
        <v>762</v>
      </c>
      <c r="C334" s="64">
        <v>53</v>
      </c>
      <c r="D334" s="65">
        <v>800709</v>
      </c>
      <c r="E334" s="65">
        <v>48043</v>
      </c>
      <c r="F334" s="66">
        <v>6.2022294442585151E-5</v>
      </c>
    </row>
    <row r="335" spans="1:6" x14ac:dyDescent="0.2">
      <c r="A335" s="58" t="s">
        <v>237</v>
      </c>
      <c r="B335" s="58" t="s">
        <v>3</v>
      </c>
      <c r="C335" s="64">
        <v>30</v>
      </c>
      <c r="D335" s="65">
        <v>999148</v>
      </c>
      <c r="E335" s="65">
        <v>59949</v>
      </c>
      <c r="F335" s="66">
        <v>7.7392638460099019E-5</v>
      </c>
    </row>
    <row r="336" spans="1:6" x14ac:dyDescent="0.2">
      <c r="A336" s="58" t="s">
        <v>237</v>
      </c>
      <c r="B336" s="58" t="s">
        <v>2</v>
      </c>
      <c r="C336" s="64">
        <v>12</v>
      </c>
      <c r="D336" s="65">
        <v>735532</v>
      </c>
      <c r="E336" s="65">
        <v>44132</v>
      </c>
      <c r="F336" s="66">
        <v>5.697329264076281E-5</v>
      </c>
    </row>
    <row r="337" spans="1:6" x14ac:dyDescent="0.2">
      <c r="A337" s="58" t="s">
        <v>237</v>
      </c>
      <c r="B337" s="58" t="s">
        <v>6</v>
      </c>
      <c r="C337" s="64">
        <v>15</v>
      </c>
      <c r="D337" s="65">
        <v>543007</v>
      </c>
      <c r="E337" s="65">
        <v>32580</v>
      </c>
      <c r="F337" s="66">
        <v>4.2059953644431535E-5</v>
      </c>
    </row>
    <row r="338" spans="1:6" x14ac:dyDescent="0.2">
      <c r="A338" s="58" t="s">
        <v>237</v>
      </c>
      <c r="B338" s="58" t="s">
        <v>10</v>
      </c>
      <c r="C338" s="64">
        <v>138</v>
      </c>
      <c r="D338" s="65">
        <v>5862712</v>
      </c>
      <c r="E338" s="65">
        <v>351763</v>
      </c>
      <c r="F338" s="66">
        <v>4.5411711092161356E-4</v>
      </c>
    </row>
    <row r="339" spans="1:6" x14ac:dyDescent="0.2">
      <c r="A339" s="58" t="s">
        <v>237</v>
      </c>
      <c r="B339" s="58" t="s">
        <v>4</v>
      </c>
      <c r="C339" s="64">
        <v>33</v>
      </c>
      <c r="D339" s="65">
        <v>1534127</v>
      </c>
      <c r="E339" s="65">
        <v>92048</v>
      </c>
      <c r="F339" s="66">
        <v>1.1883163330456211E-4</v>
      </c>
    </row>
    <row r="340" spans="1:6" x14ac:dyDescent="0.2">
      <c r="A340" s="58" t="s">
        <v>237</v>
      </c>
      <c r="B340" s="58" t="s">
        <v>763</v>
      </c>
      <c r="C340" s="64">
        <v>169</v>
      </c>
      <c r="D340" s="65">
        <v>2273989</v>
      </c>
      <c r="E340" s="65">
        <v>136161</v>
      </c>
      <c r="F340" s="66">
        <v>1.7578039742723885E-4</v>
      </c>
    </row>
    <row r="341" spans="1:6" x14ac:dyDescent="0.2">
      <c r="A341" s="58" t="s">
        <v>237</v>
      </c>
      <c r="B341" s="58" t="s">
        <v>8</v>
      </c>
      <c r="C341" s="64">
        <v>125</v>
      </c>
      <c r="D341" s="65">
        <v>2342224</v>
      </c>
      <c r="E341" s="65">
        <v>140507</v>
      </c>
      <c r="F341" s="66">
        <v>1.813909731957686E-4</v>
      </c>
    </row>
    <row r="342" spans="1:6" x14ac:dyDescent="0.2">
      <c r="A342" s="58" t="s">
        <v>237</v>
      </c>
      <c r="B342" s="58" t="s">
        <v>764</v>
      </c>
      <c r="C342" s="64">
        <v>24</v>
      </c>
      <c r="D342" s="65">
        <v>1970509</v>
      </c>
      <c r="E342" s="65">
        <v>118231</v>
      </c>
      <c r="F342" s="66">
        <v>1.5263322220180432E-4</v>
      </c>
    </row>
    <row r="343" spans="1:6" x14ac:dyDescent="0.2">
      <c r="A343" s="58" t="s">
        <v>237</v>
      </c>
      <c r="B343" s="58" t="s">
        <v>25</v>
      </c>
      <c r="C343" s="64">
        <v>45</v>
      </c>
      <c r="D343" s="65">
        <v>7923028</v>
      </c>
      <c r="E343" s="65">
        <v>475382</v>
      </c>
      <c r="F343" s="66">
        <v>6.1370610446277317E-4</v>
      </c>
    </row>
    <row r="344" spans="1:6" x14ac:dyDescent="0.2">
      <c r="A344" s="58" t="s">
        <v>237</v>
      </c>
      <c r="B344" s="58" t="s">
        <v>49</v>
      </c>
      <c r="C344" s="64">
        <v>689</v>
      </c>
      <c r="D344" s="65">
        <v>29443144</v>
      </c>
      <c r="E344" s="65">
        <v>1766284</v>
      </c>
      <c r="F344" s="66">
        <v>2.2802278441651658E-3</v>
      </c>
    </row>
    <row r="345" spans="1:6" x14ac:dyDescent="0.2">
      <c r="A345" s="58" t="s">
        <v>241</v>
      </c>
      <c r="B345" s="58" t="s">
        <v>5</v>
      </c>
      <c r="C345" s="64" t="s">
        <v>761</v>
      </c>
      <c r="D345" s="65" t="s">
        <v>761</v>
      </c>
      <c r="E345" s="65" t="s">
        <v>761</v>
      </c>
      <c r="F345" s="66" t="s">
        <v>761</v>
      </c>
    </row>
    <row r="346" spans="1:6" x14ac:dyDescent="0.2">
      <c r="A346" s="58" t="s">
        <v>241</v>
      </c>
      <c r="B346" s="58" t="s">
        <v>1</v>
      </c>
      <c r="C346" s="64">
        <v>12</v>
      </c>
      <c r="D346" s="65">
        <v>1558063</v>
      </c>
      <c r="E346" s="65">
        <v>93484</v>
      </c>
      <c r="F346" s="66">
        <v>1.2068547288201465E-4</v>
      </c>
    </row>
    <row r="347" spans="1:6" x14ac:dyDescent="0.2">
      <c r="A347" s="58" t="s">
        <v>241</v>
      </c>
      <c r="B347" s="58" t="s">
        <v>762</v>
      </c>
      <c r="C347" s="64">
        <v>71</v>
      </c>
      <c r="D347" s="65">
        <v>1322806</v>
      </c>
      <c r="E347" s="65">
        <v>79368</v>
      </c>
      <c r="F347" s="66">
        <v>1.0246207491869987E-4</v>
      </c>
    </row>
    <row r="348" spans="1:6" x14ac:dyDescent="0.2">
      <c r="A348" s="58" t="s">
        <v>241</v>
      </c>
      <c r="B348" s="58" t="s">
        <v>3</v>
      </c>
      <c r="C348" s="64">
        <v>18</v>
      </c>
      <c r="D348" s="65">
        <v>974483</v>
      </c>
      <c r="E348" s="65">
        <v>58469</v>
      </c>
      <c r="F348" s="66">
        <v>7.5481995998657686E-5</v>
      </c>
    </row>
    <row r="349" spans="1:6" x14ac:dyDescent="0.2">
      <c r="A349" s="58" t="s">
        <v>241</v>
      </c>
      <c r="B349" s="58" t="s">
        <v>2</v>
      </c>
      <c r="C349" s="64">
        <v>15</v>
      </c>
      <c r="D349" s="65">
        <v>1122764</v>
      </c>
      <c r="E349" s="65">
        <v>67366</v>
      </c>
      <c r="F349" s="66">
        <v>8.6967797336119542E-5</v>
      </c>
    </row>
    <row r="350" spans="1:6" x14ac:dyDescent="0.2">
      <c r="A350" s="58" t="s">
        <v>241</v>
      </c>
      <c r="B350" s="58" t="s">
        <v>6</v>
      </c>
      <c r="C350" s="64">
        <v>15</v>
      </c>
      <c r="D350" s="65">
        <v>692672</v>
      </c>
      <c r="E350" s="65">
        <v>41560</v>
      </c>
      <c r="F350" s="66">
        <v>5.365290587669044E-5</v>
      </c>
    </row>
    <row r="351" spans="1:6" x14ac:dyDescent="0.2">
      <c r="A351" s="58" t="s">
        <v>241</v>
      </c>
      <c r="B351" s="58" t="s">
        <v>10</v>
      </c>
      <c r="C351" s="64">
        <v>106</v>
      </c>
      <c r="D351" s="65">
        <v>4928041</v>
      </c>
      <c r="E351" s="65">
        <v>295682</v>
      </c>
      <c r="F351" s="66">
        <v>3.8171796235398416E-4</v>
      </c>
    </row>
    <row r="352" spans="1:6" x14ac:dyDescent="0.2">
      <c r="A352" s="58" t="s">
        <v>241</v>
      </c>
      <c r="B352" s="58" t="s">
        <v>4</v>
      </c>
      <c r="C352" s="64" t="s">
        <v>761</v>
      </c>
      <c r="D352" s="65" t="s">
        <v>761</v>
      </c>
      <c r="E352" s="65" t="s">
        <v>761</v>
      </c>
      <c r="F352" s="66" t="s">
        <v>761</v>
      </c>
    </row>
    <row r="353" spans="1:6" x14ac:dyDescent="0.2">
      <c r="A353" s="58" t="s">
        <v>241</v>
      </c>
      <c r="B353" s="58" t="s">
        <v>763</v>
      </c>
      <c r="C353" s="64">
        <v>135</v>
      </c>
      <c r="D353" s="65">
        <v>1275911</v>
      </c>
      <c r="E353" s="65">
        <v>75779</v>
      </c>
      <c r="F353" s="66">
        <v>9.7828766949704631E-5</v>
      </c>
    </row>
    <row r="354" spans="1:6" x14ac:dyDescent="0.2">
      <c r="A354" s="58" t="s">
        <v>241</v>
      </c>
      <c r="B354" s="58" t="s">
        <v>8</v>
      </c>
      <c r="C354" s="64">
        <v>58</v>
      </c>
      <c r="D354" s="65">
        <v>1053312</v>
      </c>
      <c r="E354" s="65">
        <v>63054</v>
      </c>
      <c r="F354" s="66">
        <v>8.1401114705217494E-5</v>
      </c>
    </row>
    <row r="355" spans="1:6" x14ac:dyDescent="0.2">
      <c r="A355" s="58" t="s">
        <v>241</v>
      </c>
      <c r="B355" s="58" t="s">
        <v>764</v>
      </c>
      <c r="C355" s="64">
        <v>42</v>
      </c>
      <c r="D355" s="65">
        <v>1159649</v>
      </c>
      <c r="E355" s="65">
        <v>69579</v>
      </c>
      <c r="F355" s="66">
        <v>8.9824724205828782E-5</v>
      </c>
    </row>
    <row r="356" spans="1:6" x14ac:dyDescent="0.2">
      <c r="A356" s="58" t="s">
        <v>241</v>
      </c>
      <c r="B356" s="58" t="s">
        <v>25</v>
      </c>
      <c r="C356" s="64">
        <v>18</v>
      </c>
      <c r="D356" s="65">
        <v>1535425</v>
      </c>
      <c r="E356" s="65">
        <v>92126</v>
      </c>
      <c r="F356" s="66">
        <v>1.1893232932617861E-4</v>
      </c>
    </row>
    <row r="357" spans="1:6" x14ac:dyDescent="0.2">
      <c r="A357" s="58" t="s">
        <v>241</v>
      </c>
      <c r="B357" s="58" t="s">
        <v>49</v>
      </c>
      <c r="C357" s="64">
        <v>520</v>
      </c>
      <c r="D357" s="65">
        <v>17086670</v>
      </c>
      <c r="E357" s="65">
        <v>1024280</v>
      </c>
      <c r="F357" s="66">
        <v>1.3223195002737363E-3</v>
      </c>
    </row>
    <row r="358" spans="1:6" x14ac:dyDescent="0.2">
      <c r="A358" s="58" t="s">
        <v>246</v>
      </c>
      <c r="B358" s="58" t="s">
        <v>5</v>
      </c>
      <c r="C358" s="64">
        <v>12</v>
      </c>
      <c r="D358" s="65">
        <v>311865</v>
      </c>
      <c r="E358" s="65">
        <v>18712</v>
      </c>
      <c r="F358" s="66">
        <v>2.4156717390871788E-5</v>
      </c>
    </row>
    <row r="359" spans="1:6" x14ac:dyDescent="0.2">
      <c r="A359" s="58" t="s">
        <v>246</v>
      </c>
      <c r="B359" s="58" t="s">
        <v>1</v>
      </c>
      <c r="C359" s="64">
        <v>25</v>
      </c>
      <c r="D359" s="65">
        <v>2705879</v>
      </c>
      <c r="E359" s="65">
        <v>162353</v>
      </c>
      <c r="F359" s="66">
        <v>2.0959360509620602E-4</v>
      </c>
    </row>
    <row r="360" spans="1:6" x14ac:dyDescent="0.2">
      <c r="A360" s="58" t="s">
        <v>246</v>
      </c>
      <c r="B360" s="58" t="s">
        <v>762</v>
      </c>
      <c r="C360" s="64">
        <v>110</v>
      </c>
      <c r="D360" s="65">
        <v>4163331</v>
      </c>
      <c r="E360" s="65">
        <v>249800</v>
      </c>
      <c r="F360" s="66">
        <v>3.2248546410003061E-4</v>
      </c>
    </row>
    <row r="361" spans="1:6" x14ac:dyDescent="0.2">
      <c r="A361" s="58" t="s">
        <v>246</v>
      </c>
      <c r="B361" s="58" t="s">
        <v>3</v>
      </c>
      <c r="C361" s="64">
        <v>42</v>
      </c>
      <c r="D361" s="65">
        <v>4185836</v>
      </c>
      <c r="E361" s="65">
        <v>251150</v>
      </c>
      <c r="F361" s="66">
        <v>3.2422827985877778E-4</v>
      </c>
    </row>
    <row r="362" spans="1:6" x14ac:dyDescent="0.2">
      <c r="A362" s="58" t="s">
        <v>246</v>
      </c>
      <c r="B362" s="58" t="s">
        <v>2</v>
      </c>
      <c r="C362" s="64">
        <v>45</v>
      </c>
      <c r="D362" s="65">
        <v>7433809</v>
      </c>
      <c r="E362" s="65">
        <v>446029</v>
      </c>
      <c r="F362" s="66">
        <v>5.7581212596906546E-4</v>
      </c>
    </row>
    <row r="363" spans="1:6" x14ac:dyDescent="0.2">
      <c r="A363" s="58" t="s">
        <v>246</v>
      </c>
      <c r="B363" s="58" t="s">
        <v>6</v>
      </c>
      <c r="C363" s="64">
        <v>15</v>
      </c>
      <c r="D363" s="65">
        <v>1202234</v>
      </c>
      <c r="E363" s="65">
        <v>72134</v>
      </c>
      <c r="F363" s="66">
        <v>9.312316440108729E-5</v>
      </c>
    </row>
    <row r="364" spans="1:6" x14ac:dyDescent="0.2">
      <c r="A364" s="58" t="s">
        <v>246</v>
      </c>
      <c r="B364" s="58" t="s">
        <v>10</v>
      </c>
      <c r="C364" s="64">
        <v>305</v>
      </c>
      <c r="D364" s="65">
        <v>9592238</v>
      </c>
      <c r="E364" s="65">
        <v>575534</v>
      </c>
      <c r="F364" s="66">
        <v>7.4299979621836266E-4</v>
      </c>
    </row>
    <row r="365" spans="1:6" x14ac:dyDescent="0.2">
      <c r="A365" s="58" t="s">
        <v>246</v>
      </c>
      <c r="B365" s="58" t="s">
        <v>4</v>
      </c>
      <c r="C365" s="64">
        <v>33</v>
      </c>
      <c r="D365" s="65">
        <v>728934</v>
      </c>
      <c r="E365" s="65">
        <v>43736</v>
      </c>
      <c r="F365" s="66">
        <v>5.6462066684863641E-5</v>
      </c>
    </row>
    <row r="366" spans="1:6" x14ac:dyDescent="0.2">
      <c r="A366" s="58" t="s">
        <v>246</v>
      </c>
      <c r="B366" s="58" t="s">
        <v>763</v>
      </c>
      <c r="C366" s="64">
        <v>527</v>
      </c>
      <c r="D366" s="65">
        <v>9478860</v>
      </c>
      <c r="E366" s="65">
        <v>566553</v>
      </c>
      <c r="F366" s="66">
        <v>7.3140555301146775E-4</v>
      </c>
    </row>
    <row r="367" spans="1:6" x14ac:dyDescent="0.2">
      <c r="A367" s="58" t="s">
        <v>246</v>
      </c>
      <c r="B367" s="58" t="s">
        <v>8</v>
      </c>
      <c r="C367" s="64">
        <v>101</v>
      </c>
      <c r="D367" s="65">
        <v>3813082</v>
      </c>
      <c r="E367" s="65">
        <v>228785</v>
      </c>
      <c r="F367" s="66">
        <v>2.9535563212219977E-4</v>
      </c>
    </row>
    <row r="368" spans="1:6" x14ac:dyDescent="0.2">
      <c r="A368" s="58" t="s">
        <v>246</v>
      </c>
      <c r="B368" s="58" t="s">
        <v>764</v>
      </c>
      <c r="C368" s="64">
        <v>69</v>
      </c>
      <c r="D368" s="65">
        <v>3719449</v>
      </c>
      <c r="E368" s="65">
        <v>223167</v>
      </c>
      <c r="F368" s="66">
        <v>2.8810293661653936E-4</v>
      </c>
    </row>
    <row r="369" spans="1:6" x14ac:dyDescent="0.2">
      <c r="A369" s="58" t="s">
        <v>246</v>
      </c>
      <c r="B369" s="58" t="s">
        <v>25</v>
      </c>
      <c r="C369" s="64">
        <v>84</v>
      </c>
      <c r="D369" s="65">
        <v>7188046</v>
      </c>
      <c r="E369" s="65">
        <v>431283</v>
      </c>
      <c r="F369" s="66">
        <v>5.5677541398500201E-4</v>
      </c>
    </row>
    <row r="370" spans="1:6" x14ac:dyDescent="0.2">
      <c r="A370" s="58" t="s">
        <v>246</v>
      </c>
      <c r="B370" s="58" t="s">
        <v>49</v>
      </c>
      <c r="C370" s="64">
        <v>1368</v>
      </c>
      <c r="D370" s="65">
        <v>54523562</v>
      </c>
      <c r="E370" s="65">
        <v>3269235</v>
      </c>
      <c r="F370" s="66">
        <v>4.2204994644798382E-3</v>
      </c>
    </row>
    <row r="371" spans="1:6" x14ac:dyDescent="0.2">
      <c r="A371" s="58" t="s">
        <v>256</v>
      </c>
      <c r="B371" s="58" t="s">
        <v>5</v>
      </c>
      <c r="C371" s="64">
        <v>61</v>
      </c>
      <c r="D371" s="65">
        <v>3588822</v>
      </c>
      <c r="E371" s="65">
        <v>215329</v>
      </c>
      <c r="F371" s="66">
        <v>2.7798427741871691E-4</v>
      </c>
    </row>
    <row r="372" spans="1:6" x14ac:dyDescent="0.2">
      <c r="A372" s="58" t="s">
        <v>256</v>
      </c>
      <c r="B372" s="58" t="s">
        <v>1</v>
      </c>
      <c r="C372" s="64">
        <v>60</v>
      </c>
      <c r="D372" s="65">
        <v>30638805</v>
      </c>
      <c r="E372" s="65">
        <v>1838328</v>
      </c>
      <c r="F372" s="66">
        <v>2.3732348208490035E-3</v>
      </c>
    </row>
    <row r="373" spans="1:6" x14ac:dyDescent="0.2">
      <c r="A373" s="58" t="s">
        <v>256</v>
      </c>
      <c r="B373" s="58" t="s">
        <v>762</v>
      </c>
      <c r="C373" s="64">
        <v>328</v>
      </c>
      <c r="D373" s="65">
        <v>21443488</v>
      </c>
      <c r="E373" s="65">
        <v>1286609</v>
      </c>
      <c r="F373" s="66">
        <v>1.6609795855895768E-3</v>
      </c>
    </row>
    <row r="374" spans="1:6" x14ac:dyDescent="0.2">
      <c r="A374" s="58" t="s">
        <v>256</v>
      </c>
      <c r="B374" s="58" t="s">
        <v>3</v>
      </c>
      <c r="C374" s="64">
        <v>85</v>
      </c>
      <c r="D374" s="65">
        <v>10302262</v>
      </c>
      <c r="E374" s="65">
        <v>618136</v>
      </c>
      <c r="F374" s="66">
        <v>7.9799789766587875E-4</v>
      </c>
    </row>
    <row r="375" spans="1:6" x14ac:dyDescent="0.2">
      <c r="A375" s="58" t="s">
        <v>256</v>
      </c>
      <c r="B375" s="58" t="s">
        <v>2</v>
      </c>
      <c r="C375" s="64">
        <v>71</v>
      </c>
      <c r="D375" s="65">
        <v>24473993</v>
      </c>
      <c r="E375" s="65">
        <v>1468440</v>
      </c>
      <c r="F375" s="66">
        <v>1.8957187946479141E-3</v>
      </c>
    </row>
    <row r="376" spans="1:6" x14ac:dyDescent="0.2">
      <c r="A376" s="58" t="s">
        <v>256</v>
      </c>
      <c r="B376" s="58" t="s">
        <v>6</v>
      </c>
      <c r="C376" s="64">
        <v>64</v>
      </c>
      <c r="D376" s="65">
        <v>2965558</v>
      </c>
      <c r="E376" s="65">
        <v>177933</v>
      </c>
      <c r="F376" s="66">
        <v>2.2970698992678441E-4</v>
      </c>
    </row>
    <row r="377" spans="1:6" x14ac:dyDescent="0.2">
      <c r="A377" s="58" t="s">
        <v>256</v>
      </c>
      <c r="B377" s="58" t="s">
        <v>10</v>
      </c>
      <c r="C377" s="64">
        <v>402</v>
      </c>
      <c r="D377" s="65">
        <v>9777781</v>
      </c>
      <c r="E377" s="65">
        <v>586667</v>
      </c>
      <c r="F377" s="66">
        <v>7.5737221684216431E-4</v>
      </c>
    </row>
    <row r="378" spans="1:6" x14ac:dyDescent="0.2">
      <c r="A378" s="58" t="s">
        <v>256</v>
      </c>
      <c r="B378" s="58" t="s">
        <v>4</v>
      </c>
      <c r="C378" s="64">
        <v>60</v>
      </c>
      <c r="D378" s="65">
        <v>6928212</v>
      </c>
      <c r="E378" s="65">
        <v>415693</v>
      </c>
      <c r="F378" s="66">
        <v>5.3664911940806248E-4</v>
      </c>
    </row>
    <row r="379" spans="1:6" x14ac:dyDescent="0.2">
      <c r="A379" s="58" t="s">
        <v>256</v>
      </c>
      <c r="B379" s="58" t="s">
        <v>763</v>
      </c>
      <c r="C379" s="64">
        <v>801</v>
      </c>
      <c r="D379" s="65">
        <v>20866177</v>
      </c>
      <c r="E379" s="65">
        <v>1231719</v>
      </c>
      <c r="F379" s="66">
        <v>1.5901179878135532E-3</v>
      </c>
    </row>
    <row r="380" spans="1:6" x14ac:dyDescent="0.2">
      <c r="A380" s="58" t="s">
        <v>256</v>
      </c>
      <c r="B380" s="58" t="s">
        <v>8</v>
      </c>
      <c r="C380" s="64">
        <v>282</v>
      </c>
      <c r="D380" s="65">
        <v>10449990</v>
      </c>
      <c r="E380" s="65">
        <v>626999</v>
      </c>
      <c r="F380" s="66">
        <v>8.0943980586571293E-4</v>
      </c>
    </row>
    <row r="381" spans="1:6" x14ac:dyDescent="0.2">
      <c r="A381" s="58" t="s">
        <v>256</v>
      </c>
      <c r="B381" s="58" t="s">
        <v>764</v>
      </c>
      <c r="C381" s="64">
        <v>100</v>
      </c>
      <c r="D381" s="65">
        <v>4052561</v>
      </c>
      <c r="E381" s="65">
        <v>243154</v>
      </c>
      <c r="F381" s="66">
        <v>3.1390564666845014E-4</v>
      </c>
    </row>
    <row r="382" spans="1:6" x14ac:dyDescent="0.2">
      <c r="A382" s="58" t="s">
        <v>256</v>
      </c>
      <c r="B382" s="58" t="s">
        <v>25</v>
      </c>
      <c r="C382" s="64">
        <v>149</v>
      </c>
      <c r="D382" s="65">
        <v>12762127</v>
      </c>
      <c r="E382" s="65">
        <v>765728</v>
      </c>
      <c r="F382" s="66">
        <v>9.8853542615847962E-4</v>
      </c>
    </row>
    <row r="383" spans="1:6" x14ac:dyDescent="0.2">
      <c r="A383" s="58" t="s">
        <v>256</v>
      </c>
      <c r="B383" s="58" t="s">
        <v>49</v>
      </c>
      <c r="C383" s="64">
        <v>2463</v>
      </c>
      <c r="D383" s="65">
        <v>158249775</v>
      </c>
      <c r="E383" s="65">
        <v>9474735</v>
      </c>
      <c r="F383" s="66">
        <v>1.2231642568854296E-2</v>
      </c>
    </row>
    <row r="384" spans="1:6" x14ac:dyDescent="0.2">
      <c r="A384" s="58" t="s">
        <v>261</v>
      </c>
      <c r="B384" s="58" t="s">
        <v>5</v>
      </c>
      <c r="C384" s="64">
        <v>72</v>
      </c>
      <c r="D384" s="65">
        <v>2860437</v>
      </c>
      <c r="E384" s="65">
        <v>171626</v>
      </c>
      <c r="F384" s="66">
        <v>2.2156481289684488E-4</v>
      </c>
    </row>
    <row r="385" spans="1:6" x14ac:dyDescent="0.2">
      <c r="A385" s="58" t="s">
        <v>261</v>
      </c>
      <c r="B385" s="58" t="s">
        <v>1</v>
      </c>
      <c r="C385" s="64">
        <v>30</v>
      </c>
      <c r="D385" s="65">
        <v>10480336</v>
      </c>
      <c r="E385" s="65">
        <v>628820</v>
      </c>
      <c r="F385" s="66">
        <v>8.117906706780674E-4</v>
      </c>
    </row>
    <row r="386" spans="1:6" x14ac:dyDescent="0.2">
      <c r="A386" s="58" t="s">
        <v>261</v>
      </c>
      <c r="B386" s="58" t="s">
        <v>762</v>
      </c>
      <c r="C386" s="64">
        <v>258</v>
      </c>
      <c r="D386" s="65">
        <v>20881477</v>
      </c>
      <c r="E386" s="65">
        <v>1252646</v>
      </c>
      <c r="F386" s="66">
        <v>1.6171342140234063E-3</v>
      </c>
    </row>
    <row r="387" spans="1:6" x14ac:dyDescent="0.2">
      <c r="A387" s="58" t="s">
        <v>261</v>
      </c>
      <c r="B387" s="58" t="s">
        <v>3</v>
      </c>
      <c r="C387" s="64">
        <v>91</v>
      </c>
      <c r="D387" s="65">
        <v>9286945</v>
      </c>
      <c r="E387" s="65">
        <v>557217</v>
      </c>
      <c r="F387" s="66">
        <v>7.1935301380875399E-4</v>
      </c>
    </row>
    <row r="388" spans="1:6" x14ac:dyDescent="0.2">
      <c r="A388" s="58" t="s">
        <v>261</v>
      </c>
      <c r="B388" s="58" t="s">
        <v>2</v>
      </c>
      <c r="C388" s="64">
        <v>45</v>
      </c>
      <c r="D388" s="65">
        <v>16032048</v>
      </c>
      <c r="E388" s="65">
        <v>961923</v>
      </c>
      <c r="F388" s="66">
        <v>1.2418181948898868E-3</v>
      </c>
    </row>
    <row r="389" spans="1:6" x14ac:dyDescent="0.2">
      <c r="A389" s="58" t="s">
        <v>261</v>
      </c>
      <c r="B389" s="58" t="s">
        <v>6</v>
      </c>
      <c r="C389" s="64">
        <v>36</v>
      </c>
      <c r="D389" s="65">
        <v>5114437</v>
      </c>
      <c r="E389" s="65">
        <v>306866</v>
      </c>
      <c r="F389" s="66">
        <v>3.9615622268422733E-4</v>
      </c>
    </row>
    <row r="390" spans="1:6" x14ac:dyDescent="0.2">
      <c r="A390" s="58" t="s">
        <v>261</v>
      </c>
      <c r="B390" s="58" t="s">
        <v>10</v>
      </c>
      <c r="C390" s="64">
        <v>351</v>
      </c>
      <c r="D390" s="65">
        <v>16228117</v>
      </c>
      <c r="E390" s="65">
        <v>973687</v>
      </c>
      <c r="F390" s="66">
        <v>1.2570052205090733E-3</v>
      </c>
    </row>
    <row r="391" spans="1:6" x14ac:dyDescent="0.2">
      <c r="A391" s="58" t="s">
        <v>261</v>
      </c>
      <c r="B391" s="58" t="s">
        <v>4</v>
      </c>
      <c r="C391" s="64">
        <v>60</v>
      </c>
      <c r="D391" s="65">
        <v>22556730</v>
      </c>
      <c r="E391" s="65">
        <v>1353404</v>
      </c>
      <c r="F391" s="66">
        <v>1.747210236408478E-3</v>
      </c>
    </row>
    <row r="392" spans="1:6" x14ac:dyDescent="0.2">
      <c r="A392" s="58" t="s">
        <v>261</v>
      </c>
      <c r="B392" s="58" t="s">
        <v>763</v>
      </c>
      <c r="C392" s="64">
        <v>1061</v>
      </c>
      <c r="D392" s="65">
        <v>18429201</v>
      </c>
      <c r="E392" s="65">
        <v>1059028</v>
      </c>
      <c r="F392" s="66">
        <v>1.3671782869292522E-3</v>
      </c>
    </row>
    <row r="393" spans="1:6" x14ac:dyDescent="0.2">
      <c r="A393" s="58" t="s">
        <v>261</v>
      </c>
      <c r="B393" s="58" t="s">
        <v>8</v>
      </c>
      <c r="C393" s="64">
        <v>227</v>
      </c>
      <c r="D393" s="65">
        <v>7306788</v>
      </c>
      <c r="E393" s="65">
        <v>438407</v>
      </c>
      <c r="F393" s="66">
        <v>5.6597231729264255E-4</v>
      </c>
    </row>
    <row r="394" spans="1:6" x14ac:dyDescent="0.2">
      <c r="A394" s="58" t="s">
        <v>261</v>
      </c>
      <c r="B394" s="58" t="s">
        <v>764</v>
      </c>
      <c r="C394" s="64">
        <v>105</v>
      </c>
      <c r="D394" s="65">
        <v>8026325</v>
      </c>
      <c r="E394" s="65">
        <v>481579</v>
      </c>
      <c r="F394" s="66">
        <v>6.217062742827407E-4</v>
      </c>
    </row>
    <row r="395" spans="1:6" x14ac:dyDescent="0.2">
      <c r="A395" s="58" t="s">
        <v>261</v>
      </c>
      <c r="B395" s="58" t="s">
        <v>25</v>
      </c>
      <c r="C395" s="64">
        <v>66</v>
      </c>
      <c r="D395" s="65">
        <v>4754999</v>
      </c>
      <c r="E395" s="65">
        <v>285300</v>
      </c>
      <c r="F395" s="66">
        <v>3.6831506368190044E-4</v>
      </c>
    </row>
    <row r="396" spans="1:6" x14ac:dyDescent="0.2">
      <c r="A396" s="58" t="s">
        <v>261</v>
      </c>
      <c r="B396" s="58" t="s">
        <v>49</v>
      </c>
      <c r="C396" s="64">
        <v>2402</v>
      </c>
      <c r="D396" s="65">
        <v>141957840</v>
      </c>
      <c r="E396" s="65">
        <v>8470503</v>
      </c>
      <c r="F396" s="66">
        <v>1.0935204528085274E-2</v>
      </c>
    </row>
    <row r="397" spans="1:6" x14ac:dyDescent="0.2">
      <c r="A397" s="58" t="s">
        <v>269</v>
      </c>
      <c r="B397" s="58" t="s">
        <v>5</v>
      </c>
      <c r="C397" s="64">
        <v>164</v>
      </c>
      <c r="D397" s="65">
        <v>11053616</v>
      </c>
      <c r="E397" s="65">
        <v>663217</v>
      </c>
      <c r="F397" s="66">
        <v>8.5619632523630895E-4</v>
      </c>
    </row>
    <row r="398" spans="1:6" x14ac:dyDescent="0.2">
      <c r="A398" s="58" t="s">
        <v>269</v>
      </c>
      <c r="B398" s="58" t="s">
        <v>1</v>
      </c>
      <c r="C398" s="64">
        <v>89</v>
      </c>
      <c r="D398" s="65">
        <v>71264851</v>
      </c>
      <c r="E398" s="65">
        <v>4275891</v>
      </c>
      <c r="F398" s="66">
        <v>5.5200668277667888E-3</v>
      </c>
    </row>
    <row r="399" spans="1:6" x14ac:dyDescent="0.2">
      <c r="A399" s="58" t="s">
        <v>269</v>
      </c>
      <c r="B399" s="58" t="s">
        <v>762</v>
      </c>
      <c r="C399" s="64">
        <v>809</v>
      </c>
      <c r="D399" s="65">
        <v>55519691</v>
      </c>
      <c r="E399" s="65">
        <v>3330882</v>
      </c>
      <c r="F399" s="66">
        <v>4.3000841778720504E-3</v>
      </c>
    </row>
    <row r="400" spans="1:6" x14ac:dyDescent="0.2">
      <c r="A400" s="58" t="s">
        <v>269</v>
      </c>
      <c r="B400" s="58" t="s">
        <v>3</v>
      </c>
      <c r="C400" s="64">
        <v>203</v>
      </c>
      <c r="D400" s="65">
        <v>40817803</v>
      </c>
      <c r="E400" s="65">
        <v>2449068</v>
      </c>
      <c r="F400" s="66">
        <v>3.1616846701062198E-3</v>
      </c>
    </row>
    <row r="401" spans="1:6" x14ac:dyDescent="0.2">
      <c r="A401" s="58" t="s">
        <v>269</v>
      </c>
      <c r="B401" s="58" t="s">
        <v>2</v>
      </c>
      <c r="C401" s="64">
        <v>231</v>
      </c>
      <c r="D401" s="65">
        <v>31770997</v>
      </c>
      <c r="E401" s="65">
        <v>1906260</v>
      </c>
      <c r="F401" s="66">
        <v>2.4609333098291604E-3</v>
      </c>
    </row>
    <row r="402" spans="1:6" x14ac:dyDescent="0.2">
      <c r="A402" s="58" t="s">
        <v>269</v>
      </c>
      <c r="B402" s="58" t="s">
        <v>6</v>
      </c>
      <c r="C402" s="64">
        <v>162</v>
      </c>
      <c r="D402" s="65">
        <v>13622085</v>
      </c>
      <c r="E402" s="65">
        <v>817325</v>
      </c>
      <c r="F402" s="66">
        <v>1.0551458444577962E-3</v>
      </c>
    </row>
    <row r="403" spans="1:6" x14ac:dyDescent="0.2">
      <c r="A403" s="58" t="s">
        <v>269</v>
      </c>
      <c r="B403" s="58" t="s">
        <v>10</v>
      </c>
      <c r="C403" s="64">
        <v>975</v>
      </c>
      <c r="D403" s="65">
        <v>36047307</v>
      </c>
      <c r="E403" s="65">
        <v>2162838</v>
      </c>
      <c r="F403" s="66">
        <v>2.7921690000127382E-3</v>
      </c>
    </row>
    <row r="404" spans="1:6" x14ac:dyDescent="0.2">
      <c r="A404" s="58" t="s">
        <v>269</v>
      </c>
      <c r="B404" s="58" t="s">
        <v>4</v>
      </c>
      <c r="C404" s="64">
        <v>213</v>
      </c>
      <c r="D404" s="65">
        <v>24152094</v>
      </c>
      <c r="E404" s="65">
        <v>1449126</v>
      </c>
      <c r="F404" s="66">
        <v>1.8707849105261045E-3</v>
      </c>
    </row>
    <row r="405" spans="1:6" x14ac:dyDescent="0.2">
      <c r="A405" s="58" t="s">
        <v>269</v>
      </c>
      <c r="B405" s="58" t="s">
        <v>763</v>
      </c>
      <c r="C405" s="64">
        <v>2152</v>
      </c>
      <c r="D405" s="65">
        <v>60368136</v>
      </c>
      <c r="E405" s="65">
        <v>3523257</v>
      </c>
      <c r="F405" s="66">
        <v>4.5484354234935206E-3</v>
      </c>
    </row>
    <row r="406" spans="1:6" x14ac:dyDescent="0.2">
      <c r="A406" s="58" t="s">
        <v>269</v>
      </c>
      <c r="B406" s="58" t="s">
        <v>8</v>
      </c>
      <c r="C406" s="64">
        <v>704</v>
      </c>
      <c r="D406" s="65">
        <v>33794842</v>
      </c>
      <c r="E406" s="65">
        <v>2027324</v>
      </c>
      <c r="F406" s="66">
        <v>2.6172238631750619E-3</v>
      </c>
    </row>
    <row r="407" spans="1:6" x14ac:dyDescent="0.2">
      <c r="A407" s="58" t="s">
        <v>269</v>
      </c>
      <c r="B407" s="58" t="s">
        <v>764</v>
      </c>
      <c r="C407" s="64">
        <v>213</v>
      </c>
      <c r="D407" s="65">
        <v>12714566</v>
      </c>
      <c r="E407" s="65">
        <v>762874</v>
      </c>
      <c r="F407" s="66">
        <v>9.8485098454702464E-4</v>
      </c>
    </row>
    <row r="408" spans="1:6" x14ac:dyDescent="0.2">
      <c r="A408" s="58" t="s">
        <v>269</v>
      </c>
      <c r="B408" s="58" t="s">
        <v>25</v>
      </c>
      <c r="C408" s="64">
        <v>358</v>
      </c>
      <c r="D408" s="65">
        <v>53536754</v>
      </c>
      <c r="E408" s="65">
        <v>3212205</v>
      </c>
      <c r="F408" s="66">
        <v>4.146875180982541E-3</v>
      </c>
    </row>
    <row r="409" spans="1:6" x14ac:dyDescent="0.2">
      <c r="A409" s="58" t="s">
        <v>269</v>
      </c>
      <c r="B409" s="58" t="s">
        <v>49</v>
      </c>
      <c r="C409" s="64">
        <v>6273</v>
      </c>
      <c r="D409" s="65">
        <v>444662741</v>
      </c>
      <c r="E409" s="65">
        <v>26580267</v>
      </c>
      <c r="F409" s="66">
        <v>3.4314450518005316E-2</v>
      </c>
    </row>
    <row r="410" spans="1:6" x14ac:dyDescent="0.2">
      <c r="A410" s="58" t="s">
        <v>282</v>
      </c>
      <c r="B410" s="58" t="s">
        <v>5</v>
      </c>
      <c r="C410" s="64" t="s">
        <v>761</v>
      </c>
      <c r="D410" s="65" t="s">
        <v>761</v>
      </c>
      <c r="E410" s="65" t="s">
        <v>761</v>
      </c>
      <c r="F410" s="66" t="s">
        <v>761</v>
      </c>
    </row>
    <row r="411" spans="1:6" x14ac:dyDescent="0.2">
      <c r="A411" s="58" t="s">
        <v>282</v>
      </c>
      <c r="B411" s="58" t="s">
        <v>1</v>
      </c>
      <c r="C411" s="64">
        <v>30</v>
      </c>
      <c r="D411" s="65">
        <v>2997775</v>
      </c>
      <c r="E411" s="65">
        <v>179867</v>
      </c>
      <c r="F411" s="66">
        <v>2.3220373487301923E-4</v>
      </c>
    </row>
    <row r="412" spans="1:6" x14ac:dyDescent="0.2">
      <c r="A412" s="58" t="s">
        <v>282</v>
      </c>
      <c r="B412" s="58" t="s">
        <v>762</v>
      </c>
      <c r="C412" s="64">
        <v>52</v>
      </c>
      <c r="D412" s="65">
        <v>1767554</v>
      </c>
      <c r="E412" s="65">
        <v>106053</v>
      </c>
      <c r="F412" s="66">
        <v>1.3691173308326879E-4</v>
      </c>
    </row>
    <row r="413" spans="1:6" x14ac:dyDescent="0.2">
      <c r="A413" s="58" t="s">
        <v>282</v>
      </c>
      <c r="B413" s="58" t="s">
        <v>3</v>
      </c>
      <c r="C413" s="64">
        <v>32</v>
      </c>
      <c r="D413" s="65">
        <v>3302680</v>
      </c>
      <c r="E413" s="65">
        <v>198161</v>
      </c>
      <c r="F413" s="66">
        <v>2.5582082486599742E-4</v>
      </c>
    </row>
    <row r="414" spans="1:6" x14ac:dyDescent="0.2">
      <c r="A414" s="58" t="s">
        <v>282</v>
      </c>
      <c r="B414" s="58" t="s">
        <v>2</v>
      </c>
      <c r="C414" s="64">
        <v>27</v>
      </c>
      <c r="D414" s="65">
        <v>937865</v>
      </c>
      <c r="E414" s="65">
        <v>56272</v>
      </c>
      <c r="F414" s="66">
        <v>7.264572472312619E-5</v>
      </c>
    </row>
    <row r="415" spans="1:6" x14ac:dyDescent="0.2">
      <c r="A415" s="58" t="s">
        <v>282</v>
      </c>
      <c r="B415" s="58" t="s">
        <v>6</v>
      </c>
      <c r="C415" s="64">
        <v>21</v>
      </c>
      <c r="D415" s="65">
        <v>497504</v>
      </c>
      <c r="E415" s="65">
        <v>29850</v>
      </c>
      <c r="F415" s="66">
        <v>3.8535592887853934E-5</v>
      </c>
    </row>
    <row r="416" spans="1:6" x14ac:dyDescent="0.2">
      <c r="A416" s="58" t="s">
        <v>282</v>
      </c>
      <c r="B416" s="58" t="s">
        <v>10</v>
      </c>
      <c r="C416" s="64">
        <v>144</v>
      </c>
      <c r="D416" s="65">
        <v>2502812</v>
      </c>
      <c r="E416" s="65">
        <v>150127</v>
      </c>
      <c r="F416" s="66">
        <v>1.9381014919513727E-4</v>
      </c>
    </row>
    <row r="417" spans="1:6" x14ac:dyDescent="0.2">
      <c r="A417" s="58" t="s">
        <v>282</v>
      </c>
      <c r="B417" s="58" t="s">
        <v>4</v>
      </c>
      <c r="C417" s="64">
        <v>27</v>
      </c>
      <c r="D417" s="65">
        <v>910373</v>
      </c>
      <c r="E417" s="65">
        <v>54622</v>
      </c>
      <c r="F417" s="66">
        <v>7.0515616573546327E-5</v>
      </c>
    </row>
    <row r="418" spans="1:6" x14ac:dyDescent="0.2">
      <c r="A418" s="58" t="s">
        <v>282</v>
      </c>
      <c r="B418" s="58" t="s">
        <v>763</v>
      </c>
      <c r="C418" s="64">
        <v>242</v>
      </c>
      <c r="D418" s="65">
        <v>2734811</v>
      </c>
      <c r="E418" s="65">
        <v>161505</v>
      </c>
      <c r="F418" s="66">
        <v>2.084988586047856E-4</v>
      </c>
    </row>
    <row r="419" spans="1:6" x14ac:dyDescent="0.2">
      <c r="A419" s="58" t="s">
        <v>282</v>
      </c>
      <c r="B419" s="58" t="s">
        <v>8</v>
      </c>
      <c r="C419" s="64" t="s">
        <v>761</v>
      </c>
      <c r="D419" s="65" t="s">
        <v>761</v>
      </c>
      <c r="E419" s="65" t="s">
        <v>761</v>
      </c>
      <c r="F419" s="66" t="s">
        <v>761</v>
      </c>
    </row>
    <row r="420" spans="1:6" x14ac:dyDescent="0.2">
      <c r="A420" s="58" t="s">
        <v>282</v>
      </c>
      <c r="B420" s="58" t="s">
        <v>764</v>
      </c>
      <c r="C420" s="64">
        <v>48</v>
      </c>
      <c r="D420" s="65">
        <v>4502811</v>
      </c>
      <c r="E420" s="65">
        <v>270169</v>
      </c>
      <c r="F420" s="66">
        <v>3.4878132646293502E-4</v>
      </c>
    </row>
    <row r="421" spans="1:6" x14ac:dyDescent="0.2">
      <c r="A421" s="58" t="s">
        <v>282</v>
      </c>
      <c r="B421" s="58" t="s">
        <v>25</v>
      </c>
      <c r="C421" s="64">
        <v>45</v>
      </c>
      <c r="D421" s="65">
        <v>2657490</v>
      </c>
      <c r="E421" s="65">
        <v>159449</v>
      </c>
      <c r="F421" s="66">
        <v>2.0584461475294547E-4</v>
      </c>
    </row>
    <row r="422" spans="1:6" x14ac:dyDescent="0.2">
      <c r="A422" s="58" t="s">
        <v>282</v>
      </c>
      <c r="B422" s="58" t="s">
        <v>49</v>
      </c>
      <c r="C422" s="64">
        <v>714</v>
      </c>
      <c r="D422" s="65">
        <v>23129085</v>
      </c>
      <c r="E422" s="65">
        <v>1385120</v>
      </c>
      <c r="F422" s="66">
        <v>1.7881547879673113E-3</v>
      </c>
    </row>
    <row r="423" spans="1:6" x14ac:dyDescent="0.2">
      <c r="A423" s="58" t="s">
        <v>287</v>
      </c>
      <c r="B423" s="58" t="s">
        <v>5</v>
      </c>
      <c r="C423" s="64">
        <v>28</v>
      </c>
      <c r="D423" s="65">
        <v>175657</v>
      </c>
      <c r="E423" s="65">
        <v>10539</v>
      </c>
      <c r="F423" s="66">
        <v>1.3605581689952853E-5</v>
      </c>
    </row>
    <row r="424" spans="1:6" x14ac:dyDescent="0.2">
      <c r="A424" s="58" t="s">
        <v>287</v>
      </c>
      <c r="B424" s="58" t="s">
        <v>1</v>
      </c>
      <c r="C424" s="64">
        <v>27</v>
      </c>
      <c r="D424" s="65">
        <v>1392356</v>
      </c>
      <c r="E424" s="65">
        <v>83541</v>
      </c>
      <c r="F424" s="66">
        <v>1.0784931207518277E-4</v>
      </c>
    </row>
    <row r="425" spans="1:6" x14ac:dyDescent="0.2">
      <c r="A425" s="58" t="s">
        <v>287</v>
      </c>
      <c r="B425" s="58" t="s">
        <v>762</v>
      </c>
      <c r="C425" s="64">
        <v>117</v>
      </c>
      <c r="D425" s="65">
        <v>4557566</v>
      </c>
      <c r="E425" s="65">
        <v>273454</v>
      </c>
      <c r="F425" s="66">
        <v>3.530221781425531E-4</v>
      </c>
    </row>
    <row r="426" spans="1:6" x14ac:dyDescent="0.2">
      <c r="A426" s="58" t="s">
        <v>287</v>
      </c>
      <c r="B426" s="58" t="s">
        <v>3</v>
      </c>
      <c r="C426" s="64">
        <v>53</v>
      </c>
      <c r="D426" s="65">
        <v>3373391</v>
      </c>
      <c r="E426" s="65">
        <v>202404</v>
      </c>
      <c r="F426" s="66">
        <v>2.6129843024700797E-4</v>
      </c>
    </row>
    <row r="427" spans="1:6" x14ac:dyDescent="0.2">
      <c r="A427" s="58" t="s">
        <v>287</v>
      </c>
      <c r="B427" s="58" t="s">
        <v>2</v>
      </c>
      <c r="C427" s="64">
        <v>46</v>
      </c>
      <c r="D427" s="65">
        <v>2159845</v>
      </c>
      <c r="E427" s="65">
        <v>129591</v>
      </c>
      <c r="F427" s="66">
        <v>1.6729869406800267E-4</v>
      </c>
    </row>
    <row r="428" spans="1:6" x14ac:dyDescent="0.2">
      <c r="A428" s="58" t="s">
        <v>287</v>
      </c>
      <c r="B428" s="58" t="s">
        <v>6</v>
      </c>
      <c r="C428" s="64">
        <v>39</v>
      </c>
      <c r="D428" s="65">
        <v>1765162</v>
      </c>
      <c r="E428" s="65">
        <v>105910</v>
      </c>
      <c r="F428" s="66">
        <v>1.3672712371030519E-4</v>
      </c>
    </row>
    <row r="429" spans="1:6" x14ac:dyDescent="0.2">
      <c r="A429" s="58" t="s">
        <v>287</v>
      </c>
      <c r="B429" s="58" t="s">
        <v>10</v>
      </c>
      <c r="C429" s="64">
        <v>225</v>
      </c>
      <c r="D429" s="65">
        <v>5985314</v>
      </c>
      <c r="E429" s="65">
        <v>359119</v>
      </c>
      <c r="F429" s="66">
        <v>4.6361352034483139E-4</v>
      </c>
    </row>
    <row r="430" spans="1:6" x14ac:dyDescent="0.2">
      <c r="A430" s="58" t="s">
        <v>287</v>
      </c>
      <c r="B430" s="58" t="s">
        <v>4</v>
      </c>
      <c r="C430" s="64">
        <v>47</v>
      </c>
      <c r="D430" s="65">
        <v>1949402</v>
      </c>
      <c r="E430" s="65">
        <v>116964</v>
      </c>
      <c r="F430" s="66">
        <v>1.5099755733785419E-4</v>
      </c>
    </row>
    <row r="431" spans="1:6" x14ac:dyDescent="0.2">
      <c r="A431" s="58" t="s">
        <v>287</v>
      </c>
      <c r="B431" s="58" t="s">
        <v>763</v>
      </c>
      <c r="C431" s="64">
        <v>426</v>
      </c>
      <c r="D431" s="65">
        <v>9220488</v>
      </c>
      <c r="E431" s="65">
        <v>550424</v>
      </c>
      <c r="F431" s="66">
        <v>7.105834231056655E-4</v>
      </c>
    </row>
    <row r="432" spans="1:6" x14ac:dyDescent="0.2">
      <c r="A432" s="58" t="s">
        <v>287</v>
      </c>
      <c r="B432" s="58" t="s">
        <v>8</v>
      </c>
      <c r="C432" s="64">
        <v>181</v>
      </c>
      <c r="D432" s="65">
        <v>3472740</v>
      </c>
      <c r="E432" s="65">
        <v>208162</v>
      </c>
      <c r="F432" s="66">
        <v>2.6873186220172367E-4</v>
      </c>
    </row>
    <row r="433" spans="1:6" x14ac:dyDescent="0.2">
      <c r="A433" s="58" t="s">
        <v>287</v>
      </c>
      <c r="B433" s="58" t="s">
        <v>764</v>
      </c>
      <c r="C433" s="64">
        <v>80</v>
      </c>
      <c r="D433" s="65">
        <v>1917926</v>
      </c>
      <c r="E433" s="65">
        <v>115076</v>
      </c>
      <c r="F433" s="66">
        <v>1.4856019722488039E-4</v>
      </c>
    </row>
    <row r="434" spans="1:6" x14ac:dyDescent="0.2">
      <c r="A434" s="58" t="s">
        <v>287</v>
      </c>
      <c r="B434" s="58" t="s">
        <v>25</v>
      </c>
      <c r="C434" s="64">
        <v>102</v>
      </c>
      <c r="D434" s="65">
        <v>7922025</v>
      </c>
      <c r="E434" s="65">
        <v>475321</v>
      </c>
      <c r="F434" s="66">
        <v>6.1362735500997058E-4</v>
      </c>
    </row>
    <row r="435" spans="1:6" x14ac:dyDescent="0.2">
      <c r="A435" s="58" t="s">
        <v>287</v>
      </c>
      <c r="B435" s="58" t="s">
        <v>49</v>
      </c>
      <c r="C435" s="64">
        <v>1371</v>
      </c>
      <c r="D435" s="65">
        <v>43891872</v>
      </c>
      <c r="E435" s="65">
        <v>2630505</v>
      </c>
      <c r="F435" s="66">
        <v>3.3959152351579302E-3</v>
      </c>
    </row>
    <row r="436" spans="1:6" x14ac:dyDescent="0.2">
      <c r="A436" s="58" t="s">
        <v>298</v>
      </c>
      <c r="B436" s="58" t="s">
        <v>5</v>
      </c>
      <c r="C436" s="64">
        <v>15</v>
      </c>
      <c r="D436" s="65">
        <v>290209</v>
      </c>
      <c r="E436" s="65">
        <v>17413</v>
      </c>
      <c r="F436" s="66">
        <v>2.2479741338566184E-5</v>
      </c>
    </row>
    <row r="437" spans="1:6" x14ac:dyDescent="0.2">
      <c r="A437" s="58" t="s">
        <v>298</v>
      </c>
      <c r="B437" s="58" t="s">
        <v>1</v>
      </c>
      <c r="C437" s="64">
        <v>21</v>
      </c>
      <c r="D437" s="65">
        <v>1682550</v>
      </c>
      <c r="E437" s="65">
        <v>100953</v>
      </c>
      <c r="F437" s="66">
        <v>1.3032776243911284E-4</v>
      </c>
    </row>
    <row r="438" spans="1:6" x14ac:dyDescent="0.2">
      <c r="A438" s="58" t="s">
        <v>298</v>
      </c>
      <c r="B438" s="58" t="s">
        <v>762</v>
      </c>
      <c r="C438" s="64">
        <v>72</v>
      </c>
      <c r="D438" s="65">
        <v>3409946</v>
      </c>
      <c r="E438" s="65">
        <v>204597</v>
      </c>
      <c r="F438" s="66">
        <v>2.6412953762399501E-4</v>
      </c>
    </row>
    <row r="439" spans="1:6" x14ac:dyDescent="0.2">
      <c r="A439" s="58" t="s">
        <v>298</v>
      </c>
      <c r="B439" s="58" t="s">
        <v>3</v>
      </c>
      <c r="C439" s="64">
        <v>45</v>
      </c>
      <c r="D439" s="65">
        <v>6556736</v>
      </c>
      <c r="E439" s="65">
        <v>393404</v>
      </c>
      <c r="F439" s="66">
        <v>5.0787458574382883E-4</v>
      </c>
    </row>
    <row r="440" spans="1:6" x14ac:dyDescent="0.2">
      <c r="A440" s="58" t="s">
        <v>298</v>
      </c>
      <c r="B440" s="58" t="s">
        <v>2</v>
      </c>
      <c r="C440" s="64">
        <v>27</v>
      </c>
      <c r="D440" s="65">
        <v>1544312</v>
      </c>
      <c r="E440" s="65">
        <v>92659</v>
      </c>
      <c r="F440" s="66">
        <v>1.1962041880722472E-4</v>
      </c>
    </row>
    <row r="441" spans="1:6" x14ac:dyDescent="0.2">
      <c r="A441" s="58" t="s">
        <v>298</v>
      </c>
      <c r="B441" s="58" t="s">
        <v>6</v>
      </c>
      <c r="C441" s="64">
        <v>27</v>
      </c>
      <c r="D441" s="65">
        <v>1292182</v>
      </c>
      <c r="E441" s="65">
        <v>77531</v>
      </c>
      <c r="F441" s="66">
        <v>1.0009055451216763E-4</v>
      </c>
    </row>
    <row r="442" spans="1:6" x14ac:dyDescent="0.2">
      <c r="A442" s="58" t="s">
        <v>298</v>
      </c>
      <c r="B442" s="58" t="s">
        <v>10</v>
      </c>
      <c r="C442" s="64">
        <v>243</v>
      </c>
      <c r="D442" s="65">
        <v>4969188</v>
      </c>
      <c r="E442" s="65">
        <v>298151</v>
      </c>
      <c r="F442" s="66">
        <v>3.8490537873053733E-4</v>
      </c>
    </row>
    <row r="443" spans="1:6" x14ac:dyDescent="0.2">
      <c r="A443" s="58" t="s">
        <v>298</v>
      </c>
      <c r="B443" s="58" t="s">
        <v>4</v>
      </c>
      <c r="C443" s="64">
        <v>51</v>
      </c>
      <c r="D443" s="65">
        <v>3277245</v>
      </c>
      <c r="E443" s="65">
        <v>196635</v>
      </c>
      <c r="F443" s="66">
        <v>2.538507975712951E-4</v>
      </c>
    </row>
    <row r="444" spans="1:6" x14ac:dyDescent="0.2">
      <c r="A444" s="58" t="s">
        <v>298</v>
      </c>
      <c r="B444" s="58" t="s">
        <v>763</v>
      </c>
      <c r="C444" s="64">
        <v>274</v>
      </c>
      <c r="D444" s="65">
        <v>3937746</v>
      </c>
      <c r="E444" s="65">
        <v>230743</v>
      </c>
      <c r="F444" s="66">
        <v>2.9788336045970118E-4</v>
      </c>
    </row>
    <row r="445" spans="1:6" x14ac:dyDescent="0.2">
      <c r="A445" s="58" t="s">
        <v>298</v>
      </c>
      <c r="B445" s="58" t="s">
        <v>8</v>
      </c>
      <c r="C445" s="64">
        <v>120</v>
      </c>
      <c r="D445" s="65">
        <v>2963084</v>
      </c>
      <c r="E445" s="65">
        <v>177785</v>
      </c>
      <c r="F445" s="66">
        <v>2.2951592568064025E-4</v>
      </c>
    </row>
    <row r="446" spans="1:6" x14ac:dyDescent="0.2">
      <c r="A446" s="58" t="s">
        <v>298</v>
      </c>
      <c r="B446" s="58" t="s">
        <v>764</v>
      </c>
      <c r="C446" s="64">
        <v>57</v>
      </c>
      <c r="D446" s="65">
        <v>2914089</v>
      </c>
      <c r="E446" s="65">
        <v>174845</v>
      </c>
      <c r="F446" s="66">
        <v>2.2572046025047979E-4</v>
      </c>
    </row>
    <row r="447" spans="1:6" x14ac:dyDescent="0.2">
      <c r="A447" s="58" t="s">
        <v>298</v>
      </c>
      <c r="B447" s="58" t="s">
        <v>25</v>
      </c>
      <c r="C447" s="64">
        <v>57</v>
      </c>
      <c r="D447" s="65">
        <v>5365410</v>
      </c>
      <c r="E447" s="65">
        <v>321925</v>
      </c>
      <c r="F447" s="66">
        <v>4.1559700972939288E-4</v>
      </c>
    </row>
    <row r="448" spans="1:6" x14ac:dyDescent="0.2">
      <c r="A448" s="58" t="s">
        <v>298</v>
      </c>
      <c r="B448" s="58" t="s">
        <v>49</v>
      </c>
      <c r="C448" s="64">
        <v>1009</v>
      </c>
      <c r="D448" s="65">
        <v>38202698</v>
      </c>
      <c r="E448" s="65">
        <v>2286640</v>
      </c>
      <c r="F448" s="66">
        <v>2.9519942419123056E-3</v>
      </c>
    </row>
    <row r="449" spans="1:6" x14ac:dyDescent="0.2">
      <c r="A449" s="58" t="s">
        <v>303</v>
      </c>
      <c r="B449" s="58" t="s">
        <v>5</v>
      </c>
      <c r="C449" s="64">
        <v>27</v>
      </c>
      <c r="D449" s="65">
        <v>466344</v>
      </c>
      <c r="E449" s="65">
        <v>27981</v>
      </c>
      <c r="F449" s="66">
        <v>3.6122761292966198E-5</v>
      </c>
    </row>
    <row r="450" spans="1:6" x14ac:dyDescent="0.2">
      <c r="A450" s="58" t="s">
        <v>303</v>
      </c>
      <c r="B450" s="58" t="s">
        <v>1</v>
      </c>
      <c r="C450" s="64">
        <v>18</v>
      </c>
      <c r="D450" s="65">
        <v>2437621</v>
      </c>
      <c r="E450" s="65">
        <v>146257</v>
      </c>
      <c r="F450" s="66">
        <v>1.888140773533954E-4</v>
      </c>
    </row>
    <row r="451" spans="1:6" x14ac:dyDescent="0.2">
      <c r="A451" s="58" t="s">
        <v>303</v>
      </c>
      <c r="B451" s="58" t="s">
        <v>762</v>
      </c>
      <c r="C451" s="64">
        <v>51</v>
      </c>
      <c r="D451" s="65">
        <v>1812460</v>
      </c>
      <c r="E451" s="65">
        <v>108748</v>
      </c>
      <c r="F451" s="66">
        <v>1.4039090972758257E-4</v>
      </c>
    </row>
    <row r="452" spans="1:6" x14ac:dyDescent="0.2">
      <c r="A452" s="58" t="s">
        <v>303</v>
      </c>
      <c r="B452" s="58" t="s">
        <v>3</v>
      </c>
      <c r="C452" s="64">
        <v>33</v>
      </c>
      <c r="D452" s="65">
        <v>2768402</v>
      </c>
      <c r="E452" s="65">
        <v>166104</v>
      </c>
      <c r="F452" s="66">
        <v>2.1443605095625092E-4</v>
      </c>
    </row>
    <row r="453" spans="1:6" x14ac:dyDescent="0.2">
      <c r="A453" s="58" t="s">
        <v>303</v>
      </c>
      <c r="B453" s="58" t="s">
        <v>2</v>
      </c>
      <c r="C453" s="64">
        <v>21</v>
      </c>
      <c r="D453" s="65">
        <v>1159415</v>
      </c>
      <c r="E453" s="65">
        <v>69565</v>
      </c>
      <c r="F453" s="66">
        <v>8.9806650560923248E-5</v>
      </c>
    </row>
    <row r="454" spans="1:6" x14ac:dyDescent="0.2">
      <c r="A454" s="58" t="s">
        <v>303</v>
      </c>
      <c r="B454" s="58" t="s">
        <v>6</v>
      </c>
      <c r="C454" s="64">
        <v>12</v>
      </c>
      <c r="D454" s="65">
        <v>199385</v>
      </c>
      <c r="E454" s="65">
        <v>11963</v>
      </c>
      <c r="F454" s="66">
        <v>1.544392957177208E-5</v>
      </c>
    </row>
    <row r="455" spans="1:6" x14ac:dyDescent="0.2">
      <c r="A455" s="58" t="s">
        <v>303</v>
      </c>
      <c r="B455" s="58" t="s">
        <v>10</v>
      </c>
      <c r="C455" s="64">
        <v>209</v>
      </c>
      <c r="D455" s="65">
        <v>7136028</v>
      </c>
      <c r="E455" s="65">
        <v>428162</v>
      </c>
      <c r="F455" s="66">
        <v>5.5274628214570579E-4</v>
      </c>
    </row>
    <row r="456" spans="1:6" x14ac:dyDescent="0.2">
      <c r="A456" s="58" t="s">
        <v>303</v>
      </c>
      <c r="B456" s="58" t="s">
        <v>4</v>
      </c>
      <c r="C456" s="64">
        <v>26</v>
      </c>
      <c r="D456" s="65">
        <v>972792</v>
      </c>
      <c r="E456" s="65">
        <v>58368</v>
      </c>
      <c r="F456" s="66">
        <v>7.5351607560410677E-5</v>
      </c>
    </row>
    <row r="457" spans="1:6" x14ac:dyDescent="0.2">
      <c r="A457" s="58" t="s">
        <v>303</v>
      </c>
      <c r="B457" s="58" t="s">
        <v>763</v>
      </c>
      <c r="C457" s="64">
        <v>305</v>
      </c>
      <c r="D457" s="65">
        <v>3504356</v>
      </c>
      <c r="E457" s="65">
        <v>207183</v>
      </c>
      <c r="F457" s="66">
        <v>2.6746799803297291E-4</v>
      </c>
    </row>
    <row r="458" spans="1:6" x14ac:dyDescent="0.2">
      <c r="A458" s="58" t="s">
        <v>303</v>
      </c>
      <c r="B458" s="58" t="s">
        <v>8</v>
      </c>
      <c r="C458" s="64">
        <v>74</v>
      </c>
      <c r="D458" s="65">
        <v>536563</v>
      </c>
      <c r="E458" s="65">
        <v>32163</v>
      </c>
      <c r="F458" s="66">
        <v>4.1521617221174078E-5</v>
      </c>
    </row>
    <row r="459" spans="1:6" x14ac:dyDescent="0.2">
      <c r="A459" s="58" t="s">
        <v>303</v>
      </c>
      <c r="B459" s="58" t="s">
        <v>764</v>
      </c>
      <c r="C459" s="64">
        <v>81</v>
      </c>
      <c r="D459" s="65">
        <v>1785514</v>
      </c>
      <c r="E459" s="65">
        <v>107131</v>
      </c>
      <c r="F459" s="66">
        <v>1.383034037409943E-4</v>
      </c>
    </row>
    <row r="460" spans="1:6" x14ac:dyDescent="0.2">
      <c r="A460" s="58" t="s">
        <v>303</v>
      </c>
      <c r="B460" s="58" t="s">
        <v>25</v>
      </c>
      <c r="C460" s="64">
        <v>52</v>
      </c>
      <c r="D460" s="65">
        <v>2830206</v>
      </c>
      <c r="E460" s="65">
        <v>169812</v>
      </c>
      <c r="F460" s="66">
        <v>2.1922298490694312E-4</v>
      </c>
    </row>
    <row r="461" spans="1:6" x14ac:dyDescent="0.2">
      <c r="A461" s="58" t="s">
        <v>303</v>
      </c>
      <c r="B461" s="58" t="s">
        <v>49</v>
      </c>
      <c r="C461" s="64">
        <v>909</v>
      </c>
      <c r="D461" s="65">
        <v>25609087</v>
      </c>
      <c r="E461" s="65">
        <v>1533437</v>
      </c>
      <c r="F461" s="66">
        <v>1.9796282730710911E-3</v>
      </c>
    </row>
    <row r="462" spans="1:6" x14ac:dyDescent="0.2">
      <c r="A462" s="58" t="s">
        <v>309</v>
      </c>
      <c r="B462" s="58" t="s">
        <v>5</v>
      </c>
      <c r="C462" s="64">
        <v>12</v>
      </c>
      <c r="D462" s="65">
        <v>53457</v>
      </c>
      <c r="E462" s="65">
        <v>3207</v>
      </c>
      <c r="F462" s="66">
        <v>4.1401556580015938E-6</v>
      </c>
    </row>
    <row r="463" spans="1:6" x14ac:dyDescent="0.2">
      <c r="A463" s="58" t="s">
        <v>309</v>
      </c>
      <c r="B463" s="58" t="s">
        <v>1</v>
      </c>
      <c r="C463" s="64" t="s">
        <v>761</v>
      </c>
      <c r="D463" s="65" t="s">
        <v>761</v>
      </c>
      <c r="E463" s="65" t="s">
        <v>761</v>
      </c>
      <c r="F463" s="66" t="s">
        <v>761</v>
      </c>
    </row>
    <row r="464" spans="1:6" x14ac:dyDescent="0.2">
      <c r="A464" s="58" t="s">
        <v>309</v>
      </c>
      <c r="B464" s="58" t="s">
        <v>762</v>
      </c>
      <c r="C464" s="64">
        <v>55</v>
      </c>
      <c r="D464" s="65">
        <v>1475664</v>
      </c>
      <c r="E464" s="65">
        <v>88540</v>
      </c>
      <c r="F464" s="66">
        <v>1.143028942810917E-4</v>
      </c>
    </row>
    <row r="465" spans="1:6" x14ac:dyDescent="0.2">
      <c r="A465" s="58" t="s">
        <v>309</v>
      </c>
      <c r="B465" s="58" t="s">
        <v>3</v>
      </c>
      <c r="C465" s="64">
        <v>30</v>
      </c>
      <c r="D465" s="65">
        <v>5672912</v>
      </c>
      <c r="E465" s="65">
        <v>340375</v>
      </c>
      <c r="F465" s="66">
        <v>4.3941549176560412E-4</v>
      </c>
    </row>
    <row r="466" spans="1:6" x14ac:dyDescent="0.2">
      <c r="A466" s="58" t="s">
        <v>309</v>
      </c>
      <c r="B466" s="58" t="s">
        <v>2</v>
      </c>
      <c r="C466" s="64">
        <v>15</v>
      </c>
      <c r="D466" s="65">
        <v>509501</v>
      </c>
      <c r="E466" s="65">
        <v>30570</v>
      </c>
      <c r="F466" s="66">
        <v>3.9465094625852424E-5</v>
      </c>
    </row>
    <row r="467" spans="1:6" x14ac:dyDescent="0.2">
      <c r="A467" s="58" t="s">
        <v>309</v>
      </c>
      <c r="B467" s="58" t="s">
        <v>6</v>
      </c>
      <c r="C467" s="64" t="s">
        <v>761</v>
      </c>
      <c r="D467" s="65" t="s">
        <v>761</v>
      </c>
      <c r="E467" s="65" t="s">
        <v>761</v>
      </c>
      <c r="F467" s="66" t="s">
        <v>761</v>
      </c>
    </row>
    <row r="468" spans="1:6" x14ac:dyDescent="0.2">
      <c r="A468" s="58" t="s">
        <v>309</v>
      </c>
      <c r="B468" s="58" t="s">
        <v>10</v>
      </c>
      <c r="C468" s="64">
        <v>77</v>
      </c>
      <c r="D468" s="65">
        <v>1391736</v>
      </c>
      <c r="E468" s="65">
        <v>83504</v>
      </c>
      <c r="F468" s="66">
        <v>1.0780154601364674E-4</v>
      </c>
    </row>
    <row r="469" spans="1:6" x14ac:dyDescent="0.2">
      <c r="A469" s="58" t="s">
        <v>309</v>
      </c>
      <c r="B469" s="58" t="s">
        <v>4</v>
      </c>
      <c r="C469" s="64">
        <v>24</v>
      </c>
      <c r="D469" s="65">
        <v>498741</v>
      </c>
      <c r="E469" s="65">
        <v>29924</v>
      </c>
      <c r="F469" s="66">
        <v>3.8631125010926005E-5</v>
      </c>
    </row>
    <row r="470" spans="1:6" x14ac:dyDescent="0.2">
      <c r="A470" s="58" t="s">
        <v>309</v>
      </c>
      <c r="B470" s="58" t="s">
        <v>763</v>
      </c>
      <c r="C470" s="64">
        <v>146</v>
      </c>
      <c r="D470" s="65">
        <v>1427398</v>
      </c>
      <c r="E470" s="65">
        <v>81527</v>
      </c>
      <c r="F470" s="66">
        <v>1.0524928915805923E-4</v>
      </c>
    </row>
    <row r="471" spans="1:6" x14ac:dyDescent="0.2">
      <c r="A471" s="58" t="s">
        <v>309</v>
      </c>
      <c r="B471" s="58" t="s">
        <v>8</v>
      </c>
      <c r="C471" s="64">
        <v>42</v>
      </c>
      <c r="D471" s="65">
        <v>322910</v>
      </c>
      <c r="E471" s="65">
        <v>19375</v>
      </c>
      <c r="F471" s="66">
        <v>2.5012633574612059E-5</v>
      </c>
    </row>
    <row r="472" spans="1:6" x14ac:dyDescent="0.2">
      <c r="A472" s="58" t="s">
        <v>309</v>
      </c>
      <c r="B472" s="58" t="s">
        <v>764</v>
      </c>
      <c r="C472" s="64">
        <v>57</v>
      </c>
      <c r="D472" s="65">
        <v>969612</v>
      </c>
      <c r="E472" s="65">
        <v>58177</v>
      </c>
      <c r="F472" s="66">
        <v>7.5105031404913846E-5</v>
      </c>
    </row>
    <row r="473" spans="1:6" x14ac:dyDescent="0.2">
      <c r="A473" s="58" t="s">
        <v>309</v>
      </c>
      <c r="B473" s="58" t="s">
        <v>25</v>
      </c>
      <c r="C473" s="64">
        <v>33</v>
      </c>
      <c r="D473" s="65">
        <v>1813683</v>
      </c>
      <c r="E473" s="65">
        <v>108821</v>
      </c>
      <c r="F473" s="66">
        <v>1.4048515087601853E-4</v>
      </c>
    </row>
    <row r="474" spans="1:6" x14ac:dyDescent="0.2">
      <c r="A474" s="58" t="s">
        <v>309</v>
      </c>
      <c r="B474" s="58" t="s">
        <v>49</v>
      </c>
      <c r="C474" s="64">
        <v>503</v>
      </c>
      <c r="D474" s="65">
        <v>15485619</v>
      </c>
      <c r="E474" s="65">
        <v>925020</v>
      </c>
      <c r="F474" s="66">
        <v>1.194177357893556E-3</v>
      </c>
    </row>
    <row r="475" spans="1:6" x14ac:dyDescent="0.2">
      <c r="A475" s="58" t="s">
        <v>123</v>
      </c>
      <c r="B475" s="58" t="s">
        <v>5</v>
      </c>
      <c r="C475" s="64" t="s">
        <v>761</v>
      </c>
      <c r="D475" s="65" t="s">
        <v>761</v>
      </c>
      <c r="E475" s="65" t="s">
        <v>761</v>
      </c>
      <c r="F475" s="66" t="s">
        <v>761</v>
      </c>
    </row>
    <row r="476" spans="1:6" x14ac:dyDescent="0.2">
      <c r="A476" s="58" t="s">
        <v>123</v>
      </c>
      <c r="B476" s="58" t="s">
        <v>1</v>
      </c>
      <c r="C476" s="64" t="s">
        <v>761</v>
      </c>
      <c r="D476" s="65" t="s">
        <v>761</v>
      </c>
      <c r="E476" s="65" t="s">
        <v>761</v>
      </c>
      <c r="F476" s="66" t="s">
        <v>761</v>
      </c>
    </row>
    <row r="477" spans="1:6" x14ac:dyDescent="0.2">
      <c r="A477" s="58" t="s">
        <v>123</v>
      </c>
      <c r="B477" s="58" t="s">
        <v>762</v>
      </c>
      <c r="C477" s="64">
        <v>43</v>
      </c>
      <c r="D477" s="65">
        <v>1676438</v>
      </c>
      <c r="E477" s="65">
        <v>100586</v>
      </c>
      <c r="F477" s="66">
        <v>1.2985397474766085E-4</v>
      </c>
    </row>
    <row r="478" spans="1:6" x14ac:dyDescent="0.2">
      <c r="A478" s="58" t="s">
        <v>123</v>
      </c>
      <c r="B478" s="58" t="s">
        <v>3</v>
      </c>
      <c r="C478" s="64">
        <v>21</v>
      </c>
      <c r="D478" s="65">
        <v>2895709</v>
      </c>
      <c r="E478" s="65">
        <v>173743</v>
      </c>
      <c r="F478" s="66">
        <v>2.2429780620148766E-4</v>
      </c>
    </row>
    <row r="479" spans="1:6" x14ac:dyDescent="0.2">
      <c r="A479" s="58" t="s">
        <v>123</v>
      </c>
      <c r="B479" s="58" t="s">
        <v>2</v>
      </c>
      <c r="C479" s="64">
        <v>15</v>
      </c>
      <c r="D479" s="65">
        <v>507090</v>
      </c>
      <c r="E479" s="65">
        <v>30425</v>
      </c>
      <c r="F479" s="66">
        <v>3.9277903303616616E-5</v>
      </c>
    </row>
    <row r="480" spans="1:6" x14ac:dyDescent="0.2">
      <c r="A480" s="58" t="s">
        <v>123</v>
      </c>
      <c r="B480" s="58" t="s">
        <v>6</v>
      </c>
      <c r="C480" s="64" t="s">
        <v>761</v>
      </c>
      <c r="D480" s="65" t="s">
        <v>761</v>
      </c>
      <c r="E480" s="65" t="s">
        <v>761</v>
      </c>
      <c r="F480" s="66" t="s">
        <v>761</v>
      </c>
    </row>
    <row r="481" spans="1:6" x14ac:dyDescent="0.2">
      <c r="A481" s="58" t="s">
        <v>123</v>
      </c>
      <c r="B481" s="58" t="s">
        <v>10</v>
      </c>
      <c r="C481" s="64">
        <v>159</v>
      </c>
      <c r="D481" s="65">
        <v>1472721</v>
      </c>
      <c r="E481" s="65">
        <v>88363</v>
      </c>
      <c r="F481" s="66">
        <v>1.1407439177050042E-4</v>
      </c>
    </row>
    <row r="482" spans="1:6" x14ac:dyDescent="0.2">
      <c r="A482" s="58" t="s">
        <v>123</v>
      </c>
      <c r="B482" s="58" t="s">
        <v>4</v>
      </c>
      <c r="C482" s="64">
        <v>21</v>
      </c>
      <c r="D482" s="65">
        <v>1404294</v>
      </c>
      <c r="E482" s="65">
        <v>84258</v>
      </c>
      <c r="F482" s="66">
        <v>1.0877494088927293E-4</v>
      </c>
    </row>
    <row r="483" spans="1:6" x14ac:dyDescent="0.2">
      <c r="A483" s="58" t="s">
        <v>123</v>
      </c>
      <c r="B483" s="58" t="s">
        <v>763</v>
      </c>
      <c r="C483" s="64">
        <v>196</v>
      </c>
      <c r="D483" s="65">
        <v>2825354</v>
      </c>
      <c r="E483" s="65">
        <v>164999</v>
      </c>
      <c r="F483" s="66">
        <v>2.1300952398335048E-4</v>
      </c>
    </row>
    <row r="484" spans="1:6" x14ac:dyDescent="0.2">
      <c r="A484" s="58" t="s">
        <v>123</v>
      </c>
      <c r="B484" s="58" t="s">
        <v>8</v>
      </c>
      <c r="C484" s="64">
        <v>63</v>
      </c>
      <c r="D484" s="65">
        <v>444114</v>
      </c>
      <c r="E484" s="65">
        <v>26577</v>
      </c>
      <c r="F484" s="66">
        <v>3.4310232903869146E-5</v>
      </c>
    </row>
    <row r="485" spans="1:6" x14ac:dyDescent="0.2">
      <c r="A485" s="58" t="s">
        <v>123</v>
      </c>
      <c r="B485" s="58" t="s">
        <v>764</v>
      </c>
      <c r="C485" s="64">
        <v>36</v>
      </c>
      <c r="D485" s="65">
        <v>4468203</v>
      </c>
      <c r="E485" s="65">
        <v>268092</v>
      </c>
      <c r="F485" s="66">
        <v>3.460999721437366E-4</v>
      </c>
    </row>
    <row r="486" spans="1:6" x14ac:dyDescent="0.2">
      <c r="A486" s="58" t="s">
        <v>123</v>
      </c>
      <c r="B486" s="58" t="s">
        <v>25</v>
      </c>
      <c r="C486" s="64">
        <v>42</v>
      </c>
      <c r="D486" s="65">
        <v>3587873</v>
      </c>
      <c r="E486" s="65">
        <v>215272</v>
      </c>
      <c r="F486" s="66">
        <v>2.7791069186445871E-4</v>
      </c>
    </row>
    <row r="487" spans="1:6" x14ac:dyDescent="0.2">
      <c r="A487" s="58" t="s">
        <v>123</v>
      </c>
      <c r="B487" s="58" t="s">
        <v>49</v>
      </c>
      <c r="C487" s="64">
        <v>611</v>
      </c>
      <c r="D487" s="65">
        <v>20621084</v>
      </c>
      <c r="E487" s="65">
        <v>1232673</v>
      </c>
      <c r="F487" s="66">
        <v>1.5913495776164013E-3</v>
      </c>
    </row>
    <row r="488" spans="1:6" x14ac:dyDescent="0.2">
      <c r="A488" s="58" t="s">
        <v>319</v>
      </c>
      <c r="B488" s="58" t="s">
        <v>5</v>
      </c>
      <c r="C488" s="64" t="s">
        <v>761</v>
      </c>
      <c r="D488" s="65" t="s">
        <v>761</v>
      </c>
      <c r="E488" s="65" t="s">
        <v>761</v>
      </c>
      <c r="F488" s="66" t="s">
        <v>761</v>
      </c>
    </row>
    <row r="489" spans="1:6" x14ac:dyDescent="0.2">
      <c r="A489" s="58" t="s">
        <v>319</v>
      </c>
      <c r="B489" s="58" t="s">
        <v>1</v>
      </c>
      <c r="C489" s="64">
        <v>18</v>
      </c>
      <c r="D489" s="65">
        <v>1688782</v>
      </c>
      <c r="E489" s="65">
        <v>101327</v>
      </c>
      <c r="F489" s="66">
        <v>1.3081058695301761E-4</v>
      </c>
    </row>
    <row r="490" spans="1:6" x14ac:dyDescent="0.2">
      <c r="A490" s="58" t="s">
        <v>319</v>
      </c>
      <c r="B490" s="58" t="s">
        <v>762</v>
      </c>
      <c r="C490" s="64">
        <v>82</v>
      </c>
      <c r="D490" s="65">
        <v>1471707</v>
      </c>
      <c r="E490" s="65">
        <v>88302</v>
      </c>
      <c r="F490" s="66">
        <v>1.1399564231769776E-4</v>
      </c>
    </row>
    <row r="491" spans="1:6" x14ac:dyDescent="0.2">
      <c r="A491" s="58" t="s">
        <v>319</v>
      </c>
      <c r="B491" s="58" t="s">
        <v>3</v>
      </c>
      <c r="C491" s="64">
        <v>15</v>
      </c>
      <c r="D491" s="65">
        <v>1509390</v>
      </c>
      <c r="E491" s="65">
        <v>90563</v>
      </c>
      <c r="F491" s="66">
        <v>1.1691453596994024E-4</v>
      </c>
    </row>
    <row r="492" spans="1:6" x14ac:dyDescent="0.2">
      <c r="A492" s="58" t="s">
        <v>319</v>
      </c>
      <c r="B492" s="58" t="s">
        <v>2</v>
      </c>
      <c r="C492" s="64">
        <v>19</v>
      </c>
      <c r="D492" s="65">
        <v>708961</v>
      </c>
      <c r="E492" s="65">
        <v>42538</v>
      </c>
      <c r="F492" s="66">
        <v>5.4915479070805052E-5</v>
      </c>
    </row>
    <row r="493" spans="1:6" x14ac:dyDescent="0.2">
      <c r="A493" s="58" t="s">
        <v>319</v>
      </c>
      <c r="B493" s="58" t="s">
        <v>6</v>
      </c>
      <c r="C493" s="64" t="s">
        <v>761</v>
      </c>
      <c r="D493" s="65" t="s">
        <v>761</v>
      </c>
      <c r="E493" s="65" t="s">
        <v>761</v>
      </c>
      <c r="F493" s="66" t="s">
        <v>761</v>
      </c>
    </row>
    <row r="494" spans="1:6" x14ac:dyDescent="0.2">
      <c r="A494" s="58" t="s">
        <v>319</v>
      </c>
      <c r="B494" s="58" t="s">
        <v>10</v>
      </c>
      <c r="C494" s="64">
        <v>215</v>
      </c>
      <c r="D494" s="65">
        <v>4300167</v>
      </c>
      <c r="E494" s="65">
        <v>258010</v>
      </c>
      <c r="F494" s="66">
        <v>3.3308436586248558E-4</v>
      </c>
    </row>
    <row r="495" spans="1:6" x14ac:dyDescent="0.2">
      <c r="A495" s="58" t="s">
        <v>319</v>
      </c>
      <c r="B495" s="58" t="s">
        <v>4</v>
      </c>
      <c r="C495" s="64">
        <v>21</v>
      </c>
      <c r="D495" s="65">
        <v>2273599</v>
      </c>
      <c r="E495" s="65">
        <v>136416</v>
      </c>
      <c r="F495" s="66">
        <v>1.7610959595944665E-4</v>
      </c>
    </row>
    <row r="496" spans="1:6" x14ac:dyDescent="0.2">
      <c r="A496" s="58" t="s">
        <v>319</v>
      </c>
      <c r="B496" s="58" t="s">
        <v>763</v>
      </c>
      <c r="C496" s="64">
        <v>234</v>
      </c>
      <c r="D496" s="65">
        <v>3261777</v>
      </c>
      <c r="E496" s="65">
        <v>194281</v>
      </c>
      <c r="F496" s="66">
        <v>2.5081184327789449E-4</v>
      </c>
    </row>
    <row r="497" spans="1:6" x14ac:dyDescent="0.2">
      <c r="A497" s="58" t="s">
        <v>319</v>
      </c>
      <c r="B497" s="58" t="s">
        <v>8</v>
      </c>
      <c r="C497" s="64">
        <v>64</v>
      </c>
      <c r="D497" s="65">
        <v>488179</v>
      </c>
      <c r="E497" s="65">
        <v>29291</v>
      </c>
      <c r="F497" s="66">
        <v>3.7813938066268996E-5</v>
      </c>
    </row>
    <row r="498" spans="1:6" x14ac:dyDescent="0.2">
      <c r="A498" s="58" t="s">
        <v>319</v>
      </c>
      <c r="B498" s="58" t="s">
        <v>764</v>
      </c>
      <c r="C498" s="64">
        <v>75</v>
      </c>
      <c r="D498" s="65">
        <v>1808268</v>
      </c>
      <c r="E498" s="65">
        <v>108496</v>
      </c>
      <c r="F498" s="66">
        <v>1.4006558411928312E-4</v>
      </c>
    </row>
    <row r="499" spans="1:6" x14ac:dyDescent="0.2">
      <c r="A499" s="58" t="s">
        <v>319</v>
      </c>
      <c r="B499" s="58" t="s">
        <v>25</v>
      </c>
      <c r="C499" s="64">
        <v>73</v>
      </c>
      <c r="D499" s="65">
        <v>3701733</v>
      </c>
      <c r="E499" s="65">
        <v>222104</v>
      </c>
      <c r="F499" s="66">
        <v>2.8673063057835544E-4</v>
      </c>
    </row>
    <row r="500" spans="1:6" x14ac:dyDescent="0.2">
      <c r="A500" s="58" t="s">
        <v>319</v>
      </c>
      <c r="B500" s="58" t="s">
        <v>49</v>
      </c>
      <c r="C500" s="64">
        <v>828</v>
      </c>
      <c r="D500" s="65">
        <v>21218639</v>
      </c>
      <c r="E500" s="65">
        <v>1271693</v>
      </c>
      <c r="F500" s="66">
        <v>1.6417234079173747E-3</v>
      </c>
    </row>
    <row r="501" spans="1:6" x14ac:dyDescent="0.2">
      <c r="A501" s="58" t="s">
        <v>327</v>
      </c>
      <c r="B501" s="58" t="s">
        <v>5</v>
      </c>
      <c r="C501" s="64">
        <v>21</v>
      </c>
      <c r="D501" s="65">
        <v>151839</v>
      </c>
      <c r="E501" s="65">
        <v>9110</v>
      </c>
      <c r="F501" s="66">
        <v>1.1760778934953077E-5</v>
      </c>
    </row>
    <row r="502" spans="1:6" x14ac:dyDescent="0.2">
      <c r="A502" s="58" t="s">
        <v>327</v>
      </c>
      <c r="B502" s="58" t="s">
        <v>1</v>
      </c>
      <c r="C502" s="64">
        <v>18</v>
      </c>
      <c r="D502" s="65">
        <v>4057596</v>
      </c>
      <c r="E502" s="65">
        <v>243456</v>
      </c>
      <c r="F502" s="66">
        <v>3.1429552100855501E-4</v>
      </c>
    </row>
    <row r="503" spans="1:6" x14ac:dyDescent="0.2">
      <c r="A503" s="58" t="s">
        <v>327</v>
      </c>
      <c r="B503" s="58" t="s">
        <v>762</v>
      </c>
      <c r="C503" s="64">
        <v>88</v>
      </c>
      <c r="D503" s="65">
        <v>2352490</v>
      </c>
      <c r="E503" s="65">
        <v>141149</v>
      </c>
      <c r="F503" s="66">
        <v>1.8221977891215058E-4</v>
      </c>
    </row>
    <row r="504" spans="1:6" x14ac:dyDescent="0.2">
      <c r="A504" s="58" t="s">
        <v>327</v>
      </c>
      <c r="B504" s="58" t="s">
        <v>3</v>
      </c>
      <c r="C504" s="64">
        <v>21</v>
      </c>
      <c r="D504" s="65">
        <v>1322083</v>
      </c>
      <c r="E504" s="65">
        <v>79325</v>
      </c>
      <c r="F504" s="66">
        <v>1.0240656300934719E-4</v>
      </c>
    </row>
    <row r="505" spans="1:6" x14ac:dyDescent="0.2">
      <c r="A505" s="58" t="s">
        <v>327</v>
      </c>
      <c r="B505" s="58" t="s">
        <v>2</v>
      </c>
      <c r="C505" s="64">
        <v>32</v>
      </c>
      <c r="D505" s="65">
        <v>1335885</v>
      </c>
      <c r="E505" s="65">
        <v>80046</v>
      </c>
      <c r="F505" s="66">
        <v>1.0333735572198178E-4</v>
      </c>
    </row>
    <row r="506" spans="1:6" x14ac:dyDescent="0.2">
      <c r="A506" s="58" t="s">
        <v>327</v>
      </c>
      <c r="B506" s="58" t="s">
        <v>6</v>
      </c>
      <c r="C506" s="64">
        <v>12</v>
      </c>
      <c r="D506" s="65">
        <v>321294</v>
      </c>
      <c r="E506" s="65">
        <v>19278</v>
      </c>
      <c r="F506" s="66">
        <v>2.4887409034909487E-5</v>
      </c>
    </row>
    <row r="507" spans="1:6" x14ac:dyDescent="0.2">
      <c r="A507" s="58" t="s">
        <v>327</v>
      </c>
      <c r="B507" s="58" t="s">
        <v>10</v>
      </c>
      <c r="C507" s="64">
        <v>187</v>
      </c>
      <c r="D507" s="65">
        <v>2657015</v>
      </c>
      <c r="E507" s="65">
        <v>159421</v>
      </c>
      <c r="F507" s="66">
        <v>2.0580846746313442E-4</v>
      </c>
    </row>
    <row r="508" spans="1:6" x14ac:dyDescent="0.2">
      <c r="A508" s="58" t="s">
        <v>327</v>
      </c>
      <c r="B508" s="58" t="s">
        <v>4</v>
      </c>
      <c r="C508" s="64">
        <v>24</v>
      </c>
      <c r="D508" s="65">
        <v>852038</v>
      </c>
      <c r="E508" s="65">
        <v>51122</v>
      </c>
      <c r="F508" s="66">
        <v>6.5997205347164781E-5</v>
      </c>
    </row>
    <row r="509" spans="1:6" x14ac:dyDescent="0.2">
      <c r="A509" s="58" t="s">
        <v>327</v>
      </c>
      <c r="B509" s="58" t="s">
        <v>763</v>
      </c>
      <c r="C509" s="64">
        <v>303</v>
      </c>
      <c r="D509" s="65">
        <v>3359416</v>
      </c>
      <c r="E509" s="65">
        <v>200510</v>
      </c>
      <c r="F509" s="66">
        <v>2.5885332428621753E-4</v>
      </c>
    </row>
    <row r="510" spans="1:6" x14ac:dyDescent="0.2">
      <c r="A510" s="58" t="s">
        <v>327</v>
      </c>
      <c r="B510" s="58" t="s">
        <v>8</v>
      </c>
      <c r="C510" s="64">
        <v>90</v>
      </c>
      <c r="D510" s="65">
        <v>934549</v>
      </c>
      <c r="E510" s="65">
        <v>56073</v>
      </c>
      <c r="F510" s="66">
        <v>7.2388820770540494E-5</v>
      </c>
    </row>
    <row r="511" spans="1:6" x14ac:dyDescent="0.2">
      <c r="A511" s="58" t="s">
        <v>327</v>
      </c>
      <c r="B511" s="58" t="s">
        <v>764</v>
      </c>
      <c r="C511" s="64">
        <v>75</v>
      </c>
      <c r="D511" s="65">
        <v>3278682</v>
      </c>
      <c r="E511" s="65">
        <v>196721</v>
      </c>
      <c r="F511" s="66">
        <v>2.5396182139000048E-4</v>
      </c>
    </row>
    <row r="512" spans="1:6" x14ac:dyDescent="0.2">
      <c r="A512" s="58" t="s">
        <v>327</v>
      </c>
      <c r="B512" s="58" t="s">
        <v>25</v>
      </c>
      <c r="C512" s="64">
        <v>27</v>
      </c>
      <c r="D512" s="65">
        <v>1668967</v>
      </c>
      <c r="E512" s="65">
        <v>100138</v>
      </c>
      <c r="F512" s="66">
        <v>1.2927561811068401E-4</v>
      </c>
    </row>
    <row r="513" spans="1:6" x14ac:dyDescent="0.2">
      <c r="A513" s="58" t="s">
        <v>327</v>
      </c>
      <c r="B513" s="58" t="s">
        <v>49</v>
      </c>
      <c r="C513" s="64">
        <v>898</v>
      </c>
      <c r="D513" s="65">
        <v>22291854</v>
      </c>
      <c r="E513" s="65">
        <v>1336349</v>
      </c>
      <c r="F513" s="66">
        <v>1.7251926639896388E-3</v>
      </c>
    </row>
    <row r="514" spans="1:6" x14ac:dyDescent="0.2">
      <c r="A514" s="58" t="s">
        <v>334</v>
      </c>
      <c r="B514" s="58" t="s">
        <v>5</v>
      </c>
      <c r="C514" s="64" t="s">
        <v>761</v>
      </c>
      <c r="D514" s="65" t="s">
        <v>761</v>
      </c>
      <c r="E514" s="65" t="s">
        <v>761</v>
      </c>
      <c r="F514" s="66" t="s">
        <v>761</v>
      </c>
    </row>
    <row r="515" spans="1:6" x14ac:dyDescent="0.2">
      <c r="A515" s="58" t="s">
        <v>334</v>
      </c>
      <c r="B515" s="58" t="s">
        <v>1</v>
      </c>
      <c r="C515" s="64" t="s">
        <v>761</v>
      </c>
      <c r="D515" s="65" t="s">
        <v>761</v>
      </c>
      <c r="E515" s="65" t="s">
        <v>761</v>
      </c>
      <c r="F515" s="66" t="s">
        <v>761</v>
      </c>
    </row>
    <row r="516" spans="1:6" x14ac:dyDescent="0.2">
      <c r="A516" s="58" t="s">
        <v>334</v>
      </c>
      <c r="B516" s="58" t="s">
        <v>762</v>
      </c>
      <c r="C516" s="64">
        <v>101</v>
      </c>
      <c r="D516" s="65">
        <v>2815507</v>
      </c>
      <c r="E516" s="65">
        <v>168930</v>
      </c>
      <c r="F516" s="66">
        <v>2.1808434527789499E-4</v>
      </c>
    </row>
    <row r="517" spans="1:6" x14ac:dyDescent="0.2">
      <c r="A517" s="58" t="s">
        <v>334</v>
      </c>
      <c r="B517" s="58" t="s">
        <v>3</v>
      </c>
      <c r="C517" s="64">
        <v>58</v>
      </c>
      <c r="D517" s="65">
        <v>8051971</v>
      </c>
      <c r="E517" s="65">
        <v>483118</v>
      </c>
      <c r="F517" s="66">
        <v>6.2369308424771246E-4</v>
      </c>
    </row>
    <row r="518" spans="1:6" x14ac:dyDescent="0.2">
      <c r="A518" s="58" t="s">
        <v>334</v>
      </c>
      <c r="B518" s="58" t="s">
        <v>2</v>
      </c>
      <c r="C518" s="64">
        <v>30</v>
      </c>
      <c r="D518" s="65">
        <v>1288499</v>
      </c>
      <c r="E518" s="65">
        <v>77310</v>
      </c>
      <c r="F518" s="66">
        <v>9.9805249117587531E-5</v>
      </c>
    </row>
    <row r="519" spans="1:6" x14ac:dyDescent="0.2">
      <c r="A519" s="58" t="s">
        <v>334</v>
      </c>
      <c r="B519" s="58" t="s">
        <v>6</v>
      </c>
      <c r="C519" s="64">
        <v>18</v>
      </c>
      <c r="D519" s="65">
        <v>597811</v>
      </c>
      <c r="E519" s="65">
        <v>35869</v>
      </c>
      <c r="F519" s="66">
        <v>4.6305969222594067E-5</v>
      </c>
    </row>
    <row r="520" spans="1:6" x14ac:dyDescent="0.2">
      <c r="A520" s="58" t="s">
        <v>334</v>
      </c>
      <c r="B520" s="58" t="s">
        <v>10</v>
      </c>
      <c r="C520" s="64">
        <v>194</v>
      </c>
      <c r="D520" s="65">
        <v>3389267</v>
      </c>
      <c r="E520" s="65">
        <v>203356</v>
      </c>
      <c r="F520" s="66">
        <v>2.6252743810058373E-4</v>
      </c>
    </row>
    <row r="521" spans="1:6" x14ac:dyDescent="0.2">
      <c r="A521" s="58" t="s">
        <v>334</v>
      </c>
      <c r="B521" s="58" t="s">
        <v>4</v>
      </c>
      <c r="C521" s="64">
        <v>27</v>
      </c>
      <c r="D521" s="65">
        <v>2876718</v>
      </c>
      <c r="E521" s="65">
        <v>172603</v>
      </c>
      <c r="F521" s="66">
        <v>2.2282609511632337E-4</v>
      </c>
    </row>
    <row r="522" spans="1:6" x14ac:dyDescent="0.2">
      <c r="A522" s="58" t="s">
        <v>334</v>
      </c>
      <c r="B522" s="58" t="s">
        <v>763</v>
      </c>
      <c r="C522" s="64">
        <v>286</v>
      </c>
      <c r="D522" s="65">
        <v>4094888</v>
      </c>
      <c r="E522" s="65">
        <v>242005</v>
      </c>
      <c r="F522" s="66">
        <v>3.1242231681156084E-4</v>
      </c>
    </row>
    <row r="523" spans="1:6" x14ac:dyDescent="0.2">
      <c r="A523" s="58" t="s">
        <v>334</v>
      </c>
      <c r="B523" s="58" t="s">
        <v>8</v>
      </c>
      <c r="C523" s="64">
        <v>85</v>
      </c>
      <c r="D523" s="65">
        <v>918335</v>
      </c>
      <c r="E523" s="65">
        <v>55100</v>
      </c>
      <c r="F523" s="66">
        <v>7.1132702449606426E-5</v>
      </c>
    </row>
    <row r="524" spans="1:6" x14ac:dyDescent="0.2">
      <c r="A524" s="58" t="s">
        <v>334</v>
      </c>
      <c r="B524" s="58" t="s">
        <v>764</v>
      </c>
      <c r="C524" s="64">
        <v>105</v>
      </c>
      <c r="D524" s="65">
        <v>5728993</v>
      </c>
      <c r="E524" s="65">
        <v>343740</v>
      </c>
      <c r="F524" s="66">
        <v>4.4375962141611096E-4</v>
      </c>
    </row>
    <row r="525" spans="1:6" x14ac:dyDescent="0.2">
      <c r="A525" s="58" t="s">
        <v>334</v>
      </c>
      <c r="B525" s="58" t="s">
        <v>25</v>
      </c>
      <c r="C525" s="64">
        <v>86</v>
      </c>
      <c r="D525" s="65">
        <v>5320648</v>
      </c>
      <c r="E525" s="65">
        <v>319239</v>
      </c>
      <c r="F525" s="66">
        <v>4.121294518568041E-4</v>
      </c>
    </row>
    <row r="526" spans="1:6" x14ac:dyDescent="0.2">
      <c r="A526" s="58" t="s">
        <v>334</v>
      </c>
      <c r="B526" s="58" t="s">
        <v>49</v>
      </c>
      <c r="C526" s="64">
        <v>1017</v>
      </c>
      <c r="D526" s="65">
        <v>37094826</v>
      </c>
      <c r="E526" s="65">
        <v>2222001</v>
      </c>
      <c r="F526" s="66">
        <v>2.8685469324088555E-3</v>
      </c>
    </row>
    <row r="527" spans="1:6" x14ac:dyDescent="0.2">
      <c r="A527" s="58" t="s">
        <v>342</v>
      </c>
      <c r="B527" s="58" t="s">
        <v>5</v>
      </c>
      <c r="C527" s="64" t="s">
        <v>761</v>
      </c>
      <c r="D527" s="65" t="s">
        <v>761</v>
      </c>
      <c r="E527" s="65" t="s">
        <v>761</v>
      </c>
      <c r="F527" s="66" t="s">
        <v>761</v>
      </c>
    </row>
    <row r="528" spans="1:6" x14ac:dyDescent="0.2">
      <c r="A528" s="58" t="s">
        <v>342</v>
      </c>
      <c r="B528" s="58" t="s">
        <v>1</v>
      </c>
      <c r="C528" s="64">
        <v>12</v>
      </c>
      <c r="D528" s="65">
        <v>919342</v>
      </c>
      <c r="E528" s="65">
        <v>55161</v>
      </c>
      <c r="F528" s="66">
        <v>7.1211451902409082E-5</v>
      </c>
    </row>
    <row r="529" spans="1:6" x14ac:dyDescent="0.2">
      <c r="A529" s="58" t="s">
        <v>342</v>
      </c>
      <c r="B529" s="58" t="s">
        <v>762</v>
      </c>
      <c r="C529" s="64">
        <v>61</v>
      </c>
      <c r="D529" s="65">
        <v>1402648</v>
      </c>
      <c r="E529" s="65">
        <v>84159</v>
      </c>
      <c r="F529" s="66">
        <v>1.0864713440029813E-4</v>
      </c>
    </row>
    <row r="530" spans="1:6" x14ac:dyDescent="0.2">
      <c r="A530" s="58" t="s">
        <v>342</v>
      </c>
      <c r="B530" s="58" t="s">
        <v>3</v>
      </c>
      <c r="C530" s="64">
        <v>21</v>
      </c>
      <c r="D530" s="65">
        <v>3000341</v>
      </c>
      <c r="E530" s="65">
        <v>180020</v>
      </c>
      <c r="F530" s="66">
        <v>2.3240125399234389E-4</v>
      </c>
    </row>
    <row r="531" spans="1:6" x14ac:dyDescent="0.2">
      <c r="A531" s="58" t="s">
        <v>342</v>
      </c>
      <c r="B531" s="58" t="s">
        <v>2</v>
      </c>
      <c r="C531" s="64">
        <v>15</v>
      </c>
      <c r="D531" s="65">
        <v>882563</v>
      </c>
      <c r="E531" s="65">
        <v>52954</v>
      </c>
      <c r="F531" s="66">
        <v>6.8362270880516497E-5</v>
      </c>
    </row>
    <row r="532" spans="1:6" x14ac:dyDescent="0.2">
      <c r="A532" s="58" t="s">
        <v>342</v>
      </c>
      <c r="B532" s="58" t="s">
        <v>6</v>
      </c>
      <c r="C532" s="64" t="s">
        <v>761</v>
      </c>
      <c r="D532" s="65" t="s">
        <v>761</v>
      </c>
      <c r="E532" s="65" t="s">
        <v>761</v>
      </c>
      <c r="F532" s="66" t="s">
        <v>761</v>
      </c>
    </row>
    <row r="533" spans="1:6" x14ac:dyDescent="0.2">
      <c r="A533" s="58" t="s">
        <v>342</v>
      </c>
      <c r="B533" s="58" t="s">
        <v>10</v>
      </c>
      <c r="C533" s="64">
        <v>170</v>
      </c>
      <c r="D533" s="65">
        <v>4973540</v>
      </c>
      <c r="E533" s="65">
        <v>298412</v>
      </c>
      <c r="F533" s="66">
        <v>3.8524232311056174E-4</v>
      </c>
    </row>
    <row r="534" spans="1:6" x14ac:dyDescent="0.2">
      <c r="A534" s="58" t="s">
        <v>342</v>
      </c>
      <c r="B534" s="58" t="s">
        <v>4</v>
      </c>
      <c r="C534" s="64">
        <v>36</v>
      </c>
      <c r="D534" s="65">
        <v>2096229</v>
      </c>
      <c r="E534" s="65">
        <v>125774</v>
      </c>
      <c r="F534" s="66">
        <v>1.6237104388197457E-4</v>
      </c>
    </row>
    <row r="535" spans="1:6" x14ac:dyDescent="0.2">
      <c r="A535" s="58" t="s">
        <v>342</v>
      </c>
      <c r="B535" s="58" t="s">
        <v>763</v>
      </c>
      <c r="C535" s="64">
        <v>236</v>
      </c>
      <c r="D535" s="65">
        <v>3232255</v>
      </c>
      <c r="E535" s="65">
        <v>193893</v>
      </c>
      <c r="F535" s="66">
        <v>2.5031094511908418E-4</v>
      </c>
    </row>
    <row r="536" spans="1:6" x14ac:dyDescent="0.2">
      <c r="A536" s="58" t="s">
        <v>342</v>
      </c>
      <c r="B536" s="58" t="s">
        <v>8</v>
      </c>
      <c r="C536" s="64">
        <v>45</v>
      </c>
      <c r="D536" s="65">
        <v>536968</v>
      </c>
      <c r="E536" s="65">
        <v>32218</v>
      </c>
      <c r="F536" s="66">
        <v>4.159262082616007E-5</v>
      </c>
    </row>
    <row r="537" spans="1:6" x14ac:dyDescent="0.2">
      <c r="A537" s="58" t="s">
        <v>342</v>
      </c>
      <c r="B537" s="58" t="s">
        <v>764</v>
      </c>
      <c r="C537" s="64">
        <v>78</v>
      </c>
      <c r="D537" s="65">
        <v>2670398</v>
      </c>
      <c r="E537" s="65">
        <v>160224</v>
      </c>
      <c r="F537" s="66">
        <v>2.0684512009592996E-4</v>
      </c>
    </row>
    <row r="538" spans="1:6" x14ac:dyDescent="0.2">
      <c r="A538" s="58" t="s">
        <v>342</v>
      </c>
      <c r="B538" s="58" t="s">
        <v>25</v>
      </c>
      <c r="C538" s="64">
        <v>69</v>
      </c>
      <c r="D538" s="65">
        <v>22126788</v>
      </c>
      <c r="E538" s="65">
        <v>1327607</v>
      </c>
      <c r="F538" s="66">
        <v>1.7139069637207738E-3</v>
      </c>
    </row>
    <row r="539" spans="1:6" x14ac:dyDescent="0.2">
      <c r="A539" s="58" t="s">
        <v>342</v>
      </c>
      <c r="B539" s="58" t="s">
        <v>49</v>
      </c>
      <c r="C539" s="64">
        <v>749</v>
      </c>
      <c r="D539" s="65">
        <v>41841072</v>
      </c>
      <c r="E539" s="65">
        <v>2510422</v>
      </c>
      <c r="F539" s="66">
        <v>3.2408911279300521E-3</v>
      </c>
    </row>
    <row r="540" spans="1:6" x14ac:dyDescent="0.2">
      <c r="A540" s="58" t="s">
        <v>349</v>
      </c>
      <c r="B540" s="58" t="s">
        <v>5</v>
      </c>
      <c r="C540" s="64">
        <v>21</v>
      </c>
      <c r="D540" s="65">
        <v>291682</v>
      </c>
      <c r="E540" s="65">
        <v>17501</v>
      </c>
      <c r="F540" s="66">
        <v>2.2593347106543776E-5</v>
      </c>
    </row>
    <row r="541" spans="1:6" x14ac:dyDescent="0.2">
      <c r="A541" s="58" t="s">
        <v>349</v>
      </c>
      <c r="B541" s="58" t="s">
        <v>1</v>
      </c>
      <c r="C541" s="64">
        <v>27</v>
      </c>
      <c r="D541" s="65">
        <v>3627636</v>
      </c>
      <c r="E541" s="65">
        <v>217658</v>
      </c>
      <c r="F541" s="66">
        <v>2.8099095734621479E-4</v>
      </c>
    </row>
    <row r="542" spans="1:6" x14ac:dyDescent="0.2">
      <c r="A542" s="58" t="s">
        <v>349</v>
      </c>
      <c r="B542" s="58" t="s">
        <v>762</v>
      </c>
      <c r="C542" s="64">
        <v>112</v>
      </c>
      <c r="D542" s="65">
        <v>3755695</v>
      </c>
      <c r="E542" s="65">
        <v>225342</v>
      </c>
      <c r="F542" s="66">
        <v>2.9091080645007644E-4</v>
      </c>
    </row>
    <row r="543" spans="1:6" x14ac:dyDescent="0.2">
      <c r="A543" s="58" t="s">
        <v>349</v>
      </c>
      <c r="B543" s="58" t="s">
        <v>3</v>
      </c>
      <c r="C543" s="64">
        <v>39</v>
      </c>
      <c r="D543" s="65">
        <v>3765806</v>
      </c>
      <c r="E543" s="65">
        <v>225948</v>
      </c>
      <c r="F543" s="66">
        <v>2.9169313707955852E-4</v>
      </c>
    </row>
    <row r="544" spans="1:6" x14ac:dyDescent="0.2">
      <c r="A544" s="58" t="s">
        <v>349</v>
      </c>
      <c r="B544" s="58" t="s">
        <v>2</v>
      </c>
      <c r="C544" s="64">
        <v>37</v>
      </c>
      <c r="D544" s="65">
        <v>6813475</v>
      </c>
      <c r="E544" s="65">
        <v>408808</v>
      </c>
      <c r="F544" s="66">
        <v>5.2776075903845194E-4</v>
      </c>
    </row>
    <row r="545" spans="1:6" x14ac:dyDescent="0.2">
      <c r="A545" s="58" t="s">
        <v>349</v>
      </c>
      <c r="B545" s="58" t="s">
        <v>6</v>
      </c>
      <c r="C545" s="64">
        <v>24</v>
      </c>
      <c r="D545" s="65">
        <v>1813652</v>
      </c>
      <c r="E545" s="65">
        <v>108819</v>
      </c>
      <c r="F545" s="66">
        <v>1.404825689267463E-4</v>
      </c>
    </row>
    <row r="546" spans="1:6" x14ac:dyDescent="0.2">
      <c r="A546" s="58" t="s">
        <v>349</v>
      </c>
      <c r="B546" s="58" t="s">
        <v>10</v>
      </c>
      <c r="C546" s="64">
        <v>282</v>
      </c>
      <c r="D546" s="65">
        <v>7693618</v>
      </c>
      <c r="E546" s="65">
        <v>461617</v>
      </c>
      <c r="F546" s="66">
        <v>5.9593583859673266E-4</v>
      </c>
    </row>
    <row r="547" spans="1:6" x14ac:dyDescent="0.2">
      <c r="A547" s="58" t="s">
        <v>349</v>
      </c>
      <c r="B547" s="58" t="s">
        <v>4</v>
      </c>
      <c r="C547" s="64">
        <v>48</v>
      </c>
      <c r="D547" s="65">
        <v>4771525</v>
      </c>
      <c r="E547" s="65">
        <v>286291</v>
      </c>
      <c r="F547" s="66">
        <v>3.6959441954628449E-4</v>
      </c>
    </row>
    <row r="548" spans="1:6" x14ac:dyDescent="0.2">
      <c r="A548" s="58" t="s">
        <v>349</v>
      </c>
      <c r="B548" s="58" t="s">
        <v>763</v>
      </c>
      <c r="C548" s="64">
        <v>456</v>
      </c>
      <c r="D548" s="65">
        <v>7120739</v>
      </c>
      <c r="E548" s="65">
        <v>420922</v>
      </c>
      <c r="F548" s="66">
        <v>5.4339962578027652E-4</v>
      </c>
    </row>
    <row r="549" spans="1:6" x14ac:dyDescent="0.2">
      <c r="A549" s="58" t="s">
        <v>349</v>
      </c>
      <c r="B549" s="58" t="s">
        <v>8</v>
      </c>
      <c r="C549" s="64">
        <v>131</v>
      </c>
      <c r="D549" s="65">
        <v>1058688</v>
      </c>
      <c r="E549" s="65">
        <v>63521</v>
      </c>
      <c r="F549" s="66">
        <v>8.2003999860280394E-5</v>
      </c>
    </row>
    <row r="550" spans="1:6" x14ac:dyDescent="0.2">
      <c r="A550" s="58" t="s">
        <v>349</v>
      </c>
      <c r="B550" s="58" t="s">
        <v>764</v>
      </c>
      <c r="C550" s="64">
        <v>138</v>
      </c>
      <c r="D550" s="65">
        <v>3577319</v>
      </c>
      <c r="E550" s="65">
        <v>214639</v>
      </c>
      <c r="F550" s="66">
        <v>2.7709350491980173E-4</v>
      </c>
    </row>
    <row r="551" spans="1:6" x14ac:dyDescent="0.2">
      <c r="A551" s="58" t="s">
        <v>349</v>
      </c>
      <c r="B551" s="58" t="s">
        <v>25</v>
      </c>
      <c r="C551" s="64">
        <v>87</v>
      </c>
      <c r="D551" s="65">
        <v>8938991</v>
      </c>
      <c r="E551" s="65">
        <v>536339</v>
      </c>
      <c r="F551" s="66">
        <v>6.9240004535607005E-4</v>
      </c>
    </row>
    <row r="552" spans="1:6" x14ac:dyDescent="0.2">
      <c r="A552" s="58" t="s">
        <v>349</v>
      </c>
      <c r="B552" s="58" t="s">
        <v>49</v>
      </c>
      <c r="C552" s="64">
        <v>1402</v>
      </c>
      <c r="D552" s="65">
        <v>53228827</v>
      </c>
      <c r="E552" s="65">
        <v>3187408</v>
      </c>
      <c r="F552" s="66">
        <v>4.1148628829309458E-3</v>
      </c>
    </row>
    <row r="553" spans="1:6" x14ac:dyDescent="0.2">
      <c r="A553" s="58" t="s">
        <v>358</v>
      </c>
      <c r="B553" s="58" t="s">
        <v>5</v>
      </c>
      <c r="C553" s="64" t="s">
        <v>761</v>
      </c>
      <c r="D553" s="65" t="s">
        <v>761</v>
      </c>
      <c r="E553" s="65" t="s">
        <v>761</v>
      </c>
      <c r="F553" s="66" t="s">
        <v>761</v>
      </c>
    </row>
    <row r="554" spans="1:6" x14ac:dyDescent="0.2">
      <c r="A554" s="58" t="s">
        <v>358</v>
      </c>
      <c r="B554" s="58" t="s">
        <v>1</v>
      </c>
      <c r="C554" s="64" t="s">
        <v>761</v>
      </c>
      <c r="D554" s="65" t="s">
        <v>761</v>
      </c>
      <c r="E554" s="65" t="s">
        <v>761</v>
      </c>
      <c r="F554" s="66" t="s">
        <v>761</v>
      </c>
    </row>
    <row r="555" spans="1:6" x14ac:dyDescent="0.2">
      <c r="A555" s="58" t="s">
        <v>358</v>
      </c>
      <c r="B555" s="58" t="s">
        <v>762</v>
      </c>
      <c r="C555" s="64">
        <v>81</v>
      </c>
      <c r="D555" s="65">
        <v>3351575</v>
      </c>
      <c r="E555" s="65">
        <v>201094</v>
      </c>
      <c r="F555" s="66">
        <v>2.5960725347370516E-4</v>
      </c>
    </row>
    <row r="556" spans="1:6" x14ac:dyDescent="0.2">
      <c r="A556" s="58" t="s">
        <v>358</v>
      </c>
      <c r="B556" s="58" t="s">
        <v>3</v>
      </c>
      <c r="C556" s="64">
        <v>47</v>
      </c>
      <c r="D556" s="65">
        <v>2913657</v>
      </c>
      <c r="E556" s="65">
        <v>174819</v>
      </c>
      <c r="F556" s="66">
        <v>2.2568689490994095E-4</v>
      </c>
    </row>
    <row r="557" spans="1:6" x14ac:dyDescent="0.2">
      <c r="A557" s="58" t="s">
        <v>358</v>
      </c>
      <c r="B557" s="58" t="s">
        <v>2</v>
      </c>
      <c r="C557" s="64">
        <v>15</v>
      </c>
      <c r="D557" s="65">
        <v>898666</v>
      </c>
      <c r="E557" s="65">
        <v>53920</v>
      </c>
      <c r="F557" s="66">
        <v>6.9609352378997798E-5</v>
      </c>
    </row>
    <row r="558" spans="1:6" x14ac:dyDescent="0.2">
      <c r="A558" s="58" t="s">
        <v>358</v>
      </c>
      <c r="B558" s="58" t="s">
        <v>6</v>
      </c>
      <c r="C558" s="64" t="s">
        <v>761</v>
      </c>
      <c r="D558" s="65" t="s">
        <v>761</v>
      </c>
      <c r="E558" s="65" t="s">
        <v>761</v>
      </c>
      <c r="F558" s="66" t="s">
        <v>761</v>
      </c>
    </row>
    <row r="559" spans="1:6" x14ac:dyDescent="0.2">
      <c r="A559" s="58" t="s">
        <v>358</v>
      </c>
      <c r="B559" s="58" t="s">
        <v>10</v>
      </c>
      <c r="C559" s="64">
        <v>147</v>
      </c>
      <c r="D559" s="65">
        <v>2881109</v>
      </c>
      <c r="E559" s="65">
        <v>172867</v>
      </c>
      <c r="F559" s="66">
        <v>2.2316691242025617E-4</v>
      </c>
    </row>
    <row r="560" spans="1:6" x14ac:dyDescent="0.2">
      <c r="A560" s="58" t="s">
        <v>358</v>
      </c>
      <c r="B560" s="58" t="s">
        <v>4</v>
      </c>
      <c r="C560" s="64">
        <v>30</v>
      </c>
      <c r="D560" s="65">
        <v>2305817</v>
      </c>
      <c r="E560" s="65">
        <v>138349</v>
      </c>
      <c r="F560" s="66">
        <v>1.7860504993104536E-4</v>
      </c>
    </row>
    <row r="561" spans="1:6" x14ac:dyDescent="0.2">
      <c r="A561" s="58" t="s">
        <v>358</v>
      </c>
      <c r="B561" s="58" t="s">
        <v>763</v>
      </c>
      <c r="C561" s="64">
        <v>301</v>
      </c>
      <c r="D561" s="65">
        <v>4975024</v>
      </c>
      <c r="E561" s="65">
        <v>295537</v>
      </c>
      <c r="F561" s="66">
        <v>3.8153077103174836E-4</v>
      </c>
    </row>
    <row r="562" spans="1:6" x14ac:dyDescent="0.2">
      <c r="A562" s="58" t="s">
        <v>358</v>
      </c>
      <c r="B562" s="58" t="s">
        <v>8</v>
      </c>
      <c r="C562" s="64">
        <v>78</v>
      </c>
      <c r="D562" s="65">
        <v>1650497</v>
      </c>
      <c r="E562" s="65">
        <v>99030</v>
      </c>
      <c r="F562" s="66">
        <v>1.2784521821387521E-4</v>
      </c>
    </row>
    <row r="563" spans="1:6" x14ac:dyDescent="0.2">
      <c r="A563" s="58" t="s">
        <v>358</v>
      </c>
      <c r="B563" s="58" t="s">
        <v>764</v>
      </c>
      <c r="C563" s="64">
        <v>66</v>
      </c>
      <c r="D563" s="65">
        <v>2027216</v>
      </c>
      <c r="E563" s="65">
        <v>121633</v>
      </c>
      <c r="F563" s="66">
        <v>1.5702511791384715E-4</v>
      </c>
    </row>
    <row r="564" spans="1:6" x14ac:dyDescent="0.2">
      <c r="A564" s="58" t="s">
        <v>358</v>
      </c>
      <c r="B564" s="58" t="s">
        <v>25</v>
      </c>
      <c r="C564" s="64">
        <v>70</v>
      </c>
      <c r="D564" s="65">
        <v>2470480</v>
      </c>
      <c r="E564" s="65">
        <v>148229</v>
      </c>
      <c r="F564" s="66">
        <v>1.9135987933580238E-4</v>
      </c>
    </row>
    <row r="565" spans="1:6" x14ac:dyDescent="0.2">
      <c r="A565" s="58" t="s">
        <v>358</v>
      </c>
      <c r="B565" s="58" t="s">
        <v>49</v>
      </c>
      <c r="C565" s="64">
        <v>853</v>
      </c>
      <c r="D565" s="65">
        <v>23880335</v>
      </c>
      <c r="E565" s="65">
        <v>1429855</v>
      </c>
      <c r="F565" s="66">
        <v>1.8459065383136478E-3</v>
      </c>
    </row>
    <row r="566" spans="1:6" x14ac:dyDescent="0.2">
      <c r="A566" s="58" t="s">
        <v>365</v>
      </c>
      <c r="B566" s="58" t="s">
        <v>5</v>
      </c>
      <c r="C566" s="64">
        <v>21</v>
      </c>
      <c r="D566" s="65">
        <v>408532</v>
      </c>
      <c r="E566" s="65">
        <v>24512</v>
      </c>
      <c r="F566" s="66">
        <v>3.1644370280304042E-5</v>
      </c>
    </row>
    <row r="567" spans="1:6" x14ac:dyDescent="0.2">
      <c r="A567" s="58" t="s">
        <v>365</v>
      </c>
      <c r="B567" s="58" t="s">
        <v>1</v>
      </c>
      <c r="C567" s="64">
        <v>12</v>
      </c>
      <c r="D567" s="65">
        <v>1771821</v>
      </c>
      <c r="E567" s="65">
        <v>106309</v>
      </c>
      <c r="F567" s="66">
        <v>1.3724222259011269E-4</v>
      </c>
    </row>
    <row r="568" spans="1:6" x14ac:dyDescent="0.2">
      <c r="A568" s="58" t="s">
        <v>365</v>
      </c>
      <c r="B568" s="58" t="s">
        <v>762</v>
      </c>
      <c r="C568" s="64">
        <v>145</v>
      </c>
      <c r="D568" s="65">
        <v>4798170</v>
      </c>
      <c r="E568" s="65">
        <v>287890</v>
      </c>
      <c r="F568" s="66">
        <v>3.7165868798942278E-4</v>
      </c>
    </row>
    <row r="569" spans="1:6" x14ac:dyDescent="0.2">
      <c r="A569" s="58" t="s">
        <v>365</v>
      </c>
      <c r="B569" s="58" t="s">
        <v>3</v>
      </c>
      <c r="C569" s="64">
        <v>41</v>
      </c>
      <c r="D569" s="65">
        <v>5824949</v>
      </c>
      <c r="E569" s="65">
        <v>349497</v>
      </c>
      <c r="F569" s="66">
        <v>4.5119176239619054E-4</v>
      </c>
    </row>
    <row r="570" spans="1:6" x14ac:dyDescent="0.2">
      <c r="A570" s="58" t="s">
        <v>365</v>
      </c>
      <c r="B570" s="58" t="s">
        <v>2</v>
      </c>
      <c r="C570" s="64">
        <v>37</v>
      </c>
      <c r="D570" s="65">
        <v>10869490</v>
      </c>
      <c r="E570" s="65">
        <v>652169</v>
      </c>
      <c r="F570" s="66">
        <v>8.4193363745657668E-4</v>
      </c>
    </row>
    <row r="571" spans="1:6" x14ac:dyDescent="0.2">
      <c r="A571" s="58" t="s">
        <v>365</v>
      </c>
      <c r="B571" s="58" t="s">
        <v>6</v>
      </c>
      <c r="C571" s="64">
        <v>21</v>
      </c>
      <c r="D571" s="65">
        <v>1292782</v>
      </c>
      <c r="E571" s="65">
        <v>77567</v>
      </c>
      <c r="F571" s="66">
        <v>1.0013702959906755E-4</v>
      </c>
    </row>
    <row r="572" spans="1:6" x14ac:dyDescent="0.2">
      <c r="A572" s="58" t="s">
        <v>365</v>
      </c>
      <c r="B572" s="58" t="s">
        <v>10</v>
      </c>
      <c r="C572" s="64">
        <v>253</v>
      </c>
      <c r="D572" s="65">
        <v>9140277</v>
      </c>
      <c r="E572" s="65">
        <v>548417</v>
      </c>
      <c r="F572" s="66">
        <v>7.0799243701099473E-4</v>
      </c>
    </row>
    <row r="573" spans="1:6" x14ac:dyDescent="0.2">
      <c r="A573" s="58" t="s">
        <v>365</v>
      </c>
      <c r="B573" s="58" t="s">
        <v>4</v>
      </c>
      <c r="C573" s="64">
        <v>34</v>
      </c>
      <c r="D573" s="65">
        <v>2070819</v>
      </c>
      <c r="E573" s="65">
        <v>124249</v>
      </c>
      <c r="F573" s="66">
        <v>1.6040230756190834E-4</v>
      </c>
    </row>
    <row r="574" spans="1:6" x14ac:dyDescent="0.2">
      <c r="A574" s="58" t="s">
        <v>365</v>
      </c>
      <c r="B574" s="58" t="s">
        <v>763</v>
      </c>
      <c r="C574" s="64">
        <v>403</v>
      </c>
      <c r="D574" s="65">
        <v>7018992</v>
      </c>
      <c r="E574" s="65">
        <v>414530</v>
      </c>
      <c r="F574" s="66">
        <v>5.3514771590626778E-4</v>
      </c>
    </row>
    <row r="575" spans="1:6" x14ac:dyDescent="0.2">
      <c r="A575" s="58" t="s">
        <v>365</v>
      </c>
      <c r="B575" s="58" t="s">
        <v>8</v>
      </c>
      <c r="C575" s="64">
        <v>107</v>
      </c>
      <c r="D575" s="65">
        <v>1354417</v>
      </c>
      <c r="E575" s="65">
        <v>81265</v>
      </c>
      <c r="F575" s="66">
        <v>1.0491105380339867E-4</v>
      </c>
    </row>
    <row r="576" spans="1:6" x14ac:dyDescent="0.2">
      <c r="A576" s="58" t="s">
        <v>365</v>
      </c>
      <c r="B576" s="58" t="s">
        <v>764</v>
      </c>
      <c r="C576" s="64">
        <v>75</v>
      </c>
      <c r="D576" s="65">
        <v>9114629</v>
      </c>
      <c r="E576" s="65">
        <v>546878</v>
      </c>
      <c r="F576" s="66">
        <v>7.0600562704602296E-4</v>
      </c>
    </row>
    <row r="577" spans="1:6" x14ac:dyDescent="0.2">
      <c r="A577" s="58" t="s">
        <v>365</v>
      </c>
      <c r="B577" s="58" t="s">
        <v>25</v>
      </c>
      <c r="C577" s="64">
        <v>72</v>
      </c>
      <c r="D577" s="65">
        <v>5382925</v>
      </c>
      <c r="E577" s="65">
        <v>322976</v>
      </c>
      <c r="F577" s="66">
        <v>4.1695382407194346E-4</v>
      </c>
    </row>
    <row r="578" spans="1:6" x14ac:dyDescent="0.2">
      <c r="A578" s="58" t="s">
        <v>365</v>
      </c>
      <c r="B578" s="58" t="s">
        <v>49</v>
      </c>
      <c r="C578" s="64">
        <v>1221</v>
      </c>
      <c r="D578" s="65">
        <v>59047803</v>
      </c>
      <c r="E578" s="65">
        <v>3536258</v>
      </c>
      <c r="F578" s="66">
        <v>4.565219384737574E-3</v>
      </c>
    </row>
    <row r="579" spans="1:6" x14ac:dyDescent="0.2">
      <c r="A579" s="58" t="s">
        <v>371</v>
      </c>
      <c r="B579" s="58" t="s">
        <v>5</v>
      </c>
      <c r="C579" s="64" t="s">
        <v>761</v>
      </c>
      <c r="D579" s="65" t="s">
        <v>761</v>
      </c>
      <c r="E579" s="65" t="s">
        <v>761</v>
      </c>
      <c r="F579" s="66" t="s">
        <v>761</v>
      </c>
    </row>
    <row r="580" spans="1:6" x14ac:dyDescent="0.2">
      <c r="A580" s="58" t="s">
        <v>371</v>
      </c>
      <c r="B580" s="58" t="s">
        <v>1</v>
      </c>
      <c r="C580" s="64">
        <v>24</v>
      </c>
      <c r="D580" s="65">
        <v>2814515</v>
      </c>
      <c r="E580" s="65">
        <v>168871</v>
      </c>
      <c r="F580" s="66">
        <v>2.1800817777436457E-4</v>
      </c>
    </row>
    <row r="581" spans="1:6" x14ac:dyDescent="0.2">
      <c r="A581" s="58" t="s">
        <v>371</v>
      </c>
      <c r="B581" s="58" t="s">
        <v>762</v>
      </c>
      <c r="C581" s="64">
        <v>62</v>
      </c>
      <c r="D581" s="65">
        <v>1487698</v>
      </c>
      <c r="E581" s="65">
        <v>89262</v>
      </c>
      <c r="F581" s="66">
        <v>1.1523497796836241E-4</v>
      </c>
    </row>
    <row r="582" spans="1:6" x14ac:dyDescent="0.2">
      <c r="A582" s="58" t="s">
        <v>371</v>
      </c>
      <c r="B582" s="58" t="s">
        <v>3</v>
      </c>
      <c r="C582" s="64">
        <v>30</v>
      </c>
      <c r="D582" s="65">
        <v>3254232</v>
      </c>
      <c r="E582" s="65">
        <v>195254</v>
      </c>
      <c r="F582" s="66">
        <v>2.5206796159882853E-4</v>
      </c>
    </row>
    <row r="583" spans="1:6" x14ac:dyDescent="0.2">
      <c r="A583" s="58" t="s">
        <v>371</v>
      </c>
      <c r="B583" s="58" t="s">
        <v>2</v>
      </c>
      <c r="C583" s="64">
        <v>33</v>
      </c>
      <c r="D583" s="65">
        <v>2309209</v>
      </c>
      <c r="E583" s="65">
        <v>138553</v>
      </c>
      <c r="F583" s="66">
        <v>1.788684087568116E-4</v>
      </c>
    </row>
    <row r="584" spans="1:6" x14ac:dyDescent="0.2">
      <c r="A584" s="58" t="s">
        <v>371</v>
      </c>
      <c r="B584" s="58" t="s">
        <v>6</v>
      </c>
      <c r="C584" s="64">
        <v>15</v>
      </c>
      <c r="D584" s="65">
        <v>977529</v>
      </c>
      <c r="E584" s="65">
        <v>58652</v>
      </c>
      <c r="F584" s="66">
        <v>7.5718244357065624E-5</v>
      </c>
    </row>
    <row r="585" spans="1:6" x14ac:dyDescent="0.2">
      <c r="A585" s="58" t="s">
        <v>371</v>
      </c>
      <c r="B585" s="58" t="s">
        <v>10</v>
      </c>
      <c r="C585" s="64">
        <v>175</v>
      </c>
      <c r="D585" s="65">
        <v>4694280</v>
      </c>
      <c r="E585" s="65">
        <v>281657</v>
      </c>
      <c r="F585" s="66">
        <v>3.6361204308255529E-4</v>
      </c>
    </row>
    <row r="586" spans="1:6" x14ac:dyDescent="0.2">
      <c r="A586" s="58" t="s">
        <v>371</v>
      </c>
      <c r="B586" s="58" t="s">
        <v>4</v>
      </c>
      <c r="C586" s="64">
        <v>27</v>
      </c>
      <c r="D586" s="65">
        <v>1896488</v>
      </c>
      <c r="E586" s="65">
        <v>113789</v>
      </c>
      <c r="F586" s="66">
        <v>1.4689871286820808E-4</v>
      </c>
    </row>
    <row r="587" spans="1:6" x14ac:dyDescent="0.2">
      <c r="A587" s="58" t="s">
        <v>371</v>
      </c>
      <c r="B587" s="58" t="s">
        <v>763</v>
      </c>
      <c r="C587" s="64">
        <v>219</v>
      </c>
      <c r="D587" s="65">
        <v>4759311</v>
      </c>
      <c r="E587" s="65">
        <v>283860</v>
      </c>
      <c r="F587" s="66">
        <v>3.6645606020590344E-4</v>
      </c>
    </row>
    <row r="588" spans="1:6" x14ac:dyDescent="0.2">
      <c r="A588" s="58" t="s">
        <v>371</v>
      </c>
      <c r="B588" s="58" t="s">
        <v>8</v>
      </c>
      <c r="C588" s="64">
        <v>81</v>
      </c>
      <c r="D588" s="65">
        <v>1744043</v>
      </c>
      <c r="E588" s="65">
        <v>104643</v>
      </c>
      <c r="F588" s="66">
        <v>1.3509145884635509E-4</v>
      </c>
    </row>
    <row r="589" spans="1:6" x14ac:dyDescent="0.2">
      <c r="A589" s="58" t="s">
        <v>371</v>
      </c>
      <c r="B589" s="58" t="s">
        <v>764</v>
      </c>
      <c r="C589" s="64" t="s">
        <v>761</v>
      </c>
      <c r="D589" s="65" t="s">
        <v>761</v>
      </c>
      <c r="E589" s="65" t="s">
        <v>761</v>
      </c>
      <c r="F589" s="66" t="s">
        <v>761</v>
      </c>
    </row>
    <row r="590" spans="1:6" x14ac:dyDescent="0.2">
      <c r="A590" s="58" t="s">
        <v>371</v>
      </c>
      <c r="B590" s="58" t="s">
        <v>25</v>
      </c>
      <c r="C590" s="64">
        <v>45</v>
      </c>
      <c r="D590" s="65">
        <v>3818791</v>
      </c>
      <c r="E590" s="65">
        <v>229127</v>
      </c>
      <c r="F590" s="66">
        <v>2.9579714544774905E-4</v>
      </c>
    </row>
    <row r="591" spans="1:6" x14ac:dyDescent="0.2">
      <c r="A591" s="58" t="s">
        <v>371</v>
      </c>
      <c r="B591" s="58" t="s">
        <v>49</v>
      </c>
      <c r="C591" s="64">
        <v>759</v>
      </c>
      <c r="D591" s="65">
        <v>28868279</v>
      </c>
      <c r="E591" s="65">
        <v>1730398</v>
      </c>
      <c r="F591" s="66">
        <v>2.2338999283737578E-3</v>
      </c>
    </row>
    <row r="592" spans="1:6" x14ac:dyDescent="0.2">
      <c r="A592" s="58" t="s">
        <v>378</v>
      </c>
      <c r="B592" s="58" t="s">
        <v>5</v>
      </c>
      <c r="C592" s="64" t="s">
        <v>761</v>
      </c>
      <c r="D592" s="65" t="s">
        <v>761</v>
      </c>
      <c r="E592" s="65" t="s">
        <v>761</v>
      </c>
      <c r="F592" s="66" t="s">
        <v>761</v>
      </c>
    </row>
    <row r="593" spans="1:6" x14ac:dyDescent="0.2">
      <c r="A593" s="58" t="s">
        <v>378</v>
      </c>
      <c r="B593" s="58" t="s">
        <v>1</v>
      </c>
      <c r="C593" s="64">
        <v>15</v>
      </c>
      <c r="D593" s="65">
        <v>3691366</v>
      </c>
      <c r="E593" s="65">
        <v>221482</v>
      </c>
      <c r="F593" s="66">
        <v>2.8592764435469563E-4</v>
      </c>
    </row>
    <row r="594" spans="1:6" x14ac:dyDescent="0.2">
      <c r="A594" s="58" t="s">
        <v>378</v>
      </c>
      <c r="B594" s="58" t="s">
        <v>762</v>
      </c>
      <c r="C594" s="64">
        <v>72</v>
      </c>
      <c r="D594" s="65">
        <v>2241728</v>
      </c>
      <c r="E594" s="65">
        <v>134504</v>
      </c>
      <c r="F594" s="66">
        <v>1.7364125245520622E-4</v>
      </c>
    </row>
    <row r="595" spans="1:6" x14ac:dyDescent="0.2">
      <c r="A595" s="58" t="s">
        <v>378</v>
      </c>
      <c r="B595" s="58" t="s">
        <v>3</v>
      </c>
      <c r="C595" s="64">
        <v>45</v>
      </c>
      <c r="D595" s="65">
        <v>3545486</v>
      </c>
      <c r="E595" s="65">
        <v>212729</v>
      </c>
      <c r="F595" s="66">
        <v>2.746277433648335E-4</v>
      </c>
    </row>
    <row r="596" spans="1:6" x14ac:dyDescent="0.2">
      <c r="A596" s="58" t="s">
        <v>378</v>
      </c>
      <c r="B596" s="58" t="s">
        <v>2</v>
      </c>
      <c r="C596" s="64" t="s">
        <v>761</v>
      </c>
      <c r="D596" s="65" t="s">
        <v>761</v>
      </c>
      <c r="E596" s="65" t="s">
        <v>761</v>
      </c>
      <c r="F596" s="66" t="s">
        <v>761</v>
      </c>
    </row>
    <row r="597" spans="1:6" x14ac:dyDescent="0.2">
      <c r="A597" s="58" t="s">
        <v>378</v>
      </c>
      <c r="B597" s="58" t="s">
        <v>6</v>
      </c>
      <c r="C597" s="64">
        <v>15</v>
      </c>
      <c r="D597" s="65">
        <v>704667</v>
      </c>
      <c r="E597" s="65">
        <v>42280</v>
      </c>
      <c r="F597" s="66">
        <v>5.4582407614688923E-5</v>
      </c>
    </row>
    <row r="598" spans="1:6" x14ac:dyDescent="0.2">
      <c r="A598" s="58" t="s">
        <v>378</v>
      </c>
      <c r="B598" s="58" t="s">
        <v>10</v>
      </c>
      <c r="C598" s="64">
        <v>173</v>
      </c>
      <c r="D598" s="65">
        <v>5454164</v>
      </c>
      <c r="E598" s="65">
        <v>327250</v>
      </c>
      <c r="F598" s="66">
        <v>4.2247144966667336E-4</v>
      </c>
    </row>
    <row r="599" spans="1:6" x14ac:dyDescent="0.2">
      <c r="A599" s="58" t="s">
        <v>378</v>
      </c>
      <c r="B599" s="58" t="s">
        <v>4</v>
      </c>
      <c r="C599" s="64">
        <v>24</v>
      </c>
      <c r="D599" s="65">
        <v>802359</v>
      </c>
      <c r="E599" s="65">
        <v>48142</v>
      </c>
      <c r="F599" s="66">
        <v>6.2150100931559937E-5</v>
      </c>
    </row>
    <row r="600" spans="1:6" x14ac:dyDescent="0.2">
      <c r="A600" s="58" t="s">
        <v>378</v>
      </c>
      <c r="B600" s="58" t="s">
        <v>763</v>
      </c>
      <c r="C600" s="64">
        <v>210</v>
      </c>
      <c r="D600" s="65">
        <v>2755410</v>
      </c>
      <c r="E600" s="65">
        <v>161724</v>
      </c>
      <c r="F600" s="66">
        <v>2.0878158205009346E-4</v>
      </c>
    </row>
    <row r="601" spans="1:6" x14ac:dyDescent="0.2">
      <c r="A601" s="58" t="s">
        <v>378</v>
      </c>
      <c r="B601" s="58" t="s">
        <v>8</v>
      </c>
      <c r="C601" s="64">
        <v>51</v>
      </c>
      <c r="D601" s="65">
        <v>487543</v>
      </c>
      <c r="E601" s="65">
        <v>29253</v>
      </c>
      <c r="F601" s="66">
        <v>3.7764881030096859E-5</v>
      </c>
    </row>
    <row r="602" spans="1:6" x14ac:dyDescent="0.2">
      <c r="A602" s="58" t="s">
        <v>378</v>
      </c>
      <c r="B602" s="58" t="s">
        <v>764</v>
      </c>
      <c r="C602" s="64">
        <v>60</v>
      </c>
      <c r="D602" s="65">
        <v>2210048</v>
      </c>
      <c r="E602" s="65">
        <v>132603</v>
      </c>
      <c r="F602" s="66">
        <v>1.71187109671963E-4</v>
      </c>
    </row>
    <row r="603" spans="1:6" x14ac:dyDescent="0.2">
      <c r="A603" s="58" t="s">
        <v>378</v>
      </c>
      <c r="B603" s="58" t="s">
        <v>25</v>
      </c>
      <c r="C603" s="64">
        <v>58</v>
      </c>
      <c r="D603" s="65">
        <v>4487085</v>
      </c>
      <c r="E603" s="65">
        <v>269225</v>
      </c>
      <c r="F603" s="66">
        <v>3.4756264640644811E-4</v>
      </c>
    </row>
    <row r="604" spans="1:6" x14ac:dyDescent="0.2">
      <c r="A604" s="58" t="s">
        <v>378</v>
      </c>
      <c r="B604" s="58" t="s">
        <v>49</v>
      </c>
      <c r="C604" s="64">
        <v>744</v>
      </c>
      <c r="D604" s="65">
        <v>27024897</v>
      </c>
      <c r="E604" s="65">
        <v>1617893</v>
      </c>
      <c r="F604" s="66">
        <v>2.088658826938314E-3</v>
      </c>
    </row>
    <row r="605" spans="1:6" x14ac:dyDescent="0.2">
      <c r="A605" s="58" t="s">
        <v>383</v>
      </c>
      <c r="B605" s="58" t="s">
        <v>5</v>
      </c>
      <c r="C605" s="64" t="s">
        <v>761</v>
      </c>
      <c r="D605" s="65" t="s">
        <v>761</v>
      </c>
      <c r="E605" s="65" t="s">
        <v>761</v>
      </c>
      <c r="F605" s="66" t="s">
        <v>761</v>
      </c>
    </row>
    <row r="606" spans="1:6" x14ac:dyDescent="0.2">
      <c r="A606" s="58" t="s">
        <v>383</v>
      </c>
      <c r="B606" s="58" t="s">
        <v>1</v>
      </c>
      <c r="C606" s="64">
        <v>15</v>
      </c>
      <c r="D606" s="65">
        <v>1809378</v>
      </c>
      <c r="E606" s="65">
        <v>108563</v>
      </c>
      <c r="F606" s="66">
        <v>1.401520794199024E-4</v>
      </c>
    </row>
    <row r="607" spans="1:6" x14ac:dyDescent="0.2">
      <c r="A607" s="58" t="s">
        <v>383</v>
      </c>
      <c r="B607" s="58" t="s">
        <v>762</v>
      </c>
      <c r="C607" s="64">
        <v>37</v>
      </c>
      <c r="D607" s="65">
        <v>987317</v>
      </c>
      <c r="E607" s="65">
        <v>59239</v>
      </c>
      <c r="F607" s="66">
        <v>7.6476046468461624E-5</v>
      </c>
    </row>
    <row r="608" spans="1:6" x14ac:dyDescent="0.2">
      <c r="A608" s="58" t="s">
        <v>383</v>
      </c>
      <c r="B608" s="58" t="s">
        <v>3</v>
      </c>
      <c r="C608" s="64">
        <v>25</v>
      </c>
      <c r="D608" s="65">
        <v>2436245</v>
      </c>
      <c r="E608" s="65">
        <v>146175</v>
      </c>
      <c r="F608" s="66">
        <v>1.8870821743323447E-4</v>
      </c>
    </row>
    <row r="609" spans="1:6" x14ac:dyDescent="0.2">
      <c r="A609" s="58" t="s">
        <v>383</v>
      </c>
      <c r="B609" s="58" t="s">
        <v>2</v>
      </c>
      <c r="C609" s="64">
        <v>21</v>
      </c>
      <c r="D609" s="65">
        <v>1313814</v>
      </c>
      <c r="E609" s="65">
        <v>78829</v>
      </c>
      <c r="F609" s="66">
        <v>1.0176623958983712E-4</v>
      </c>
    </row>
    <row r="610" spans="1:6" x14ac:dyDescent="0.2">
      <c r="A610" s="58" t="s">
        <v>383</v>
      </c>
      <c r="B610" s="58" t="s">
        <v>6</v>
      </c>
      <c r="C610" s="64" t="s">
        <v>761</v>
      </c>
      <c r="D610" s="65" t="s">
        <v>761</v>
      </c>
      <c r="E610" s="65" t="s">
        <v>761</v>
      </c>
      <c r="F610" s="66" t="s">
        <v>761</v>
      </c>
    </row>
    <row r="611" spans="1:6" x14ac:dyDescent="0.2">
      <c r="A611" s="58" t="s">
        <v>383</v>
      </c>
      <c r="B611" s="58" t="s">
        <v>10</v>
      </c>
      <c r="C611" s="64">
        <v>110</v>
      </c>
      <c r="D611" s="65">
        <v>2660458</v>
      </c>
      <c r="E611" s="65">
        <v>159627</v>
      </c>
      <c r="F611" s="66">
        <v>2.0607440823817286E-4</v>
      </c>
    </row>
    <row r="612" spans="1:6" x14ac:dyDescent="0.2">
      <c r="A612" s="58" t="s">
        <v>383</v>
      </c>
      <c r="B612" s="58" t="s">
        <v>4</v>
      </c>
      <c r="C612" s="64">
        <v>15</v>
      </c>
      <c r="D612" s="65">
        <v>423711</v>
      </c>
      <c r="E612" s="65">
        <v>25423</v>
      </c>
      <c r="F612" s="66">
        <v>3.2820448173799349E-5</v>
      </c>
    </row>
    <row r="613" spans="1:6" x14ac:dyDescent="0.2">
      <c r="A613" s="58" t="s">
        <v>383</v>
      </c>
      <c r="B613" s="58" t="s">
        <v>763</v>
      </c>
      <c r="C613" s="64">
        <v>166</v>
      </c>
      <c r="D613" s="65">
        <v>2898967</v>
      </c>
      <c r="E613" s="65">
        <v>171514</v>
      </c>
      <c r="F613" s="66">
        <v>2.2142022373760066E-4</v>
      </c>
    </row>
    <row r="614" spans="1:6" x14ac:dyDescent="0.2">
      <c r="A614" s="58" t="s">
        <v>383</v>
      </c>
      <c r="B614" s="58" t="s">
        <v>8</v>
      </c>
      <c r="C614" s="64">
        <v>61</v>
      </c>
      <c r="D614" s="65">
        <v>1696655</v>
      </c>
      <c r="E614" s="65">
        <v>101799</v>
      </c>
      <c r="F614" s="66">
        <v>1.3141992698126106E-4</v>
      </c>
    </row>
    <row r="615" spans="1:6" x14ac:dyDescent="0.2">
      <c r="A615" s="58" t="s">
        <v>383</v>
      </c>
      <c r="B615" s="58" t="s">
        <v>764</v>
      </c>
      <c r="C615" s="64">
        <v>60</v>
      </c>
      <c r="D615" s="65">
        <v>1557242</v>
      </c>
      <c r="E615" s="65">
        <v>93435</v>
      </c>
      <c r="F615" s="66">
        <v>1.206222151248453E-4</v>
      </c>
    </row>
    <row r="616" spans="1:6" x14ac:dyDescent="0.2">
      <c r="A616" s="58" t="s">
        <v>383</v>
      </c>
      <c r="B616" s="58" t="s">
        <v>25</v>
      </c>
      <c r="C616" s="64">
        <v>23</v>
      </c>
      <c r="D616" s="65">
        <v>1266395</v>
      </c>
      <c r="E616" s="65">
        <v>75984</v>
      </c>
      <c r="F616" s="66">
        <v>9.8093416750106983E-5</v>
      </c>
    </row>
    <row r="617" spans="1:6" x14ac:dyDescent="0.2">
      <c r="A617" s="58" t="s">
        <v>383</v>
      </c>
      <c r="B617" s="58" t="s">
        <v>49</v>
      </c>
      <c r="C617" s="64">
        <v>556</v>
      </c>
      <c r="D617" s="65">
        <v>17354496</v>
      </c>
      <c r="E617" s="65">
        <v>1038845</v>
      </c>
      <c r="F617" s="66">
        <v>1.3411225458486639E-3</v>
      </c>
    </row>
    <row r="618" spans="1:6" x14ac:dyDescent="0.2">
      <c r="A618" s="58" t="s">
        <v>389</v>
      </c>
      <c r="B618" s="58" t="s">
        <v>5</v>
      </c>
      <c r="C618" s="64">
        <v>75</v>
      </c>
      <c r="D618" s="65">
        <v>5004069</v>
      </c>
      <c r="E618" s="65">
        <v>300244</v>
      </c>
      <c r="F618" s="66">
        <v>3.8760738864391348E-4</v>
      </c>
    </row>
    <row r="619" spans="1:6" x14ac:dyDescent="0.2">
      <c r="A619" s="58" t="s">
        <v>389</v>
      </c>
      <c r="B619" s="58" t="s">
        <v>1</v>
      </c>
      <c r="C619" s="64">
        <v>13</v>
      </c>
      <c r="D619" s="65">
        <v>1079901</v>
      </c>
      <c r="E619" s="65">
        <v>64794</v>
      </c>
      <c r="F619" s="66">
        <v>8.3647410572047166E-5</v>
      </c>
    </row>
    <row r="620" spans="1:6" x14ac:dyDescent="0.2">
      <c r="A620" s="58" t="s">
        <v>389</v>
      </c>
      <c r="B620" s="58" t="s">
        <v>762</v>
      </c>
      <c r="C620" s="64">
        <v>94</v>
      </c>
      <c r="D620" s="65">
        <v>4011057</v>
      </c>
      <c r="E620" s="65">
        <v>240663</v>
      </c>
      <c r="F620" s="66">
        <v>3.1068982884990256E-4</v>
      </c>
    </row>
    <row r="621" spans="1:6" x14ac:dyDescent="0.2">
      <c r="A621" s="58" t="s">
        <v>389</v>
      </c>
      <c r="B621" s="58" t="s">
        <v>3</v>
      </c>
      <c r="C621" s="64">
        <v>45</v>
      </c>
      <c r="D621" s="65">
        <v>2579957</v>
      </c>
      <c r="E621" s="65">
        <v>154797</v>
      </c>
      <c r="F621" s="66">
        <v>1.9983900074576635E-4</v>
      </c>
    </row>
    <row r="622" spans="1:6" x14ac:dyDescent="0.2">
      <c r="A622" s="58" t="s">
        <v>389</v>
      </c>
      <c r="B622" s="58" t="s">
        <v>2</v>
      </c>
      <c r="C622" s="64">
        <v>30</v>
      </c>
      <c r="D622" s="65">
        <v>1980322</v>
      </c>
      <c r="E622" s="65">
        <v>118819</v>
      </c>
      <c r="F622" s="66">
        <v>1.5339231528783642E-4</v>
      </c>
    </row>
    <row r="623" spans="1:6" x14ac:dyDescent="0.2">
      <c r="A623" s="58" t="s">
        <v>389</v>
      </c>
      <c r="B623" s="58" t="s">
        <v>6</v>
      </c>
      <c r="C623" s="64">
        <v>18</v>
      </c>
      <c r="D623" s="65">
        <v>579884</v>
      </c>
      <c r="E623" s="65">
        <v>34793</v>
      </c>
      <c r="F623" s="66">
        <v>4.4916880514140768E-5</v>
      </c>
    </row>
    <row r="624" spans="1:6" x14ac:dyDescent="0.2">
      <c r="A624" s="58" t="s">
        <v>389</v>
      </c>
      <c r="B624" s="58" t="s">
        <v>10</v>
      </c>
      <c r="C624" s="64">
        <v>324</v>
      </c>
      <c r="D624" s="65">
        <v>8712177</v>
      </c>
      <c r="E624" s="65">
        <v>522731</v>
      </c>
      <c r="F624" s="66">
        <v>6.7483246250789873E-4</v>
      </c>
    </row>
    <row r="625" spans="1:6" x14ac:dyDescent="0.2">
      <c r="A625" s="58" t="s">
        <v>389</v>
      </c>
      <c r="B625" s="58" t="s">
        <v>4</v>
      </c>
      <c r="C625" s="64">
        <v>17</v>
      </c>
      <c r="D625" s="65">
        <v>1185701</v>
      </c>
      <c r="E625" s="65">
        <v>71142</v>
      </c>
      <c r="F625" s="66">
        <v>9.1842517562067157E-5</v>
      </c>
    </row>
    <row r="626" spans="1:6" x14ac:dyDescent="0.2">
      <c r="A626" s="58" t="s">
        <v>389</v>
      </c>
      <c r="B626" s="58" t="s">
        <v>763</v>
      </c>
      <c r="C626" s="64">
        <v>521</v>
      </c>
      <c r="D626" s="65">
        <v>6790720</v>
      </c>
      <c r="E626" s="65">
        <v>400542</v>
      </c>
      <c r="F626" s="66">
        <v>5.1708956269637494E-4</v>
      </c>
    </row>
    <row r="627" spans="1:6" x14ac:dyDescent="0.2">
      <c r="A627" s="58" t="s">
        <v>389</v>
      </c>
      <c r="B627" s="58" t="s">
        <v>8</v>
      </c>
      <c r="C627" s="64">
        <v>149</v>
      </c>
      <c r="D627" s="65">
        <v>2918886</v>
      </c>
      <c r="E627" s="65">
        <v>175071</v>
      </c>
      <c r="F627" s="66">
        <v>2.260122205182404E-4</v>
      </c>
    </row>
    <row r="628" spans="1:6" x14ac:dyDescent="0.2">
      <c r="A628" s="58" t="s">
        <v>389</v>
      </c>
      <c r="B628" s="58" t="s">
        <v>764</v>
      </c>
      <c r="C628" s="64">
        <v>57</v>
      </c>
      <c r="D628" s="65">
        <v>2009923</v>
      </c>
      <c r="E628" s="65">
        <v>120595</v>
      </c>
      <c r="F628" s="66">
        <v>1.55685086241566E-4</v>
      </c>
    </row>
    <row r="629" spans="1:6" x14ac:dyDescent="0.2">
      <c r="A629" s="58" t="s">
        <v>389</v>
      </c>
      <c r="B629" s="58" t="s">
        <v>25</v>
      </c>
      <c r="C629" s="64">
        <v>92</v>
      </c>
      <c r="D629" s="65">
        <v>4082839</v>
      </c>
      <c r="E629" s="65">
        <v>244970</v>
      </c>
      <c r="F629" s="66">
        <v>3.162500566076241E-4</v>
      </c>
    </row>
    <row r="630" spans="1:6" x14ac:dyDescent="0.2">
      <c r="A630" s="58" t="s">
        <v>389</v>
      </c>
      <c r="B630" s="58" t="s">
        <v>49</v>
      </c>
      <c r="C630" s="64">
        <v>1435</v>
      </c>
      <c r="D630" s="65">
        <v>40935436</v>
      </c>
      <c r="E630" s="65">
        <v>2449163</v>
      </c>
      <c r="F630" s="66">
        <v>3.1618073126966502E-3</v>
      </c>
    </row>
    <row r="631" spans="1:6" x14ac:dyDescent="0.2">
      <c r="A631" s="58" t="s">
        <v>395</v>
      </c>
      <c r="B631" s="58" t="s">
        <v>5</v>
      </c>
      <c r="C631" s="64">
        <v>13</v>
      </c>
      <c r="D631" s="65">
        <v>50775</v>
      </c>
      <c r="E631" s="65">
        <v>3047</v>
      </c>
      <c r="F631" s="66">
        <v>3.9335997162241522E-6</v>
      </c>
    </row>
    <row r="632" spans="1:6" x14ac:dyDescent="0.2">
      <c r="A632" s="58" t="s">
        <v>395</v>
      </c>
      <c r="B632" s="58" t="s">
        <v>1</v>
      </c>
      <c r="C632" s="64">
        <v>21</v>
      </c>
      <c r="D632" s="65">
        <v>1594491</v>
      </c>
      <c r="E632" s="65">
        <v>95669</v>
      </c>
      <c r="F632" s="66">
        <v>1.2350625246191285E-4</v>
      </c>
    </row>
    <row r="633" spans="1:6" x14ac:dyDescent="0.2">
      <c r="A633" s="58" t="s">
        <v>395</v>
      </c>
      <c r="B633" s="58" t="s">
        <v>762</v>
      </c>
      <c r="C633" s="64">
        <v>129</v>
      </c>
      <c r="D633" s="65">
        <v>4934439</v>
      </c>
      <c r="E633" s="65">
        <v>296066</v>
      </c>
      <c r="F633" s="66">
        <v>3.8221369661425002E-4</v>
      </c>
    </row>
    <row r="634" spans="1:6" x14ac:dyDescent="0.2">
      <c r="A634" s="58" t="s">
        <v>395</v>
      </c>
      <c r="B634" s="58" t="s">
        <v>3</v>
      </c>
      <c r="C634" s="64">
        <v>54</v>
      </c>
      <c r="D634" s="65">
        <v>4549088</v>
      </c>
      <c r="E634" s="65">
        <v>272945</v>
      </c>
      <c r="F634" s="66">
        <v>3.5236507205277362E-4</v>
      </c>
    </row>
    <row r="635" spans="1:6" x14ac:dyDescent="0.2">
      <c r="A635" s="58" t="s">
        <v>395</v>
      </c>
      <c r="B635" s="58" t="s">
        <v>2</v>
      </c>
      <c r="C635" s="64">
        <v>42</v>
      </c>
      <c r="D635" s="65">
        <v>7602471</v>
      </c>
      <c r="E635" s="65">
        <v>456148</v>
      </c>
      <c r="F635" s="66">
        <v>5.8887549831185249E-4</v>
      </c>
    </row>
    <row r="636" spans="1:6" x14ac:dyDescent="0.2">
      <c r="A636" s="58" t="s">
        <v>395</v>
      </c>
      <c r="B636" s="58" t="s">
        <v>6</v>
      </c>
      <c r="C636" s="64">
        <v>15</v>
      </c>
      <c r="D636" s="65">
        <v>1009263</v>
      </c>
      <c r="E636" s="65">
        <v>60556</v>
      </c>
      <c r="F636" s="66">
        <v>7.8176260064217182E-5</v>
      </c>
    </row>
    <row r="637" spans="1:6" x14ac:dyDescent="0.2">
      <c r="A637" s="58" t="s">
        <v>395</v>
      </c>
      <c r="B637" s="58" t="s">
        <v>10</v>
      </c>
      <c r="C637" s="64">
        <v>305</v>
      </c>
      <c r="D637" s="65">
        <v>6149567</v>
      </c>
      <c r="E637" s="65">
        <v>368974</v>
      </c>
      <c r="F637" s="66">
        <v>4.7633607538368568E-4</v>
      </c>
    </row>
    <row r="638" spans="1:6" x14ac:dyDescent="0.2">
      <c r="A638" s="58" t="s">
        <v>395</v>
      </c>
      <c r="B638" s="58" t="s">
        <v>4</v>
      </c>
      <c r="C638" s="64">
        <v>42</v>
      </c>
      <c r="D638" s="65">
        <v>2252871</v>
      </c>
      <c r="E638" s="65">
        <v>135172</v>
      </c>
      <c r="F638" s="66">
        <v>1.7450362351212705E-4</v>
      </c>
    </row>
    <row r="639" spans="1:6" x14ac:dyDescent="0.2">
      <c r="A639" s="58" t="s">
        <v>395</v>
      </c>
      <c r="B639" s="58" t="s">
        <v>763</v>
      </c>
      <c r="C639" s="64">
        <v>488</v>
      </c>
      <c r="D639" s="65">
        <v>6396543</v>
      </c>
      <c r="E639" s="65">
        <v>380646</v>
      </c>
      <c r="F639" s="66">
        <v>4.9140433133635004E-4</v>
      </c>
    </row>
    <row r="640" spans="1:6" x14ac:dyDescent="0.2">
      <c r="A640" s="58" t="s">
        <v>395</v>
      </c>
      <c r="B640" s="58" t="s">
        <v>8</v>
      </c>
      <c r="C640" s="64">
        <v>130</v>
      </c>
      <c r="D640" s="65">
        <v>1197195</v>
      </c>
      <c r="E640" s="65">
        <v>71832</v>
      </c>
      <c r="F640" s="66">
        <v>9.2733290060982376E-5</v>
      </c>
    </row>
    <row r="641" spans="1:6" x14ac:dyDescent="0.2">
      <c r="A641" s="58" t="s">
        <v>395</v>
      </c>
      <c r="B641" s="58" t="s">
        <v>764</v>
      </c>
      <c r="C641" s="64">
        <v>84</v>
      </c>
      <c r="D641" s="65">
        <v>3421182</v>
      </c>
      <c r="E641" s="65">
        <v>205271</v>
      </c>
      <c r="F641" s="66">
        <v>2.6499965452873251E-4</v>
      </c>
    </row>
    <row r="642" spans="1:6" x14ac:dyDescent="0.2">
      <c r="A642" s="58" t="s">
        <v>395</v>
      </c>
      <c r="B642" s="58" t="s">
        <v>25</v>
      </c>
      <c r="C642" s="64">
        <v>66</v>
      </c>
      <c r="D642" s="65">
        <v>7379446</v>
      </c>
      <c r="E642" s="65">
        <v>442767</v>
      </c>
      <c r="F642" s="66">
        <v>5.7160096670607783E-4</v>
      </c>
    </row>
    <row r="643" spans="1:6" x14ac:dyDescent="0.2">
      <c r="A643" s="58" t="s">
        <v>395</v>
      </c>
      <c r="B643" s="58" t="s">
        <v>49</v>
      </c>
      <c r="C643" s="64">
        <v>1389</v>
      </c>
      <c r="D643" s="65">
        <v>46537331</v>
      </c>
      <c r="E643" s="65">
        <v>2789093</v>
      </c>
      <c r="F643" s="66">
        <v>3.600648320749186E-3</v>
      </c>
    </row>
    <row r="644" spans="1:6" x14ac:dyDescent="0.2">
      <c r="A644" s="58" t="s">
        <v>404</v>
      </c>
      <c r="B644" s="58" t="s">
        <v>5</v>
      </c>
      <c r="C644" s="64">
        <v>36</v>
      </c>
      <c r="D644" s="65">
        <v>618390</v>
      </c>
      <c r="E644" s="65">
        <v>37103</v>
      </c>
      <c r="F644" s="66">
        <v>4.7899031923552584E-5</v>
      </c>
    </row>
    <row r="645" spans="1:6" x14ac:dyDescent="0.2">
      <c r="A645" s="58" t="s">
        <v>404</v>
      </c>
      <c r="B645" s="58" t="s">
        <v>1</v>
      </c>
      <c r="C645" s="64">
        <v>36</v>
      </c>
      <c r="D645" s="65">
        <v>1956950</v>
      </c>
      <c r="E645" s="65">
        <v>117417</v>
      </c>
      <c r="F645" s="66">
        <v>1.5158236884801158E-4</v>
      </c>
    </row>
    <row r="646" spans="1:6" x14ac:dyDescent="0.2">
      <c r="A646" s="58" t="s">
        <v>404</v>
      </c>
      <c r="B646" s="58" t="s">
        <v>762</v>
      </c>
      <c r="C646" s="64">
        <v>270</v>
      </c>
      <c r="D646" s="65">
        <v>9518779</v>
      </c>
      <c r="E646" s="65">
        <v>571105</v>
      </c>
      <c r="F646" s="66">
        <v>7.372820695550359E-4</v>
      </c>
    </row>
    <row r="647" spans="1:6" x14ac:dyDescent="0.2">
      <c r="A647" s="58" t="s">
        <v>404</v>
      </c>
      <c r="B647" s="58" t="s">
        <v>3</v>
      </c>
      <c r="C647" s="64">
        <v>88</v>
      </c>
      <c r="D647" s="65">
        <v>9274883</v>
      </c>
      <c r="E647" s="65">
        <v>556493</v>
      </c>
      <c r="F647" s="66">
        <v>7.1841834817221108E-4</v>
      </c>
    </row>
    <row r="648" spans="1:6" x14ac:dyDescent="0.2">
      <c r="A648" s="58" t="s">
        <v>404</v>
      </c>
      <c r="B648" s="58" t="s">
        <v>2</v>
      </c>
      <c r="C648" s="64">
        <v>49</v>
      </c>
      <c r="D648" s="65">
        <v>10618918</v>
      </c>
      <c r="E648" s="65">
        <v>637135</v>
      </c>
      <c r="F648" s="66">
        <v>8.2252512477731386E-4</v>
      </c>
    </row>
    <row r="649" spans="1:6" x14ac:dyDescent="0.2">
      <c r="A649" s="58" t="s">
        <v>404</v>
      </c>
      <c r="B649" s="58" t="s">
        <v>6</v>
      </c>
      <c r="C649" s="64">
        <v>31</v>
      </c>
      <c r="D649" s="65">
        <v>1484283</v>
      </c>
      <c r="E649" s="65">
        <v>89057</v>
      </c>
      <c r="F649" s="66">
        <v>1.1497032816796007E-4</v>
      </c>
    </row>
    <row r="650" spans="1:6" x14ac:dyDescent="0.2">
      <c r="A650" s="58" t="s">
        <v>404</v>
      </c>
      <c r="B650" s="58" t="s">
        <v>10</v>
      </c>
      <c r="C650" s="64">
        <v>395</v>
      </c>
      <c r="D650" s="65">
        <v>8812311</v>
      </c>
      <c r="E650" s="65">
        <v>528739</v>
      </c>
      <c r="F650" s="66">
        <v>6.825886381216416E-4</v>
      </c>
    </row>
    <row r="651" spans="1:6" x14ac:dyDescent="0.2">
      <c r="A651" s="58" t="s">
        <v>404</v>
      </c>
      <c r="B651" s="58" t="s">
        <v>4</v>
      </c>
      <c r="C651" s="64">
        <v>54</v>
      </c>
      <c r="D651" s="65">
        <v>4352949</v>
      </c>
      <c r="E651" s="65">
        <v>261177</v>
      </c>
      <c r="F651" s="66">
        <v>3.3717288253504277E-4</v>
      </c>
    </row>
    <row r="652" spans="1:6" x14ac:dyDescent="0.2">
      <c r="A652" s="58" t="s">
        <v>404</v>
      </c>
      <c r="B652" s="58" t="s">
        <v>763</v>
      </c>
      <c r="C652" s="64">
        <v>826</v>
      </c>
      <c r="D652" s="65">
        <v>15789389</v>
      </c>
      <c r="E652" s="65">
        <v>938347</v>
      </c>
      <c r="F652" s="66">
        <v>1.2113821768689808E-3</v>
      </c>
    </row>
    <row r="653" spans="1:6" x14ac:dyDescent="0.2">
      <c r="A653" s="58" t="s">
        <v>404</v>
      </c>
      <c r="B653" s="58" t="s">
        <v>8</v>
      </c>
      <c r="C653" s="64">
        <v>194</v>
      </c>
      <c r="D653" s="65">
        <v>4919986</v>
      </c>
      <c r="E653" s="65">
        <v>295199</v>
      </c>
      <c r="F653" s="66">
        <v>3.8109442160474353E-4</v>
      </c>
    </row>
    <row r="654" spans="1:6" x14ac:dyDescent="0.2">
      <c r="A654" s="58" t="s">
        <v>404</v>
      </c>
      <c r="B654" s="58" t="s">
        <v>764</v>
      </c>
      <c r="C654" s="64">
        <v>118</v>
      </c>
      <c r="D654" s="65">
        <v>11697992</v>
      </c>
      <c r="E654" s="65">
        <v>701880</v>
      </c>
      <c r="F654" s="66">
        <v>9.0610927759219163E-4</v>
      </c>
    </row>
    <row r="655" spans="1:6" x14ac:dyDescent="0.2">
      <c r="A655" s="58" t="s">
        <v>404</v>
      </c>
      <c r="B655" s="58" t="s">
        <v>25</v>
      </c>
      <c r="C655" s="64">
        <v>106</v>
      </c>
      <c r="D655" s="65">
        <v>12444530</v>
      </c>
      <c r="E655" s="65">
        <v>746672</v>
      </c>
      <c r="F655" s="66">
        <v>9.6393461349278636E-4</v>
      </c>
    </row>
    <row r="656" spans="1:6" x14ac:dyDescent="0.2">
      <c r="A656" s="58" t="s">
        <v>404</v>
      </c>
      <c r="B656" s="58" t="s">
        <v>49</v>
      </c>
      <c r="C656" s="64">
        <v>2203</v>
      </c>
      <c r="D656" s="65">
        <v>91489362</v>
      </c>
      <c r="E656" s="65">
        <v>5480323</v>
      </c>
      <c r="F656" s="66">
        <v>7.074957990684836E-3</v>
      </c>
    </row>
    <row r="657" spans="1:6" x14ac:dyDescent="0.2">
      <c r="A657" s="58" t="s">
        <v>315</v>
      </c>
      <c r="B657" s="58" t="s">
        <v>5</v>
      </c>
      <c r="C657" s="64">
        <v>15</v>
      </c>
      <c r="D657" s="65">
        <v>353239</v>
      </c>
      <c r="E657" s="65">
        <v>21194</v>
      </c>
      <c r="F657" s="66">
        <v>2.736091643769435E-5</v>
      </c>
    </row>
    <row r="658" spans="1:6" x14ac:dyDescent="0.2">
      <c r="A658" s="58" t="s">
        <v>315</v>
      </c>
      <c r="B658" s="58" t="s">
        <v>1</v>
      </c>
      <c r="C658" s="64">
        <v>24</v>
      </c>
      <c r="D658" s="65">
        <v>4315706</v>
      </c>
      <c r="E658" s="65">
        <v>258942</v>
      </c>
      <c r="F658" s="66">
        <v>3.3428755422333916E-4</v>
      </c>
    </row>
    <row r="659" spans="1:6" x14ac:dyDescent="0.2">
      <c r="A659" s="58" t="s">
        <v>315</v>
      </c>
      <c r="B659" s="58" t="s">
        <v>762</v>
      </c>
      <c r="C659" s="64">
        <v>140</v>
      </c>
      <c r="D659" s="65">
        <v>3383865</v>
      </c>
      <c r="E659" s="65">
        <v>203032</v>
      </c>
      <c r="F659" s="66">
        <v>2.6210916231848445E-4</v>
      </c>
    </row>
    <row r="660" spans="1:6" x14ac:dyDescent="0.2">
      <c r="A660" s="58" t="s">
        <v>315</v>
      </c>
      <c r="B660" s="58" t="s">
        <v>3</v>
      </c>
      <c r="C660" s="64">
        <v>61</v>
      </c>
      <c r="D660" s="65">
        <v>4307008</v>
      </c>
      <c r="E660" s="65">
        <v>258420</v>
      </c>
      <c r="F660" s="66">
        <v>3.3361366546329023E-4</v>
      </c>
    </row>
    <row r="661" spans="1:6" x14ac:dyDescent="0.2">
      <c r="A661" s="58" t="s">
        <v>315</v>
      </c>
      <c r="B661" s="58" t="s">
        <v>2</v>
      </c>
      <c r="C661" s="64">
        <v>17</v>
      </c>
      <c r="D661" s="65">
        <v>7290680</v>
      </c>
      <c r="E661" s="65">
        <v>437441</v>
      </c>
      <c r="F661" s="66">
        <v>5.6472523579416129E-4</v>
      </c>
    </row>
    <row r="662" spans="1:6" x14ac:dyDescent="0.2">
      <c r="A662" s="58" t="s">
        <v>315</v>
      </c>
      <c r="B662" s="58" t="s">
        <v>6</v>
      </c>
      <c r="C662" s="64">
        <v>18</v>
      </c>
      <c r="D662" s="65">
        <v>590117</v>
      </c>
      <c r="E662" s="65">
        <v>35407</v>
      </c>
      <c r="F662" s="66">
        <v>4.5709538940711705E-5</v>
      </c>
    </row>
    <row r="663" spans="1:6" x14ac:dyDescent="0.2">
      <c r="A663" s="58" t="s">
        <v>315</v>
      </c>
      <c r="B663" s="58" t="s">
        <v>10</v>
      </c>
      <c r="C663" s="64">
        <v>190</v>
      </c>
      <c r="D663" s="65">
        <v>3533913</v>
      </c>
      <c r="E663" s="65">
        <v>212035</v>
      </c>
      <c r="F663" s="66">
        <v>2.7373180696737382E-4</v>
      </c>
    </row>
    <row r="664" spans="1:6" x14ac:dyDescent="0.2">
      <c r="A664" s="58" t="s">
        <v>315</v>
      </c>
      <c r="B664" s="58" t="s">
        <v>4</v>
      </c>
      <c r="C664" s="64">
        <v>30</v>
      </c>
      <c r="D664" s="65">
        <v>1579462</v>
      </c>
      <c r="E664" s="65">
        <v>94768</v>
      </c>
      <c r="F664" s="66">
        <v>1.2234308431477862E-4</v>
      </c>
    </row>
    <row r="665" spans="1:6" x14ac:dyDescent="0.2">
      <c r="A665" s="58" t="s">
        <v>315</v>
      </c>
      <c r="B665" s="58" t="s">
        <v>763</v>
      </c>
      <c r="C665" s="64">
        <v>299</v>
      </c>
      <c r="D665" s="65">
        <v>6421639</v>
      </c>
      <c r="E665" s="65">
        <v>378571</v>
      </c>
      <c r="F665" s="66">
        <v>4.8872555896642389E-4</v>
      </c>
    </row>
    <row r="666" spans="1:6" x14ac:dyDescent="0.2">
      <c r="A666" s="58" t="s">
        <v>315</v>
      </c>
      <c r="B666" s="58" t="s">
        <v>8</v>
      </c>
      <c r="C666" s="64">
        <v>115</v>
      </c>
      <c r="D666" s="65">
        <v>1865405</v>
      </c>
      <c r="E666" s="65">
        <v>111924</v>
      </c>
      <c r="F666" s="66">
        <v>1.4449104517186479E-4</v>
      </c>
    </row>
    <row r="667" spans="1:6" x14ac:dyDescent="0.2">
      <c r="A667" s="58" t="s">
        <v>315</v>
      </c>
      <c r="B667" s="58" t="s">
        <v>764</v>
      </c>
      <c r="C667" s="64">
        <v>48</v>
      </c>
      <c r="D667" s="65">
        <v>6974791</v>
      </c>
      <c r="E667" s="65">
        <v>418487</v>
      </c>
      <c r="F667" s="66">
        <v>5.4025610254135109E-4</v>
      </c>
    </row>
    <row r="668" spans="1:6" x14ac:dyDescent="0.2">
      <c r="A668" s="58" t="s">
        <v>315</v>
      </c>
      <c r="B668" s="58" t="s">
        <v>25</v>
      </c>
      <c r="C668" s="64">
        <v>42</v>
      </c>
      <c r="D668" s="65">
        <v>3750617</v>
      </c>
      <c r="E668" s="65">
        <v>225037</v>
      </c>
      <c r="F668" s="66">
        <v>2.9051705918606318E-4</v>
      </c>
    </row>
    <row r="669" spans="1:6" x14ac:dyDescent="0.2">
      <c r="A669" s="58" t="s">
        <v>315</v>
      </c>
      <c r="B669" s="58" t="s">
        <v>49</v>
      </c>
      <c r="C669" s="64">
        <v>999</v>
      </c>
      <c r="D669" s="65">
        <v>44366441</v>
      </c>
      <c r="E669" s="65">
        <v>2655259</v>
      </c>
      <c r="F669" s="66">
        <v>3.4278720213001728E-3</v>
      </c>
    </row>
    <row r="670" spans="1:6" x14ac:dyDescent="0.2">
      <c r="A670" s="58" t="s">
        <v>419</v>
      </c>
      <c r="B670" s="58" t="s">
        <v>5</v>
      </c>
      <c r="C670" s="64">
        <v>254</v>
      </c>
      <c r="D670" s="65">
        <v>21446175</v>
      </c>
      <c r="E670" s="65">
        <v>1286770</v>
      </c>
      <c r="F670" s="66">
        <v>1.6611874325059902E-3</v>
      </c>
    </row>
    <row r="671" spans="1:6" x14ac:dyDescent="0.2">
      <c r="A671" s="58" t="s">
        <v>419</v>
      </c>
      <c r="B671" s="58" t="s">
        <v>1</v>
      </c>
      <c r="C671" s="64">
        <v>121</v>
      </c>
      <c r="D671" s="65">
        <v>58070244</v>
      </c>
      <c r="E671" s="65">
        <v>3484215</v>
      </c>
      <c r="F671" s="66">
        <v>4.4980331917505532E-3</v>
      </c>
    </row>
    <row r="672" spans="1:6" x14ac:dyDescent="0.2">
      <c r="A672" s="58" t="s">
        <v>419</v>
      </c>
      <c r="B672" s="58" t="s">
        <v>762</v>
      </c>
      <c r="C672" s="64">
        <v>1202</v>
      </c>
      <c r="D672" s="65">
        <v>99083101</v>
      </c>
      <c r="E672" s="65">
        <v>5944986</v>
      </c>
      <c r="F672" s="66">
        <v>7.6748261380231563E-3</v>
      </c>
    </row>
    <row r="673" spans="1:6" x14ac:dyDescent="0.2">
      <c r="A673" s="58" t="s">
        <v>419</v>
      </c>
      <c r="B673" s="58" t="s">
        <v>3</v>
      </c>
      <c r="C673" s="64">
        <v>288</v>
      </c>
      <c r="D673" s="65">
        <v>43531958</v>
      </c>
      <c r="E673" s="65">
        <v>2611917</v>
      </c>
      <c r="F673" s="66">
        <v>3.3719185986219361E-3</v>
      </c>
    </row>
    <row r="674" spans="1:6" x14ac:dyDescent="0.2">
      <c r="A674" s="58" t="s">
        <v>419</v>
      </c>
      <c r="B674" s="58" t="s">
        <v>2</v>
      </c>
      <c r="C674" s="64">
        <v>199</v>
      </c>
      <c r="D674" s="65">
        <v>73363344</v>
      </c>
      <c r="E674" s="65">
        <v>4401801</v>
      </c>
      <c r="F674" s="66">
        <v>5.6826134441992741E-3</v>
      </c>
    </row>
    <row r="675" spans="1:6" x14ac:dyDescent="0.2">
      <c r="A675" s="58" t="s">
        <v>419</v>
      </c>
      <c r="B675" s="58" t="s">
        <v>6</v>
      </c>
      <c r="C675" s="64">
        <v>165</v>
      </c>
      <c r="D675" s="65">
        <v>34786489</v>
      </c>
      <c r="E675" s="65">
        <v>2087189</v>
      </c>
      <c r="F675" s="66">
        <v>2.6945080597657275E-3</v>
      </c>
    </row>
    <row r="676" spans="1:6" x14ac:dyDescent="0.2">
      <c r="A676" s="58" t="s">
        <v>419</v>
      </c>
      <c r="B676" s="58" t="s">
        <v>10</v>
      </c>
      <c r="C676" s="64">
        <v>1068</v>
      </c>
      <c r="D676" s="65">
        <v>52752540</v>
      </c>
      <c r="E676" s="65">
        <v>3165051</v>
      </c>
      <c r="F676" s="66">
        <v>4.0860005629914566E-3</v>
      </c>
    </row>
    <row r="677" spans="1:6" x14ac:dyDescent="0.2">
      <c r="A677" s="58" t="s">
        <v>419</v>
      </c>
      <c r="B677" s="58" t="s">
        <v>4</v>
      </c>
      <c r="C677" s="64">
        <v>232</v>
      </c>
      <c r="D677" s="65">
        <v>24351019</v>
      </c>
      <c r="E677" s="65">
        <v>1461061</v>
      </c>
      <c r="F677" s="66">
        <v>1.8861926928080656E-3</v>
      </c>
    </row>
    <row r="678" spans="1:6" x14ac:dyDescent="0.2">
      <c r="A678" s="58" t="s">
        <v>419</v>
      </c>
      <c r="B678" s="58" t="s">
        <v>763</v>
      </c>
      <c r="C678" s="64">
        <v>2488</v>
      </c>
      <c r="D678" s="65">
        <v>78969662</v>
      </c>
      <c r="E678" s="65">
        <v>4591680</v>
      </c>
      <c r="F678" s="66">
        <v>5.9277424171290168E-3</v>
      </c>
    </row>
    <row r="679" spans="1:6" x14ac:dyDescent="0.2">
      <c r="A679" s="58" t="s">
        <v>419</v>
      </c>
      <c r="B679" s="58" t="s">
        <v>8</v>
      </c>
      <c r="C679" s="64">
        <v>892</v>
      </c>
      <c r="D679" s="65">
        <v>62774036</v>
      </c>
      <c r="E679" s="65">
        <v>3766442</v>
      </c>
      <c r="F679" s="66">
        <v>4.8623810903756903E-3</v>
      </c>
    </row>
    <row r="680" spans="1:6" x14ac:dyDescent="0.2">
      <c r="A680" s="58" t="s">
        <v>419</v>
      </c>
      <c r="B680" s="58" t="s">
        <v>764</v>
      </c>
      <c r="C680" s="64">
        <v>178</v>
      </c>
      <c r="D680" s="65">
        <v>28694501</v>
      </c>
      <c r="E680" s="65">
        <v>1703398</v>
      </c>
      <c r="F680" s="66">
        <v>2.1990436131988146E-3</v>
      </c>
    </row>
    <row r="681" spans="1:6" x14ac:dyDescent="0.2">
      <c r="A681" s="58" t="s">
        <v>419</v>
      </c>
      <c r="B681" s="58" t="s">
        <v>25</v>
      </c>
      <c r="C681" s="64">
        <v>278</v>
      </c>
      <c r="D681" s="65">
        <v>30740914</v>
      </c>
      <c r="E681" s="65">
        <v>1844455</v>
      </c>
      <c r="F681" s="66">
        <v>2.3811446224444432E-3</v>
      </c>
    </row>
    <row r="682" spans="1:6" x14ac:dyDescent="0.2">
      <c r="A682" s="58" t="s">
        <v>419</v>
      </c>
      <c r="B682" s="58" t="s">
        <v>49</v>
      </c>
      <c r="C682" s="64">
        <v>7365</v>
      </c>
      <c r="D682" s="65">
        <v>608563983</v>
      </c>
      <c r="E682" s="65">
        <v>36348966</v>
      </c>
      <c r="F682" s="66">
        <v>4.692559315478876E-2</v>
      </c>
    </row>
    <row r="683" spans="1:6" x14ac:dyDescent="0.2">
      <c r="A683" s="58" t="s">
        <v>429</v>
      </c>
      <c r="B683" s="58" t="s">
        <v>5</v>
      </c>
      <c r="C683" s="64">
        <v>15</v>
      </c>
      <c r="D683" s="65">
        <v>41811</v>
      </c>
      <c r="E683" s="65">
        <v>2509</v>
      </c>
      <c r="F683" s="66">
        <v>3.2390553619975052E-6</v>
      </c>
    </row>
    <row r="684" spans="1:6" x14ac:dyDescent="0.2">
      <c r="A684" s="58" t="s">
        <v>429</v>
      </c>
      <c r="B684" s="58" t="s">
        <v>1</v>
      </c>
      <c r="C684" s="64">
        <v>21</v>
      </c>
      <c r="D684" s="65">
        <v>880471</v>
      </c>
      <c r="E684" s="65">
        <v>52828</v>
      </c>
      <c r="F684" s="66">
        <v>6.8199608076366754E-5</v>
      </c>
    </row>
    <row r="685" spans="1:6" x14ac:dyDescent="0.2">
      <c r="A685" s="58" t="s">
        <v>429</v>
      </c>
      <c r="B685" s="58" t="s">
        <v>762</v>
      </c>
      <c r="C685" s="64">
        <v>125</v>
      </c>
      <c r="D685" s="65">
        <v>3942831</v>
      </c>
      <c r="E685" s="65">
        <v>236570</v>
      </c>
      <c r="F685" s="66">
        <v>3.0540586966430842E-4</v>
      </c>
    </row>
    <row r="686" spans="1:6" x14ac:dyDescent="0.2">
      <c r="A686" s="58" t="s">
        <v>429</v>
      </c>
      <c r="B686" s="58" t="s">
        <v>3</v>
      </c>
      <c r="C686" s="64">
        <v>45</v>
      </c>
      <c r="D686" s="65">
        <v>3048516</v>
      </c>
      <c r="E686" s="65">
        <v>182911</v>
      </c>
      <c r="F686" s="66">
        <v>2.3613346166533505E-4</v>
      </c>
    </row>
    <row r="687" spans="1:6" x14ac:dyDescent="0.2">
      <c r="A687" s="58" t="s">
        <v>429</v>
      </c>
      <c r="B687" s="58" t="s">
        <v>2</v>
      </c>
      <c r="C687" s="64">
        <v>39</v>
      </c>
      <c r="D687" s="65">
        <v>6993761</v>
      </c>
      <c r="E687" s="65">
        <v>419626</v>
      </c>
      <c r="F687" s="66">
        <v>5.4172652265187921E-4</v>
      </c>
    </row>
    <row r="688" spans="1:6" x14ac:dyDescent="0.2">
      <c r="A688" s="58" t="s">
        <v>429</v>
      </c>
      <c r="B688" s="58" t="s">
        <v>6</v>
      </c>
      <c r="C688" s="64">
        <v>21</v>
      </c>
      <c r="D688" s="65">
        <v>6274835</v>
      </c>
      <c r="E688" s="65">
        <v>376490</v>
      </c>
      <c r="F688" s="66">
        <v>4.8603904074868103E-4</v>
      </c>
    </row>
    <row r="689" spans="1:6" x14ac:dyDescent="0.2">
      <c r="A689" s="58" t="s">
        <v>429</v>
      </c>
      <c r="B689" s="58" t="s">
        <v>10</v>
      </c>
      <c r="C689" s="64">
        <v>257</v>
      </c>
      <c r="D689" s="65">
        <v>10539179</v>
      </c>
      <c r="E689" s="65">
        <v>632351</v>
      </c>
      <c r="F689" s="66">
        <v>8.1634910211816826E-4</v>
      </c>
    </row>
    <row r="690" spans="1:6" x14ac:dyDescent="0.2">
      <c r="A690" s="58" t="s">
        <v>429</v>
      </c>
      <c r="B690" s="58" t="s">
        <v>4</v>
      </c>
      <c r="C690" s="64">
        <v>63</v>
      </c>
      <c r="D690" s="65">
        <v>4216244</v>
      </c>
      <c r="E690" s="65">
        <v>252975</v>
      </c>
      <c r="F690" s="66">
        <v>3.2658430856967669E-4</v>
      </c>
    </row>
    <row r="691" spans="1:6" x14ac:dyDescent="0.2">
      <c r="A691" s="58" t="s">
        <v>429</v>
      </c>
      <c r="B691" s="58" t="s">
        <v>763</v>
      </c>
      <c r="C691" s="64">
        <v>502</v>
      </c>
      <c r="D691" s="65">
        <v>6532065</v>
      </c>
      <c r="E691" s="65">
        <v>388166</v>
      </c>
      <c r="F691" s="66">
        <v>5.0111246059988978E-4</v>
      </c>
    </row>
    <row r="692" spans="1:6" x14ac:dyDescent="0.2">
      <c r="A692" s="58" t="s">
        <v>429</v>
      </c>
      <c r="B692" s="58" t="s">
        <v>8</v>
      </c>
      <c r="C692" s="64">
        <v>128</v>
      </c>
      <c r="D692" s="65">
        <v>1360037</v>
      </c>
      <c r="E692" s="65">
        <v>81602</v>
      </c>
      <c r="F692" s="66">
        <v>1.053461122557674E-4</v>
      </c>
    </row>
    <row r="693" spans="1:6" x14ac:dyDescent="0.2">
      <c r="A693" s="58" t="s">
        <v>429</v>
      </c>
      <c r="B693" s="58" t="s">
        <v>764</v>
      </c>
      <c r="C693" s="64">
        <v>81</v>
      </c>
      <c r="D693" s="65">
        <v>1076685</v>
      </c>
      <c r="E693" s="65">
        <v>64601</v>
      </c>
      <c r="F693" s="66">
        <v>8.3398252467278125E-5</v>
      </c>
    </row>
    <row r="694" spans="1:6" x14ac:dyDescent="0.2">
      <c r="A694" s="58" t="s">
        <v>429</v>
      </c>
      <c r="B694" s="58" t="s">
        <v>25</v>
      </c>
      <c r="C694" s="64">
        <v>99</v>
      </c>
      <c r="D694" s="65">
        <v>7996596</v>
      </c>
      <c r="E694" s="65">
        <v>479796</v>
      </c>
      <c r="F694" s="66">
        <v>6.1940446650655837E-4</v>
      </c>
    </row>
    <row r="695" spans="1:6" x14ac:dyDescent="0.2">
      <c r="A695" s="58" t="s">
        <v>429</v>
      </c>
      <c r="B695" s="58" t="s">
        <v>49</v>
      </c>
      <c r="C695" s="64">
        <v>1396</v>
      </c>
      <c r="D695" s="65">
        <v>52903030</v>
      </c>
      <c r="E695" s="65">
        <v>3170424</v>
      </c>
      <c r="F695" s="66">
        <v>4.0929369697112706E-3</v>
      </c>
    </row>
    <row r="696" spans="1:6" x14ac:dyDescent="0.2">
      <c r="A696" s="58" t="s">
        <v>436</v>
      </c>
      <c r="B696" s="58" t="s">
        <v>5</v>
      </c>
      <c r="C696" s="64" t="s">
        <v>761</v>
      </c>
      <c r="D696" s="65" t="s">
        <v>761</v>
      </c>
      <c r="E696" s="65" t="s">
        <v>761</v>
      </c>
      <c r="F696" s="66" t="s">
        <v>761</v>
      </c>
    </row>
    <row r="697" spans="1:6" x14ac:dyDescent="0.2">
      <c r="A697" s="58" t="s">
        <v>436</v>
      </c>
      <c r="B697" s="58" t="s">
        <v>1</v>
      </c>
      <c r="C697" s="64">
        <v>16</v>
      </c>
      <c r="D697" s="65">
        <v>1132425</v>
      </c>
      <c r="E697" s="65">
        <v>67945</v>
      </c>
      <c r="F697" s="66">
        <v>8.771527165042665E-5</v>
      </c>
    </row>
    <row r="698" spans="1:6" x14ac:dyDescent="0.2">
      <c r="A698" s="58" t="s">
        <v>436</v>
      </c>
      <c r="B698" s="58" t="s">
        <v>762</v>
      </c>
      <c r="C698" s="64">
        <v>57</v>
      </c>
      <c r="D698" s="65">
        <v>1514332</v>
      </c>
      <c r="E698" s="65">
        <v>90860</v>
      </c>
      <c r="F698" s="66">
        <v>1.1729795543686461E-4</v>
      </c>
    </row>
    <row r="699" spans="1:6" x14ac:dyDescent="0.2">
      <c r="A699" s="58" t="s">
        <v>436</v>
      </c>
      <c r="B699" s="58" t="s">
        <v>3</v>
      </c>
      <c r="C699" s="64">
        <v>21</v>
      </c>
      <c r="D699" s="65">
        <v>1440175</v>
      </c>
      <c r="E699" s="65">
        <v>86410</v>
      </c>
      <c r="F699" s="66">
        <v>1.1155311830617952E-4</v>
      </c>
    </row>
    <row r="700" spans="1:6" x14ac:dyDescent="0.2">
      <c r="A700" s="58" t="s">
        <v>436</v>
      </c>
      <c r="B700" s="58" t="s">
        <v>2</v>
      </c>
      <c r="C700" s="64">
        <v>33</v>
      </c>
      <c r="D700" s="65">
        <v>1228242</v>
      </c>
      <c r="E700" s="65">
        <v>73695</v>
      </c>
      <c r="F700" s="66">
        <v>9.5138375808053455E-5</v>
      </c>
    </row>
    <row r="701" spans="1:6" x14ac:dyDescent="0.2">
      <c r="A701" s="58" t="s">
        <v>436</v>
      </c>
      <c r="B701" s="58" t="s">
        <v>6</v>
      </c>
      <c r="C701" s="64" t="s">
        <v>761</v>
      </c>
      <c r="D701" s="65" t="s">
        <v>761</v>
      </c>
      <c r="E701" s="65" t="s">
        <v>761</v>
      </c>
      <c r="F701" s="66" t="s">
        <v>761</v>
      </c>
    </row>
    <row r="702" spans="1:6" x14ac:dyDescent="0.2">
      <c r="A702" s="58" t="s">
        <v>436</v>
      </c>
      <c r="B702" s="58" t="s">
        <v>10</v>
      </c>
      <c r="C702" s="64">
        <v>174</v>
      </c>
      <c r="D702" s="65">
        <v>2853124</v>
      </c>
      <c r="E702" s="65">
        <v>171187</v>
      </c>
      <c r="F702" s="66">
        <v>2.2099807503159303E-4</v>
      </c>
    </row>
    <row r="703" spans="1:6" x14ac:dyDescent="0.2">
      <c r="A703" s="58" t="s">
        <v>436</v>
      </c>
      <c r="B703" s="58" t="s">
        <v>4</v>
      </c>
      <c r="C703" s="64">
        <v>15</v>
      </c>
      <c r="D703" s="65">
        <v>552665</v>
      </c>
      <c r="E703" s="65">
        <v>33160</v>
      </c>
      <c r="F703" s="66">
        <v>4.2808718933374754E-5</v>
      </c>
    </row>
    <row r="704" spans="1:6" x14ac:dyDescent="0.2">
      <c r="A704" s="58" t="s">
        <v>436</v>
      </c>
      <c r="B704" s="58" t="s">
        <v>763</v>
      </c>
      <c r="C704" s="64">
        <v>204</v>
      </c>
      <c r="D704" s="65">
        <v>2227876</v>
      </c>
      <c r="E704" s="65">
        <v>133477</v>
      </c>
      <c r="F704" s="66">
        <v>1.7231542150392227E-4</v>
      </c>
    </row>
    <row r="705" spans="1:6" x14ac:dyDescent="0.2">
      <c r="A705" s="58" t="s">
        <v>436</v>
      </c>
      <c r="B705" s="58" t="s">
        <v>8</v>
      </c>
      <c r="C705" s="64">
        <v>60</v>
      </c>
      <c r="D705" s="65">
        <v>1254097</v>
      </c>
      <c r="E705" s="65">
        <v>75246</v>
      </c>
      <c r="F705" s="66">
        <v>9.7140677468658532E-5</v>
      </c>
    </row>
    <row r="706" spans="1:6" x14ac:dyDescent="0.2">
      <c r="A706" s="58" t="s">
        <v>436</v>
      </c>
      <c r="B706" s="58" t="s">
        <v>764</v>
      </c>
      <c r="C706" s="64">
        <v>33</v>
      </c>
      <c r="D706" s="65">
        <v>793064</v>
      </c>
      <c r="E706" s="65">
        <v>47584</v>
      </c>
      <c r="F706" s="66">
        <v>6.1429737084611117E-5</v>
      </c>
    </row>
    <row r="707" spans="1:6" x14ac:dyDescent="0.2">
      <c r="A707" s="58" t="s">
        <v>436</v>
      </c>
      <c r="B707" s="58" t="s">
        <v>25</v>
      </c>
      <c r="C707" s="64">
        <v>54</v>
      </c>
      <c r="D707" s="65">
        <v>4074135</v>
      </c>
      <c r="E707" s="65">
        <v>244448</v>
      </c>
      <c r="F707" s="66">
        <v>3.1557616784757517E-4</v>
      </c>
    </row>
    <row r="708" spans="1:6" x14ac:dyDescent="0.2">
      <c r="A708" s="58" t="s">
        <v>436</v>
      </c>
      <c r="B708" s="58" t="s">
        <v>49</v>
      </c>
      <c r="C708" s="64">
        <v>677</v>
      </c>
      <c r="D708" s="65">
        <v>17102338</v>
      </c>
      <c r="E708" s="65">
        <v>1025944</v>
      </c>
      <c r="F708" s="66">
        <v>1.3244676820682217E-3</v>
      </c>
    </row>
    <row r="709" spans="1:6" x14ac:dyDescent="0.2">
      <c r="A709" s="58" t="s">
        <v>445</v>
      </c>
      <c r="B709" s="58" t="s">
        <v>5</v>
      </c>
      <c r="C709" s="64">
        <v>28</v>
      </c>
      <c r="D709" s="65">
        <v>247589</v>
      </c>
      <c r="E709" s="65">
        <v>14855</v>
      </c>
      <c r="F709" s="66">
        <v>1.9177428219399338E-5</v>
      </c>
    </row>
    <row r="710" spans="1:6" x14ac:dyDescent="0.2">
      <c r="A710" s="58" t="s">
        <v>445</v>
      </c>
      <c r="B710" s="58" t="s">
        <v>1</v>
      </c>
      <c r="C710" s="64">
        <v>33</v>
      </c>
      <c r="D710" s="65">
        <v>4427152</v>
      </c>
      <c r="E710" s="65">
        <v>265629</v>
      </c>
      <c r="F710" s="66">
        <v>3.429203016150001E-4</v>
      </c>
    </row>
    <row r="711" spans="1:6" x14ac:dyDescent="0.2">
      <c r="A711" s="58" t="s">
        <v>445</v>
      </c>
      <c r="B711" s="58" t="s">
        <v>762</v>
      </c>
      <c r="C711" s="64">
        <v>108</v>
      </c>
      <c r="D711" s="65">
        <v>3960505</v>
      </c>
      <c r="E711" s="65">
        <v>237630</v>
      </c>
      <c r="F711" s="66">
        <v>3.0677430277858394E-4</v>
      </c>
    </row>
    <row r="712" spans="1:6" x14ac:dyDescent="0.2">
      <c r="A712" s="58" t="s">
        <v>445</v>
      </c>
      <c r="B712" s="58" t="s">
        <v>3</v>
      </c>
      <c r="C712" s="64">
        <v>65</v>
      </c>
      <c r="D712" s="65">
        <v>6594494</v>
      </c>
      <c r="E712" s="65">
        <v>395670</v>
      </c>
      <c r="F712" s="66">
        <v>5.1079993426925185E-4</v>
      </c>
    </row>
    <row r="713" spans="1:6" x14ac:dyDescent="0.2">
      <c r="A713" s="58" t="s">
        <v>445</v>
      </c>
      <c r="B713" s="58" t="s">
        <v>2</v>
      </c>
      <c r="C713" s="64">
        <v>18</v>
      </c>
      <c r="D713" s="65">
        <v>1098753</v>
      </c>
      <c r="E713" s="65">
        <v>65925</v>
      </c>
      <c r="F713" s="66">
        <v>8.5107502885486451E-5</v>
      </c>
    </row>
    <row r="714" spans="1:6" x14ac:dyDescent="0.2">
      <c r="A714" s="58" t="s">
        <v>445</v>
      </c>
      <c r="B714" s="58" t="s">
        <v>6</v>
      </c>
      <c r="C714" s="64">
        <v>18</v>
      </c>
      <c r="D714" s="65">
        <v>885291</v>
      </c>
      <c r="E714" s="65">
        <v>53117</v>
      </c>
      <c r="F714" s="66">
        <v>6.8572699746202259E-5</v>
      </c>
    </row>
    <row r="715" spans="1:6" x14ac:dyDescent="0.2">
      <c r="A715" s="58" t="s">
        <v>445</v>
      </c>
      <c r="B715" s="58" t="s">
        <v>10</v>
      </c>
      <c r="C715" s="64">
        <v>269</v>
      </c>
      <c r="D715" s="65">
        <v>6778890</v>
      </c>
      <c r="E715" s="65">
        <v>406733</v>
      </c>
      <c r="F715" s="66">
        <v>5.250819866685258E-4</v>
      </c>
    </row>
    <row r="716" spans="1:6" x14ac:dyDescent="0.2">
      <c r="A716" s="58" t="s">
        <v>445</v>
      </c>
      <c r="B716" s="58" t="s">
        <v>4</v>
      </c>
      <c r="C716" s="64">
        <v>69</v>
      </c>
      <c r="D716" s="65">
        <v>5660366</v>
      </c>
      <c r="E716" s="65">
        <v>339622</v>
      </c>
      <c r="F716" s="66">
        <v>4.3844338786461407E-4</v>
      </c>
    </row>
    <row r="717" spans="1:6" x14ac:dyDescent="0.2">
      <c r="A717" s="58" t="s">
        <v>445</v>
      </c>
      <c r="B717" s="58" t="s">
        <v>763</v>
      </c>
      <c r="C717" s="64">
        <v>410</v>
      </c>
      <c r="D717" s="65">
        <v>5562824</v>
      </c>
      <c r="E717" s="65">
        <v>330930</v>
      </c>
      <c r="F717" s="66">
        <v>4.2722223632755453E-4</v>
      </c>
    </row>
    <row r="718" spans="1:6" x14ac:dyDescent="0.2">
      <c r="A718" s="58" t="s">
        <v>445</v>
      </c>
      <c r="B718" s="58" t="s">
        <v>8</v>
      </c>
      <c r="C718" s="64">
        <v>128</v>
      </c>
      <c r="D718" s="65">
        <v>4581661</v>
      </c>
      <c r="E718" s="65">
        <v>274787</v>
      </c>
      <c r="F718" s="66">
        <v>3.5474304733248643E-4</v>
      </c>
    </row>
    <row r="719" spans="1:6" x14ac:dyDescent="0.2">
      <c r="A719" s="58" t="s">
        <v>445</v>
      </c>
      <c r="B719" s="58" t="s">
        <v>764</v>
      </c>
      <c r="C719" s="64">
        <v>108</v>
      </c>
      <c r="D719" s="65">
        <v>4331431</v>
      </c>
      <c r="E719" s="65">
        <v>259886</v>
      </c>
      <c r="F719" s="66">
        <v>3.3550623427982607E-4</v>
      </c>
    </row>
    <row r="720" spans="1:6" x14ac:dyDescent="0.2">
      <c r="A720" s="58" t="s">
        <v>445</v>
      </c>
      <c r="B720" s="58" t="s">
        <v>25</v>
      </c>
      <c r="C720" s="64">
        <v>99</v>
      </c>
      <c r="D720" s="65">
        <v>4448953</v>
      </c>
      <c r="E720" s="65">
        <v>266937</v>
      </c>
      <c r="F720" s="66">
        <v>3.4460889643903069E-4</v>
      </c>
    </row>
    <row r="721" spans="1:6" x14ac:dyDescent="0.2">
      <c r="A721" s="58" t="s">
        <v>445</v>
      </c>
      <c r="B721" s="58" t="s">
        <v>49</v>
      </c>
      <c r="C721" s="64">
        <v>1353</v>
      </c>
      <c r="D721" s="65">
        <v>48577910</v>
      </c>
      <c r="E721" s="65">
        <v>2911723</v>
      </c>
      <c r="F721" s="66">
        <v>3.7589605403752337E-3</v>
      </c>
    </row>
    <row r="722" spans="1:6" x14ac:dyDescent="0.2">
      <c r="A722" s="58" t="s">
        <v>456</v>
      </c>
      <c r="B722" s="58" t="s">
        <v>5</v>
      </c>
      <c r="C722" s="64">
        <v>45</v>
      </c>
      <c r="D722" s="65">
        <v>454118</v>
      </c>
      <c r="E722" s="65">
        <v>27247</v>
      </c>
      <c r="F722" s="66">
        <v>3.5175185910062181E-5</v>
      </c>
    </row>
    <row r="723" spans="1:6" x14ac:dyDescent="0.2">
      <c r="A723" s="58" t="s">
        <v>456</v>
      </c>
      <c r="B723" s="58" t="s">
        <v>1</v>
      </c>
      <c r="C723" s="64">
        <v>45</v>
      </c>
      <c r="D723" s="65">
        <v>7685337</v>
      </c>
      <c r="E723" s="65">
        <v>461120</v>
      </c>
      <c r="F723" s="66">
        <v>5.9529422420258652E-4</v>
      </c>
    </row>
    <row r="724" spans="1:6" x14ac:dyDescent="0.2">
      <c r="A724" s="58" t="s">
        <v>456</v>
      </c>
      <c r="B724" s="58" t="s">
        <v>762</v>
      </c>
      <c r="C724" s="64">
        <v>278</v>
      </c>
      <c r="D724" s="65">
        <v>13337952</v>
      </c>
      <c r="E724" s="65">
        <v>799861</v>
      </c>
      <c r="F724" s="66">
        <v>1.0326002634127886E-3</v>
      </c>
    </row>
    <row r="725" spans="1:6" x14ac:dyDescent="0.2">
      <c r="A725" s="58" t="s">
        <v>456</v>
      </c>
      <c r="B725" s="58" t="s">
        <v>3</v>
      </c>
      <c r="C725" s="64">
        <v>76</v>
      </c>
      <c r="D725" s="65">
        <v>7732533</v>
      </c>
      <c r="E725" s="65">
        <v>463952</v>
      </c>
      <c r="F725" s="66">
        <v>5.9895026437204726E-4</v>
      </c>
    </row>
    <row r="726" spans="1:6" x14ac:dyDescent="0.2">
      <c r="A726" s="58" t="s">
        <v>456</v>
      </c>
      <c r="B726" s="58" t="s">
        <v>2</v>
      </c>
      <c r="C726" s="64">
        <v>51</v>
      </c>
      <c r="D726" s="65">
        <v>16907788</v>
      </c>
      <c r="E726" s="65">
        <v>1014467</v>
      </c>
      <c r="F726" s="66">
        <v>1.3096511661695987E-3</v>
      </c>
    </row>
    <row r="727" spans="1:6" x14ac:dyDescent="0.2">
      <c r="A727" s="58" t="s">
        <v>456</v>
      </c>
      <c r="B727" s="58" t="s">
        <v>6</v>
      </c>
      <c r="C727" s="64">
        <v>24</v>
      </c>
      <c r="D727" s="65">
        <v>674261</v>
      </c>
      <c r="E727" s="65">
        <v>40456</v>
      </c>
      <c r="F727" s="66">
        <v>5.2227669878426092E-5</v>
      </c>
    </row>
    <row r="728" spans="1:6" x14ac:dyDescent="0.2">
      <c r="A728" s="58" t="s">
        <v>456</v>
      </c>
      <c r="B728" s="58" t="s">
        <v>10</v>
      </c>
      <c r="C728" s="64">
        <v>305</v>
      </c>
      <c r="D728" s="65">
        <v>22902358</v>
      </c>
      <c r="E728" s="65">
        <v>1374142</v>
      </c>
      <c r="F728" s="66">
        <v>1.7739824684121065E-3</v>
      </c>
    </row>
    <row r="729" spans="1:6" x14ac:dyDescent="0.2">
      <c r="A729" s="58" t="s">
        <v>456</v>
      </c>
      <c r="B729" s="58" t="s">
        <v>4</v>
      </c>
      <c r="C729" s="64">
        <v>66</v>
      </c>
      <c r="D729" s="65">
        <v>6763911</v>
      </c>
      <c r="E729" s="65">
        <v>405835</v>
      </c>
      <c r="F729" s="66">
        <v>5.239226914452999E-4</v>
      </c>
    </row>
    <row r="730" spans="1:6" x14ac:dyDescent="0.2">
      <c r="A730" s="58" t="s">
        <v>456</v>
      </c>
      <c r="B730" s="58" t="s">
        <v>763</v>
      </c>
      <c r="C730" s="64">
        <v>669</v>
      </c>
      <c r="D730" s="65">
        <v>13749082</v>
      </c>
      <c r="E730" s="65">
        <v>818328</v>
      </c>
      <c r="F730" s="66">
        <v>1.0564406920178136E-3</v>
      </c>
    </row>
    <row r="731" spans="1:6" x14ac:dyDescent="0.2">
      <c r="A731" s="58" t="s">
        <v>456</v>
      </c>
      <c r="B731" s="58" t="s">
        <v>8</v>
      </c>
      <c r="C731" s="64">
        <v>250</v>
      </c>
      <c r="D731" s="65">
        <v>7461249</v>
      </c>
      <c r="E731" s="65">
        <v>447658</v>
      </c>
      <c r="F731" s="66">
        <v>5.7791512365128704E-4</v>
      </c>
    </row>
    <row r="732" spans="1:6" x14ac:dyDescent="0.2">
      <c r="A732" s="58" t="s">
        <v>456</v>
      </c>
      <c r="B732" s="58" t="s">
        <v>764</v>
      </c>
      <c r="C732" s="64">
        <v>72</v>
      </c>
      <c r="D732" s="65">
        <v>3625432</v>
      </c>
      <c r="E732" s="65">
        <v>217526</v>
      </c>
      <c r="F732" s="66">
        <v>2.8082054869424844E-4</v>
      </c>
    </row>
    <row r="733" spans="1:6" x14ac:dyDescent="0.2">
      <c r="A733" s="58" t="s">
        <v>456</v>
      </c>
      <c r="B733" s="58" t="s">
        <v>25</v>
      </c>
      <c r="C733" s="64">
        <v>117</v>
      </c>
      <c r="D733" s="65">
        <v>8550695</v>
      </c>
      <c r="E733" s="65">
        <v>513042</v>
      </c>
      <c r="F733" s="66">
        <v>6.6232420925863846E-4</v>
      </c>
    </row>
    <row r="734" spans="1:6" x14ac:dyDescent="0.2">
      <c r="A734" s="58" t="s">
        <v>456</v>
      </c>
      <c r="B734" s="58" t="s">
        <v>49</v>
      </c>
      <c r="C734" s="64">
        <v>1998</v>
      </c>
      <c r="D734" s="65">
        <v>109844716</v>
      </c>
      <c r="E734" s="65">
        <v>6583633</v>
      </c>
      <c r="F734" s="66">
        <v>8.4993032164502672E-3</v>
      </c>
    </row>
    <row r="735" spans="1:6" x14ac:dyDescent="0.2">
      <c r="A735" s="58" t="s">
        <v>462</v>
      </c>
      <c r="B735" s="58" t="s">
        <v>5</v>
      </c>
      <c r="C735" s="64">
        <v>257</v>
      </c>
      <c r="D735" s="65">
        <v>14533534</v>
      </c>
      <c r="E735" s="65">
        <v>872012</v>
      </c>
      <c r="F735" s="66">
        <v>1.1257453743826896E-3</v>
      </c>
    </row>
    <row r="736" spans="1:6" x14ac:dyDescent="0.2">
      <c r="A736" s="58" t="s">
        <v>462</v>
      </c>
      <c r="B736" s="58" t="s">
        <v>1</v>
      </c>
      <c r="C736" s="64">
        <v>204</v>
      </c>
      <c r="D736" s="65">
        <v>110727152</v>
      </c>
      <c r="E736" s="65">
        <v>6643629</v>
      </c>
      <c r="F736" s="66">
        <v>8.5767565307182624E-3</v>
      </c>
    </row>
    <row r="737" spans="1:6" x14ac:dyDescent="0.2">
      <c r="A737" s="58" t="s">
        <v>462</v>
      </c>
      <c r="B737" s="58" t="s">
        <v>762</v>
      </c>
      <c r="C737" s="64">
        <v>1809</v>
      </c>
      <c r="D737" s="65">
        <v>112535745</v>
      </c>
      <c r="E737" s="65">
        <v>6752145</v>
      </c>
      <c r="F737" s="66">
        <v>8.7168479343302692E-3</v>
      </c>
    </row>
    <row r="738" spans="1:6" x14ac:dyDescent="0.2">
      <c r="A738" s="58" t="s">
        <v>462</v>
      </c>
      <c r="B738" s="58" t="s">
        <v>3</v>
      </c>
      <c r="C738" s="64">
        <v>374</v>
      </c>
      <c r="D738" s="65">
        <v>71158921</v>
      </c>
      <c r="E738" s="65">
        <v>4269535</v>
      </c>
      <c r="F738" s="66">
        <v>5.5118613929796799E-3</v>
      </c>
    </row>
    <row r="739" spans="1:6" x14ac:dyDescent="0.2">
      <c r="A739" s="58" t="s">
        <v>462</v>
      </c>
      <c r="B739" s="58" t="s">
        <v>2</v>
      </c>
      <c r="C739" s="64">
        <v>331</v>
      </c>
      <c r="D739" s="65">
        <v>92382719</v>
      </c>
      <c r="E739" s="65">
        <v>5542963</v>
      </c>
      <c r="F739" s="66">
        <v>7.1558246418907036E-3</v>
      </c>
    </row>
    <row r="740" spans="1:6" x14ac:dyDescent="0.2">
      <c r="A740" s="58" t="s">
        <v>462</v>
      </c>
      <c r="B740" s="58" t="s">
        <v>6</v>
      </c>
      <c r="C740" s="64">
        <v>252</v>
      </c>
      <c r="D740" s="65">
        <v>32299952</v>
      </c>
      <c r="E740" s="65">
        <v>1937997</v>
      </c>
      <c r="F740" s="66">
        <v>2.5019049718553524E-3</v>
      </c>
    </row>
    <row r="741" spans="1:6" x14ac:dyDescent="0.2">
      <c r="A741" s="58" t="s">
        <v>462</v>
      </c>
      <c r="B741" s="58" t="s">
        <v>10</v>
      </c>
      <c r="C741" s="64">
        <v>1951</v>
      </c>
      <c r="D741" s="65">
        <v>118150823</v>
      </c>
      <c r="E741" s="65">
        <v>7089050</v>
      </c>
      <c r="F741" s="66">
        <v>9.1517837441085735E-3</v>
      </c>
    </row>
    <row r="742" spans="1:6" x14ac:dyDescent="0.2">
      <c r="A742" s="58" t="s">
        <v>462</v>
      </c>
      <c r="B742" s="58" t="s">
        <v>4</v>
      </c>
      <c r="C742" s="64">
        <v>365</v>
      </c>
      <c r="D742" s="65">
        <v>56157874</v>
      </c>
      <c r="E742" s="65">
        <v>3369473</v>
      </c>
      <c r="F742" s="66">
        <v>4.349904180054133E-3</v>
      </c>
    </row>
    <row r="743" spans="1:6" x14ac:dyDescent="0.2">
      <c r="A743" s="58" t="s">
        <v>462</v>
      </c>
      <c r="B743" s="58" t="s">
        <v>763</v>
      </c>
      <c r="C743" s="64">
        <v>4544</v>
      </c>
      <c r="D743" s="65">
        <v>154528355</v>
      </c>
      <c r="E743" s="65">
        <v>9165266</v>
      </c>
      <c r="F743" s="66">
        <v>1.1832125939192278E-2</v>
      </c>
    </row>
    <row r="744" spans="1:6" x14ac:dyDescent="0.2">
      <c r="A744" s="58" t="s">
        <v>462</v>
      </c>
      <c r="B744" s="58" t="s">
        <v>8</v>
      </c>
      <c r="C744" s="64">
        <v>1409</v>
      </c>
      <c r="D744" s="65">
        <v>63571828</v>
      </c>
      <c r="E744" s="65">
        <v>3814310</v>
      </c>
      <c r="F744" s="66">
        <v>4.9241774642569567E-3</v>
      </c>
    </row>
    <row r="745" spans="1:6" x14ac:dyDescent="0.2">
      <c r="A745" s="58" t="s">
        <v>462</v>
      </c>
      <c r="B745" s="58" t="s">
        <v>764</v>
      </c>
      <c r="C745" s="64">
        <v>448</v>
      </c>
      <c r="D745" s="65">
        <v>111944947</v>
      </c>
      <c r="E745" s="65">
        <v>6690709</v>
      </c>
      <c r="F745" s="66">
        <v>8.6375356165862751E-3</v>
      </c>
    </row>
    <row r="746" spans="1:6" x14ac:dyDescent="0.2">
      <c r="A746" s="58" t="s">
        <v>462</v>
      </c>
      <c r="B746" s="58" t="s">
        <v>25</v>
      </c>
      <c r="C746" s="64">
        <v>755</v>
      </c>
      <c r="D746" s="65">
        <v>144019295</v>
      </c>
      <c r="E746" s="65">
        <v>8641158</v>
      </c>
      <c r="F746" s="66">
        <v>1.1155515804610458E-2</v>
      </c>
    </row>
    <row r="747" spans="1:6" x14ac:dyDescent="0.2">
      <c r="A747" s="58" t="s">
        <v>462</v>
      </c>
      <c r="B747" s="58" t="s">
        <v>49</v>
      </c>
      <c r="C747" s="64">
        <v>12699</v>
      </c>
      <c r="D747" s="65">
        <v>1082011145</v>
      </c>
      <c r="E747" s="65">
        <v>64788246</v>
      </c>
      <c r="F747" s="66">
        <v>8.3639982303991001E-2</v>
      </c>
    </row>
    <row r="748" spans="1:6" x14ac:dyDescent="0.2">
      <c r="A748" s="58" t="s">
        <v>478</v>
      </c>
      <c r="B748" s="58" t="s">
        <v>5</v>
      </c>
      <c r="C748" s="64" t="s">
        <v>761</v>
      </c>
      <c r="D748" s="65" t="s">
        <v>761</v>
      </c>
      <c r="E748" s="65" t="s">
        <v>761</v>
      </c>
      <c r="F748" s="66" t="s">
        <v>761</v>
      </c>
    </row>
    <row r="749" spans="1:6" x14ac:dyDescent="0.2">
      <c r="A749" s="58" t="s">
        <v>478</v>
      </c>
      <c r="B749" s="58" t="s">
        <v>1</v>
      </c>
      <c r="C749" s="64" t="s">
        <v>761</v>
      </c>
      <c r="D749" s="65" t="s">
        <v>761</v>
      </c>
      <c r="E749" s="65" t="s">
        <v>761</v>
      </c>
      <c r="F749" s="66" t="s">
        <v>761</v>
      </c>
    </row>
    <row r="750" spans="1:6" x14ac:dyDescent="0.2">
      <c r="A750" s="58" t="s">
        <v>478</v>
      </c>
      <c r="B750" s="58" t="s">
        <v>762</v>
      </c>
      <c r="C750" s="64">
        <v>72</v>
      </c>
      <c r="D750" s="65">
        <v>1141868</v>
      </c>
      <c r="E750" s="65">
        <v>68512</v>
      </c>
      <c r="F750" s="66">
        <v>8.844725426910046E-5</v>
      </c>
    </row>
    <row r="751" spans="1:6" x14ac:dyDescent="0.2">
      <c r="A751" s="58" t="s">
        <v>478</v>
      </c>
      <c r="B751" s="58" t="s">
        <v>3</v>
      </c>
      <c r="C751" s="64">
        <v>25</v>
      </c>
      <c r="D751" s="65">
        <v>673699</v>
      </c>
      <c r="E751" s="65">
        <v>40422</v>
      </c>
      <c r="F751" s="66">
        <v>5.2183776740798388E-5</v>
      </c>
    </row>
    <row r="752" spans="1:6" x14ac:dyDescent="0.2">
      <c r="A752" s="58" t="s">
        <v>478</v>
      </c>
      <c r="B752" s="58" t="s">
        <v>2</v>
      </c>
      <c r="C752" s="64">
        <v>24</v>
      </c>
      <c r="D752" s="65">
        <v>1121098</v>
      </c>
      <c r="E752" s="65">
        <v>67266</v>
      </c>
      <c r="F752" s="66">
        <v>8.6838699872508632E-5</v>
      </c>
    </row>
    <row r="753" spans="1:6" x14ac:dyDescent="0.2">
      <c r="A753" s="58" t="s">
        <v>478</v>
      </c>
      <c r="B753" s="58" t="s">
        <v>6</v>
      </c>
      <c r="C753" s="64" t="s">
        <v>761</v>
      </c>
      <c r="D753" s="65" t="s">
        <v>761</v>
      </c>
      <c r="E753" s="65" t="s">
        <v>761</v>
      </c>
      <c r="F753" s="66" t="s">
        <v>761</v>
      </c>
    </row>
    <row r="754" spans="1:6" x14ac:dyDescent="0.2">
      <c r="A754" s="58" t="s">
        <v>478</v>
      </c>
      <c r="B754" s="58" t="s">
        <v>10</v>
      </c>
      <c r="C754" s="64">
        <v>78</v>
      </c>
      <c r="D754" s="65">
        <v>1293098</v>
      </c>
      <c r="E754" s="65">
        <v>77586</v>
      </c>
      <c r="F754" s="66">
        <v>1.0016155811715361E-4</v>
      </c>
    </row>
    <row r="755" spans="1:6" x14ac:dyDescent="0.2">
      <c r="A755" s="58" t="s">
        <v>478</v>
      </c>
      <c r="B755" s="58" t="s">
        <v>4</v>
      </c>
      <c r="C755" s="64">
        <v>21</v>
      </c>
      <c r="D755" s="65">
        <v>865441</v>
      </c>
      <c r="E755" s="65">
        <v>51926</v>
      </c>
      <c r="F755" s="66">
        <v>6.7035148954596431E-5</v>
      </c>
    </row>
    <row r="756" spans="1:6" x14ac:dyDescent="0.2">
      <c r="A756" s="58" t="s">
        <v>478</v>
      </c>
      <c r="B756" s="58" t="s">
        <v>763</v>
      </c>
      <c r="C756" s="64">
        <v>151</v>
      </c>
      <c r="D756" s="65">
        <v>1948516</v>
      </c>
      <c r="E756" s="65">
        <v>116889</v>
      </c>
      <c r="F756" s="66">
        <v>1.5090073424014601E-4</v>
      </c>
    </row>
    <row r="757" spans="1:6" x14ac:dyDescent="0.2">
      <c r="A757" s="58" t="s">
        <v>478</v>
      </c>
      <c r="B757" s="58" t="s">
        <v>8</v>
      </c>
      <c r="C757" s="64">
        <v>45</v>
      </c>
      <c r="D757" s="65">
        <v>577141</v>
      </c>
      <c r="E757" s="65">
        <v>34629</v>
      </c>
      <c r="F757" s="66">
        <v>4.4705160673818895E-5</v>
      </c>
    </row>
    <row r="758" spans="1:6" x14ac:dyDescent="0.2">
      <c r="A758" s="58" t="s">
        <v>478</v>
      </c>
      <c r="B758" s="58" t="s">
        <v>764</v>
      </c>
      <c r="C758" s="64">
        <v>42</v>
      </c>
      <c r="D758" s="65">
        <v>997533</v>
      </c>
      <c r="E758" s="65">
        <v>59852</v>
      </c>
      <c r="F758" s="66">
        <v>7.7267413920396443E-5</v>
      </c>
    </row>
    <row r="759" spans="1:6" x14ac:dyDescent="0.2">
      <c r="A759" s="58" t="s">
        <v>478</v>
      </c>
      <c r="B759" s="58" t="s">
        <v>25</v>
      </c>
      <c r="C759" s="64">
        <v>33</v>
      </c>
      <c r="D759" s="65">
        <v>3055150</v>
      </c>
      <c r="E759" s="65">
        <v>183309</v>
      </c>
      <c r="F759" s="66">
        <v>2.3664726957050645E-4</v>
      </c>
    </row>
    <row r="760" spans="1:6" x14ac:dyDescent="0.2">
      <c r="A760" s="58" t="s">
        <v>478</v>
      </c>
      <c r="B760" s="58" t="s">
        <v>49</v>
      </c>
      <c r="C760" s="64">
        <v>506</v>
      </c>
      <c r="D760" s="65">
        <v>11722650</v>
      </c>
      <c r="E760" s="65">
        <v>703338</v>
      </c>
      <c r="F760" s="66">
        <v>9.0799151861163858E-4</v>
      </c>
    </row>
    <row r="761" spans="1:6" x14ac:dyDescent="0.2">
      <c r="A761" s="58" t="s">
        <v>483</v>
      </c>
      <c r="B761" s="58" t="s">
        <v>5</v>
      </c>
      <c r="C761" s="64" t="s">
        <v>761</v>
      </c>
      <c r="D761" s="65" t="s">
        <v>761</v>
      </c>
      <c r="E761" s="65" t="s">
        <v>761</v>
      </c>
      <c r="F761" s="66" t="s">
        <v>761</v>
      </c>
    </row>
    <row r="762" spans="1:6" x14ac:dyDescent="0.2">
      <c r="A762" s="58" t="s">
        <v>483</v>
      </c>
      <c r="B762" s="58" t="s">
        <v>1</v>
      </c>
      <c r="C762" s="64">
        <v>12</v>
      </c>
      <c r="D762" s="65">
        <v>4521983</v>
      </c>
      <c r="E762" s="65">
        <v>271319</v>
      </c>
      <c r="F762" s="66">
        <v>3.5026594729446037E-4</v>
      </c>
    </row>
    <row r="763" spans="1:6" x14ac:dyDescent="0.2">
      <c r="A763" s="58" t="s">
        <v>483</v>
      </c>
      <c r="B763" s="58" t="s">
        <v>762</v>
      </c>
      <c r="C763" s="64">
        <v>33</v>
      </c>
      <c r="D763" s="65">
        <v>1068825</v>
      </c>
      <c r="E763" s="65">
        <v>64130</v>
      </c>
      <c r="F763" s="66">
        <v>8.279020341367078E-5</v>
      </c>
    </row>
    <row r="764" spans="1:6" x14ac:dyDescent="0.2">
      <c r="A764" s="58" t="s">
        <v>483</v>
      </c>
      <c r="B764" s="58" t="s">
        <v>3</v>
      </c>
      <c r="C764" s="64">
        <v>27</v>
      </c>
      <c r="D764" s="65">
        <v>1987982</v>
      </c>
      <c r="E764" s="65">
        <v>119279</v>
      </c>
      <c r="F764" s="66">
        <v>1.5398616362044656E-4</v>
      </c>
    </row>
    <row r="765" spans="1:6" x14ac:dyDescent="0.2">
      <c r="A765" s="58" t="s">
        <v>483</v>
      </c>
      <c r="B765" s="58" t="s">
        <v>2</v>
      </c>
      <c r="C765" s="64">
        <v>21</v>
      </c>
      <c r="D765" s="65">
        <v>936629</v>
      </c>
      <c r="E765" s="65">
        <v>56198</v>
      </c>
      <c r="F765" s="66">
        <v>7.2550192600054125E-5</v>
      </c>
    </row>
    <row r="766" spans="1:6" x14ac:dyDescent="0.2">
      <c r="A766" s="58" t="s">
        <v>483</v>
      </c>
      <c r="B766" s="58" t="s">
        <v>6</v>
      </c>
      <c r="C766" s="64" t="s">
        <v>761</v>
      </c>
      <c r="D766" s="65" t="s">
        <v>761</v>
      </c>
      <c r="E766" s="65" t="s">
        <v>761</v>
      </c>
      <c r="F766" s="66" t="s">
        <v>761</v>
      </c>
    </row>
    <row r="767" spans="1:6" x14ac:dyDescent="0.2">
      <c r="A767" s="58" t="s">
        <v>483</v>
      </c>
      <c r="B767" s="58" t="s">
        <v>10</v>
      </c>
      <c r="C767" s="64">
        <v>71</v>
      </c>
      <c r="D767" s="65">
        <v>2132140</v>
      </c>
      <c r="E767" s="65">
        <v>127928</v>
      </c>
      <c r="F767" s="66">
        <v>1.6515180324815337E-4</v>
      </c>
    </row>
    <row r="768" spans="1:6" x14ac:dyDescent="0.2">
      <c r="A768" s="58" t="s">
        <v>483</v>
      </c>
      <c r="B768" s="58" t="s">
        <v>4</v>
      </c>
      <c r="C768" s="64">
        <v>24</v>
      </c>
      <c r="D768" s="65">
        <v>2307679</v>
      </c>
      <c r="E768" s="65">
        <v>138461</v>
      </c>
      <c r="F768" s="66">
        <v>1.7874963909028958E-4</v>
      </c>
    </row>
    <row r="769" spans="1:6" x14ac:dyDescent="0.2">
      <c r="A769" s="58" t="s">
        <v>483</v>
      </c>
      <c r="B769" s="58" t="s">
        <v>763</v>
      </c>
      <c r="C769" s="64">
        <v>187</v>
      </c>
      <c r="D769" s="65">
        <v>1832570</v>
      </c>
      <c r="E769" s="65">
        <v>108138</v>
      </c>
      <c r="F769" s="66">
        <v>1.3960341519955608E-4</v>
      </c>
    </row>
    <row r="770" spans="1:6" x14ac:dyDescent="0.2">
      <c r="A770" s="58" t="s">
        <v>483</v>
      </c>
      <c r="B770" s="58" t="s">
        <v>8</v>
      </c>
      <c r="C770" s="64">
        <v>63</v>
      </c>
      <c r="D770" s="65">
        <v>1599331</v>
      </c>
      <c r="E770" s="65">
        <v>95960</v>
      </c>
      <c r="F770" s="66">
        <v>1.2388192608102055E-4</v>
      </c>
    </row>
    <row r="771" spans="1:6" x14ac:dyDescent="0.2">
      <c r="A771" s="58" t="s">
        <v>483</v>
      </c>
      <c r="B771" s="58" t="s">
        <v>764</v>
      </c>
      <c r="C771" s="64">
        <v>15</v>
      </c>
      <c r="D771" s="65">
        <v>392457</v>
      </c>
      <c r="E771" s="65">
        <v>23547</v>
      </c>
      <c r="F771" s="66">
        <v>3.039857975645885E-5</v>
      </c>
    </row>
    <row r="772" spans="1:6" x14ac:dyDescent="0.2">
      <c r="A772" s="58" t="s">
        <v>483</v>
      </c>
      <c r="B772" s="58" t="s">
        <v>25</v>
      </c>
      <c r="C772" s="64">
        <v>15</v>
      </c>
      <c r="D772" s="65">
        <v>1338211</v>
      </c>
      <c r="E772" s="65">
        <v>80293</v>
      </c>
      <c r="F772" s="66">
        <v>1.0365622645710071E-4</v>
      </c>
    </row>
    <row r="773" spans="1:6" x14ac:dyDescent="0.2">
      <c r="A773" s="58" t="s">
        <v>483</v>
      </c>
      <c r="B773" s="58" t="s">
        <v>49</v>
      </c>
      <c r="C773" s="64">
        <v>483</v>
      </c>
      <c r="D773" s="65">
        <v>18553201</v>
      </c>
      <c r="E773" s="65">
        <v>1111376</v>
      </c>
      <c r="F773" s="66">
        <v>1.4347582271802867E-3</v>
      </c>
    </row>
    <row r="774" spans="1:6" x14ac:dyDescent="0.2">
      <c r="A774" s="58" t="s">
        <v>486</v>
      </c>
      <c r="B774" s="58" t="s">
        <v>5</v>
      </c>
      <c r="C774" s="64" t="s">
        <v>761</v>
      </c>
      <c r="D774" s="65" t="s">
        <v>761</v>
      </c>
      <c r="E774" s="65" t="s">
        <v>761</v>
      </c>
      <c r="F774" s="66" t="s">
        <v>761</v>
      </c>
    </row>
    <row r="775" spans="1:6" x14ac:dyDescent="0.2">
      <c r="A775" s="58" t="s">
        <v>486</v>
      </c>
      <c r="B775" s="58" t="s">
        <v>1</v>
      </c>
      <c r="C775" s="64">
        <v>18</v>
      </c>
      <c r="D775" s="65">
        <v>1500989</v>
      </c>
      <c r="E775" s="65">
        <v>90059</v>
      </c>
      <c r="F775" s="66">
        <v>1.1626388475334129E-4</v>
      </c>
    </row>
    <row r="776" spans="1:6" x14ac:dyDescent="0.2">
      <c r="A776" s="58" t="s">
        <v>486</v>
      </c>
      <c r="B776" s="58" t="s">
        <v>762</v>
      </c>
      <c r="C776" s="64">
        <v>70</v>
      </c>
      <c r="D776" s="65">
        <v>2640936</v>
      </c>
      <c r="E776" s="65">
        <v>158456</v>
      </c>
      <c r="F776" s="66">
        <v>2.0456267693928922E-4</v>
      </c>
    </row>
    <row r="777" spans="1:6" x14ac:dyDescent="0.2">
      <c r="A777" s="58" t="s">
        <v>486</v>
      </c>
      <c r="B777" s="58" t="s">
        <v>3</v>
      </c>
      <c r="C777" s="64">
        <v>32</v>
      </c>
      <c r="D777" s="65">
        <v>2180932</v>
      </c>
      <c r="E777" s="65">
        <v>130856</v>
      </c>
      <c r="F777" s="66">
        <v>1.6893177698268055E-4</v>
      </c>
    </row>
    <row r="778" spans="1:6" x14ac:dyDescent="0.2">
      <c r="A778" s="58" t="s">
        <v>486</v>
      </c>
      <c r="B778" s="58" t="s">
        <v>2</v>
      </c>
      <c r="C778" s="64">
        <v>57</v>
      </c>
      <c r="D778" s="65">
        <v>2839592</v>
      </c>
      <c r="E778" s="65">
        <v>170376</v>
      </c>
      <c r="F778" s="66">
        <v>2.1995109460170862E-4</v>
      </c>
    </row>
    <row r="779" spans="1:6" x14ac:dyDescent="0.2">
      <c r="A779" s="58" t="s">
        <v>486</v>
      </c>
      <c r="B779" s="58" t="s">
        <v>6</v>
      </c>
      <c r="C779" s="64" t="s">
        <v>761</v>
      </c>
      <c r="D779" s="65" t="s">
        <v>761</v>
      </c>
      <c r="E779" s="65" t="s">
        <v>761</v>
      </c>
      <c r="F779" s="66" t="s">
        <v>761</v>
      </c>
    </row>
    <row r="780" spans="1:6" x14ac:dyDescent="0.2">
      <c r="A780" s="58" t="s">
        <v>486</v>
      </c>
      <c r="B780" s="58" t="s">
        <v>10</v>
      </c>
      <c r="C780" s="64">
        <v>260</v>
      </c>
      <c r="D780" s="65">
        <v>6953681</v>
      </c>
      <c r="E780" s="65">
        <v>417221</v>
      </c>
      <c r="F780" s="66">
        <v>5.3862172865203712E-4</v>
      </c>
    </row>
    <row r="781" spans="1:6" x14ac:dyDescent="0.2">
      <c r="A781" s="58" t="s">
        <v>486</v>
      </c>
      <c r="B781" s="58" t="s">
        <v>4</v>
      </c>
      <c r="C781" s="64">
        <v>15</v>
      </c>
      <c r="D781" s="65">
        <v>795166</v>
      </c>
      <c r="E781" s="65">
        <v>47710</v>
      </c>
      <c r="F781" s="66">
        <v>6.1592399888760847E-5</v>
      </c>
    </row>
    <row r="782" spans="1:6" x14ac:dyDescent="0.2">
      <c r="A782" s="58" t="s">
        <v>486</v>
      </c>
      <c r="B782" s="58" t="s">
        <v>763</v>
      </c>
      <c r="C782" s="64">
        <v>304</v>
      </c>
      <c r="D782" s="65">
        <v>9554891</v>
      </c>
      <c r="E782" s="65">
        <v>564634</v>
      </c>
      <c r="F782" s="66">
        <v>7.2892817268477446E-4</v>
      </c>
    </row>
    <row r="783" spans="1:6" x14ac:dyDescent="0.2">
      <c r="A783" s="58" t="s">
        <v>486</v>
      </c>
      <c r="B783" s="58" t="s">
        <v>8</v>
      </c>
      <c r="C783" s="64">
        <v>73</v>
      </c>
      <c r="D783" s="65">
        <v>1555963</v>
      </c>
      <c r="E783" s="65">
        <v>93358</v>
      </c>
      <c r="F783" s="66">
        <v>1.2052281007786492E-4</v>
      </c>
    </row>
    <row r="784" spans="1:6" x14ac:dyDescent="0.2">
      <c r="A784" s="58" t="s">
        <v>486</v>
      </c>
      <c r="B784" s="58" t="s">
        <v>764</v>
      </c>
      <c r="C784" s="64">
        <v>57</v>
      </c>
      <c r="D784" s="65">
        <v>3198720</v>
      </c>
      <c r="E784" s="65">
        <v>191923</v>
      </c>
      <c r="F784" s="66">
        <v>2.4776772508594943E-4</v>
      </c>
    </row>
    <row r="785" spans="1:6" x14ac:dyDescent="0.2">
      <c r="A785" s="58" t="s">
        <v>486</v>
      </c>
      <c r="B785" s="58" t="s">
        <v>25</v>
      </c>
      <c r="C785" s="64">
        <v>48</v>
      </c>
      <c r="D785" s="65">
        <v>3105798</v>
      </c>
      <c r="E785" s="65">
        <v>186348</v>
      </c>
      <c r="F785" s="66">
        <v>2.4057054148964171E-4</v>
      </c>
    </row>
    <row r="786" spans="1:6" x14ac:dyDescent="0.2">
      <c r="A786" s="58" t="s">
        <v>486</v>
      </c>
      <c r="B786" s="58" t="s">
        <v>49</v>
      </c>
      <c r="C786" s="64">
        <v>959</v>
      </c>
      <c r="D786" s="65">
        <v>34523368</v>
      </c>
      <c r="E786" s="65">
        <v>2062742</v>
      </c>
      <c r="F786" s="66">
        <v>2.6629476028367707E-3</v>
      </c>
    </row>
    <row r="787" spans="1:6" x14ac:dyDescent="0.2">
      <c r="A787" s="58" t="s">
        <v>495</v>
      </c>
      <c r="B787" s="58" t="s">
        <v>5</v>
      </c>
      <c r="C787" s="64">
        <v>18</v>
      </c>
      <c r="D787" s="65">
        <v>265779</v>
      </c>
      <c r="E787" s="65">
        <v>15947</v>
      </c>
      <c r="F787" s="66">
        <v>2.0587172522030375E-5</v>
      </c>
    </row>
    <row r="788" spans="1:6" x14ac:dyDescent="0.2">
      <c r="A788" s="58" t="s">
        <v>495</v>
      </c>
      <c r="B788" s="58" t="s">
        <v>1</v>
      </c>
      <c r="C788" s="64">
        <v>20</v>
      </c>
      <c r="D788" s="65">
        <v>5353296</v>
      </c>
      <c r="E788" s="65">
        <v>321198</v>
      </c>
      <c r="F788" s="66">
        <v>4.1465847116894163E-4</v>
      </c>
    </row>
    <row r="789" spans="1:6" x14ac:dyDescent="0.2">
      <c r="A789" s="58" t="s">
        <v>495</v>
      </c>
      <c r="B789" s="58" t="s">
        <v>762</v>
      </c>
      <c r="C789" s="64">
        <v>84</v>
      </c>
      <c r="D789" s="65">
        <v>3059562</v>
      </c>
      <c r="E789" s="65">
        <v>183574</v>
      </c>
      <c r="F789" s="66">
        <v>2.3698937784907533E-4</v>
      </c>
    </row>
    <row r="790" spans="1:6" x14ac:dyDescent="0.2">
      <c r="A790" s="58" t="s">
        <v>495</v>
      </c>
      <c r="B790" s="58" t="s">
        <v>3</v>
      </c>
      <c r="C790" s="64">
        <v>35</v>
      </c>
      <c r="D790" s="65">
        <v>2834219</v>
      </c>
      <c r="E790" s="65">
        <v>170053</v>
      </c>
      <c r="F790" s="66">
        <v>2.1953410979424541E-4</v>
      </c>
    </row>
    <row r="791" spans="1:6" x14ac:dyDescent="0.2">
      <c r="A791" s="58" t="s">
        <v>495</v>
      </c>
      <c r="B791" s="58" t="s">
        <v>2</v>
      </c>
      <c r="C791" s="64">
        <v>38</v>
      </c>
      <c r="D791" s="65">
        <v>1050698</v>
      </c>
      <c r="E791" s="65">
        <v>63042</v>
      </c>
      <c r="F791" s="66">
        <v>8.1385623009584183E-5</v>
      </c>
    </row>
    <row r="792" spans="1:6" x14ac:dyDescent="0.2">
      <c r="A792" s="58" t="s">
        <v>495</v>
      </c>
      <c r="B792" s="58" t="s">
        <v>6</v>
      </c>
      <c r="C792" s="64">
        <v>15</v>
      </c>
      <c r="D792" s="65">
        <v>424492</v>
      </c>
      <c r="E792" s="65">
        <v>25470</v>
      </c>
      <c r="F792" s="66">
        <v>3.2881123981696477E-5</v>
      </c>
    </row>
    <row r="793" spans="1:6" x14ac:dyDescent="0.2">
      <c r="A793" s="58" t="s">
        <v>495</v>
      </c>
      <c r="B793" s="58" t="s">
        <v>10</v>
      </c>
      <c r="C793" s="64">
        <v>243</v>
      </c>
      <c r="D793" s="65">
        <v>8545942</v>
      </c>
      <c r="E793" s="65">
        <v>512757</v>
      </c>
      <c r="F793" s="66">
        <v>6.6195628148734743E-4</v>
      </c>
    </row>
    <row r="794" spans="1:6" x14ac:dyDescent="0.2">
      <c r="A794" s="58" t="s">
        <v>495</v>
      </c>
      <c r="B794" s="58" t="s">
        <v>4</v>
      </c>
      <c r="C794" s="64">
        <v>33</v>
      </c>
      <c r="D794" s="65">
        <v>1126426</v>
      </c>
      <c r="E794" s="65">
        <v>67586</v>
      </c>
      <c r="F794" s="66">
        <v>8.7251811756063527E-5</v>
      </c>
    </row>
    <row r="795" spans="1:6" x14ac:dyDescent="0.2">
      <c r="A795" s="58" t="s">
        <v>495</v>
      </c>
      <c r="B795" s="58" t="s">
        <v>763</v>
      </c>
      <c r="C795" s="64">
        <v>264</v>
      </c>
      <c r="D795" s="65">
        <v>6244799</v>
      </c>
      <c r="E795" s="65">
        <v>371990</v>
      </c>
      <c r="F795" s="66">
        <v>4.8022965488619046E-4</v>
      </c>
    </row>
    <row r="796" spans="1:6" x14ac:dyDescent="0.2">
      <c r="A796" s="58" t="s">
        <v>495</v>
      </c>
      <c r="B796" s="58" t="s">
        <v>8</v>
      </c>
      <c r="C796" s="64">
        <v>132</v>
      </c>
      <c r="D796" s="65">
        <v>2373588</v>
      </c>
      <c r="E796" s="65">
        <v>142413</v>
      </c>
      <c r="F796" s="66">
        <v>1.8385157085219238E-4</v>
      </c>
    </row>
    <row r="797" spans="1:6" x14ac:dyDescent="0.2">
      <c r="A797" s="58" t="s">
        <v>495</v>
      </c>
      <c r="B797" s="58" t="s">
        <v>764</v>
      </c>
      <c r="C797" s="64">
        <v>63</v>
      </c>
      <c r="D797" s="65">
        <v>2096911</v>
      </c>
      <c r="E797" s="65">
        <v>125815</v>
      </c>
      <c r="F797" s="66">
        <v>1.6242397384205504E-4</v>
      </c>
    </row>
    <row r="798" spans="1:6" x14ac:dyDescent="0.2">
      <c r="A798" s="58" t="s">
        <v>495</v>
      </c>
      <c r="B798" s="58" t="s">
        <v>25</v>
      </c>
      <c r="C798" s="64">
        <v>68</v>
      </c>
      <c r="D798" s="65">
        <v>5690634</v>
      </c>
      <c r="E798" s="65">
        <v>341438</v>
      </c>
      <c r="F798" s="66">
        <v>4.4078779780378803E-4</v>
      </c>
    </row>
    <row r="799" spans="1:6" x14ac:dyDescent="0.2">
      <c r="A799" s="58" t="s">
        <v>495</v>
      </c>
      <c r="B799" s="58" t="s">
        <v>49</v>
      </c>
      <c r="C799" s="64">
        <v>1013</v>
      </c>
      <c r="D799" s="65">
        <v>39066347</v>
      </c>
      <c r="E799" s="65">
        <v>2341281</v>
      </c>
      <c r="F799" s="66">
        <v>3.0225343870039379E-3</v>
      </c>
    </row>
    <row r="800" spans="1:6" x14ac:dyDescent="0.2">
      <c r="A800" s="58" t="s">
        <v>499</v>
      </c>
      <c r="B800" s="58" t="s">
        <v>5</v>
      </c>
      <c r="C800" s="64">
        <v>24</v>
      </c>
      <c r="D800" s="65">
        <v>963690</v>
      </c>
      <c r="E800" s="65">
        <v>57821</v>
      </c>
      <c r="F800" s="66">
        <v>7.4645444434459044E-5</v>
      </c>
    </row>
    <row r="801" spans="1:6" x14ac:dyDescent="0.2">
      <c r="A801" s="58" t="s">
        <v>499</v>
      </c>
      <c r="B801" s="58" t="s">
        <v>1</v>
      </c>
      <c r="C801" s="64">
        <v>18</v>
      </c>
      <c r="D801" s="65">
        <v>3857179</v>
      </c>
      <c r="E801" s="65">
        <v>231431</v>
      </c>
      <c r="F801" s="66">
        <v>2.9877155100934419E-4</v>
      </c>
    </row>
    <row r="802" spans="1:6" x14ac:dyDescent="0.2">
      <c r="A802" s="58" t="s">
        <v>499</v>
      </c>
      <c r="B802" s="58" t="s">
        <v>762</v>
      </c>
      <c r="C802" s="64">
        <v>132</v>
      </c>
      <c r="D802" s="65">
        <v>8670855</v>
      </c>
      <c r="E802" s="65">
        <v>520251</v>
      </c>
      <c r="F802" s="66">
        <v>6.7163084541034838E-4</v>
      </c>
    </row>
    <row r="803" spans="1:6" x14ac:dyDescent="0.2">
      <c r="A803" s="58" t="s">
        <v>499</v>
      </c>
      <c r="B803" s="58" t="s">
        <v>3</v>
      </c>
      <c r="C803" s="64">
        <v>42</v>
      </c>
      <c r="D803" s="65">
        <v>3267195</v>
      </c>
      <c r="E803" s="65">
        <v>196032</v>
      </c>
      <c r="F803" s="66">
        <v>2.5307233986572136E-4</v>
      </c>
    </row>
    <row r="804" spans="1:6" x14ac:dyDescent="0.2">
      <c r="A804" s="58" t="s">
        <v>499</v>
      </c>
      <c r="B804" s="58" t="s">
        <v>2</v>
      </c>
      <c r="C804" s="64">
        <v>30</v>
      </c>
      <c r="D804" s="65">
        <v>12351008</v>
      </c>
      <c r="E804" s="65">
        <v>741060</v>
      </c>
      <c r="F804" s="66">
        <v>9.5668966383494268E-4</v>
      </c>
    </row>
    <row r="805" spans="1:6" x14ac:dyDescent="0.2">
      <c r="A805" s="58" t="s">
        <v>499</v>
      </c>
      <c r="B805" s="58" t="s">
        <v>6</v>
      </c>
      <c r="C805" s="64">
        <v>21</v>
      </c>
      <c r="D805" s="65">
        <v>2025595</v>
      </c>
      <c r="E805" s="65">
        <v>121536</v>
      </c>
      <c r="F805" s="66">
        <v>1.5689989337414458E-4</v>
      </c>
    </row>
    <row r="806" spans="1:6" x14ac:dyDescent="0.2">
      <c r="A806" s="58" t="s">
        <v>499</v>
      </c>
      <c r="B806" s="58" t="s">
        <v>10</v>
      </c>
      <c r="C806" s="64">
        <v>256</v>
      </c>
      <c r="D806" s="65">
        <v>13523634</v>
      </c>
      <c r="E806" s="65">
        <v>811418</v>
      </c>
      <c r="F806" s="66">
        <v>1.0475200572823003E-3</v>
      </c>
    </row>
    <row r="807" spans="1:6" x14ac:dyDescent="0.2">
      <c r="A807" s="58" t="s">
        <v>499</v>
      </c>
      <c r="B807" s="58" t="s">
        <v>4</v>
      </c>
      <c r="C807" s="64">
        <v>57</v>
      </c>
      <c r="D807" s="65">
        <v>3034068</v>
      </c>
      <c r="E807" s="65">
        <v>182044</v>
      </c>
      <c r="F807" s="66">
        <v>2.3501418665582854E-4</v>
      </c>
    </row>
    <row r="808" spans="1:6" x14ac:dyDescent="0.2">
      <c r="A808" s="58" t="s">
        <v>499</v>
      </c>
      <c r="B808" s="58" t="s">
        <v>763</v>
      </c>
      <c r="C808" s="64">
        <v>487</v>
      </c>
      <c r="D808" s="65">
        <v>11190727</v>
      </c>
      <c r="E808" s="65">
        <v>644765</v>
      </c>
      <c r="F808" s="66">
        <v>8.3237526125082555E-4</v>
      </c>
    </row>
    <row r="809" spans="1:6" x14ac:dyDescent="0.2">
      <c r="A809" s="58" t="s">
        <v>499</v>
      </c>
      <c r="B809" s="58" t="s">
        <v>8</v>
      </c>
      <c r="C809" s="64">
        <v>154</v>
      </c>
      <c r="D809" s="65">
        <v>4690220</v>
      </c>
      <c r="E809" s="65">
        <v>281413</v>
      </c>
      <c r="F809" s="66">
        <v>3.6329704527134473E-4</v>
      </c>
    </row>
    <row r="810" spans="1:6" x14ac:dyDescent="0.2">
      <c r="A810" s="58" t="s">
        <v>499</v>
      </c>
      <c r="B810" s="58" t="s">
        <v>764</v>
      </c>
      <c r="C810" s="64">
        <v>57</v>
      </c>
      <c r="D810" s="65">
        <v>5414298</v>
      </c>
      <c r="E810" s="65">
        <v>324858</v>
      </c>
      <c r="F810" s="66">
        <v>4.1938343833710062E-4</v>
      </c>
    </row>
    <row r="811" spans="1:6" x14ac:dyDescent="0.2">
      <c r="A811" s="58" t="s">
        <v>499</v>
      </c>
      <c r="B811" s="58" t="s">
        <v>25</v>
      </c>
      <c r="C811" s="64">
        <v>85</v>
      </c>
      <c r="D811" s="65">
        <v>8206340</v>
      </c>
      <c r="E811" s="65">
        <v>492380</v>
      </c>
      <c r="F811" s="66">
        <v>6.3565009132735418E-4</v>
      </c>
    </row>
    <row r="812" spans="1:6" x14ac:dyDescent="0.2">
      <c r="A812" s="58" t="s">
        <v>499</v>
      </c>
      <c r="B812" s="58" t="s">
        <v>49</v>
      </c>
      <c r="C812" s="64">
        <v>1363</v>
      </c>
      <c r="D812" s="65">
        <v>77194807</v>
      </c>
      <c r="E812" s="65">
        <v>4605010</v>
      </c>
      <c r="F812" s="66">
        <v>5.9449511090283501E-3</v>
      </c>
    </row>
    <row r="813" spans="1:6" x14ac:dyDescent="0.2">
      <c r="A813" s="58" t="s">
        <v>464</v>
      </c>
      <c r="B813" s="58" t="s">
        <v>5</v>
      </c>
      <c r="C813" s="64">
        <v>51</v>
      </c>
      <c r="D813" s="65">
        <v>1578180</v>
      </c>
      <c r="E813" s="65">
        <v>94691</v>
      </c>
      <c r="F813" s="66">
        <v>1.2224367926779822E-4</v>
      </c>
    </row>
    <row r="814" spans="1:6" x14ac:dyDescent="0.2">
      <c r="A814" s="58" t="s">
        <v>464</v>
      </c>
      <c r="B814" s="58" t="s">
        <v>1</v>
      </c>
      <c r="C814" s="64">
        <v>33</v>
      </c>
      <c r="D814" s="65">
        <v>13005762</v>
      </c>
      <c r="E814" s="65">
        <v>780346</v>
      </c>
      <c r="F814" s="66">
        <v>1.0074068933891211E-3</v>
      </c>
    </row>
    <row r="815" spans="1:6" x14ac:dyDescent="0.2">
      <c r="A815" s="58" t="s">
        <v>464</v>
      </c>
      <c r="B815" s="58" t="s">
        <v>762</v>
      </c>
      <c r="C815" s="64">
        <v>268</v>
      </c>
      <c r="D815" s="65">
        <v>14251560</v>
      </c>
      <c r="E815" s="65">
        <v>855094</v>
      </c>
      <c r="F815" s="66">
        <v>1.1039046654889974E-3</v>
      </c>
    </row>
    <row r="816" spans="1:6" x14ac:dyDescent="0.2">
      <c r="A816" s="58" t="s">
        <v>464</v>
      </c>
      <c r="B816" s="58" t="s">
        <v>3</v>
      </c>
      <c r="C816" s="64">
        <v>54</v>
      </c>
      <c r="D816" s="65">
        <v>5104250</v>
      </c>
      <c r="E816" s="65">
        <v>306255</v>
      </c>
      <c r="F816" s="66">
        <v>3.9536743718156475E-4</v>
      </c>
    </row>
    <row r="817" spans="1:6" x14ac:dyDescent="0.2">
      <c r="A817" s="58" t="s">
        <v>464</v>
      </c>
      <c r="B817" s="58" t="s">
        <v>2</v>
      </c>
      <c r="C817" s="64">
        <v>81</v>
      </c>
      <c r="D817" s="65">
        <v>16053929</v>
      </c>
      <c r="E817" s="65">
        <v>963236</v>
      </c>
      <c r="F817" s="66">
        <v>1.2435132445870979E-3</v>
      </c>
    </row>
    <row r="818" spans="1:6" x14ac:dyDescent="0.2">
      <c r="A818" s="58" t="s">
        <v>464</v>
      </c>
      <c r="B818" s="58" t="s">
        <v>6</v>
      </c>
      <c r="C818" s="64">
        <v>24</v>
      </c>
      <c r="D818" s="65">
        <v>2302101</v>
      </c>
      <c r="E818" s="65">
        <v>138126</v>
      </c>
      <c r="F818" s="66">
        <v>1.7831716258719305E-4</v>
      </c>
    </row>
    <row r="819" spans="1:6" x14ac:dyDescent="0.2">
      <c r="A819" s="58" t="s">
        <v>464</v>
      </c>
      <c r="B819" s="58" t="s">
        <v>10</v>
      </c>
      <c r="C819" s="64">
        <v>413</v>
      </c>
      <c r="D819" s="65">
        <v>13874597</v>
      </c>
      <c r="E819" s="65">
        <v>832476</v>
      </c>
      <c r="F819" s="66">
        <v>1.0747054011694839E-3</v>
      </c>
    </row>
    <row r="820" spans="1:6" x14ac:dyDescent="0.2">
      <c r="A820" s="58" t="s">
        <v>464</v>
      </c>
      <c r="B820" s="58" t="s">
        <v>4</v>
      </c>
      <c r="C820" s="64">
        <v>60</v>
      </c>
      <c r="D820" s="65">
        <v>6907098</v>
      </c>
      <c r="E820" s="65">
        <v>414426</v>
      </c>
      <c r="F820" s="66">
        <v>5.350134545441124E-4</v>
      </c>
    </row>
    <row r="821" spans="1:6" x14ac:dyDescent="0.2">
      <c r="A821" s="58" t="s">
        <v>464</v>
      </c>
      <c r="B821" s="58" t="s">
        <v>763</v>
      </c>
      <c r="C821" s="64">
        <v>772</v>
      </c>
      <c r="D821" s="65">
        <v>11614748</v>
      </c>
      <c r="E821" s="65">
        <v>684533</v>
      </c>
      <c r="F821" s="66">
        <v>8.8371474057960867E-4</v>
      </c>
    </row>
    <row r="822" spans="1:6" x14ac:dyDescent="0.2">
      <c r="A822" s="58" t="s">
        <v>464</v>
      </c>
      <c r="B822" s="58" t="s">
        <v>8</v>
      </c>
      <c r="C822" s="64">
        <v>234</v>
      </c>
      <c r="D822" s="65">
        <v>5403956</v>
      </c>
      <c r="E822" s="65">
        <v>324237</v>
      </c>
      <c r="F822" s="66">
        <v>4.1858174308807692E-4</v>
      </c>
    </row>
    <row r="823" spans="1:6" x14ac:dyDescent="0.2">
      <c r="A823" s="58" t="s">
        <v>464</v>
      </c>
      <c r="B823" s="58" t="s">
        <v>764</v>
      </c>
      <c r="C823" s="64">
        <v>100</v>
      </c>
      <c r="D823" s="65">
        <v>11502654</v>
      </c>
      <c r="E823" s="65">
        <v>690159</v>
      </c>
      <c r="F823" s="66">
        <v>8.9097776388235791E-4</v>
      </c>
    </row>
    <row r="824" spans="1:6" x14ac:dyDescent="0.2">
      <c r="A824" s="58" t="s">
        <v>464</v>
      </c>
      <c r="B824" s="58" t="s">
        <v>25</v>
      </c>
      <c r="C824" s="64">
        <v>111</v>
      </c>
      <c r="D824" s="65">
        <v>18164454</v>
      </c>
      <c r="E824" s="65">
        <v>1089867</v>
      </c>
      <c r="F824" s="66">
        <v>1.406990653732218E-3</v>
      </c>
    </row>
    <row r="825" spans="1:6" x14ac:dyDescent="0.2">
      <c r="A825" s="58" t="s">
        <v>464</v>
      </c>
      <c r="B825" s="58" t="s">
        <v>49</v>
      </c>
      <c r="C825" s="64">
        <v>2201</v>
      </c>
      <c r="D825" s="65">
        <v>119763289</v>
      </c>
      <c r="E825" s="65">
        <v>7173446</v>
      </c>
      <c r="F825" s="66">
        <v>9.2607368394976297E-3</v>
      </c>
    </row>
    <row r="826" spans="1:6" x14ac:dyDescent="0.2">
      <c r="A826" s="58" t="s">
        <v>507</v>
      </c>
      <c r="B826" s="58" t="s">
        <v>5</v>
      </c>
      <c r="C826" s="64">
        <v>32</v>
      </c>
      <c r="D826" s="65">
        <v>579809</v>
      </c>
      <c r="E826" s="65">
        <v>34789</v>
      </c>
      <c r="F826" s="66">
        <v>4.4911716615596335E-5</v>
      </c>
    </row>
    <row r="827" spans="1:6" x14ac:dyDescent="0.2">
      <c r="A827" s="58" t="s">
        <v>507</v>
      </c>
      <c r="B827" s="58" t="s">
        <v>1</v>
      </c>
      <c r="C827" s="64">
        <v>32</v>
      </c>
      <c r="D827" s="65">
        <v>15652041</v>
      </c>
      <c r="E827" s="65">
        <v>939122</v>
      </c>
      <c r="F827" s="66">
        <v>1.2123826822119652E-3</v>
      </c>
    </row>
    <row r="828" spans="1:6" x14ac:dyDescent="0.2">
      <c r="A828" s="58" t="s">
        <v>507</v>
      </c>
      <c r="B828" s="58" t="s">
        <v>762</v>
      </c>
      <c r="C828" s="64">
        <v>290</v>
      </c>
      <c r="D828" s="65">
        <v>12030687</v>
      </c>
      <c r="E828" s="65">
        <v>721841</v>
      </c>
      <c r="F828" s="66">
        <v>9.3187842230356356E-4</v>
      </c>
    </row>
    <row r="829" spans="1:6" x14ac:dyDescent="0.2">
      <c r="A829" s="58" t="s">
        <v>507</v>
      </c>
      <c r="B829" s="58" t="s">
        <v>3</v>
      </c>
      <c r="C829" s="64">
        <v>93</v>
      </c>
      <c r="D829" s="65">
        <v>9152419</v>
      </c>
      <c r="E829" s="65">
        <v>549145</v>
      </c>
      <c r="F829" s="66">
        <v>7.0893226654608209E-4</v>
      </c>
    </row>
    <row r="830" spans="1:6" x14ac:dyDescent="0.2">
      <c r="A830" s="58" t="s">
        <v>507</v>
      </c>
      <c r="B830" s="58" t="s">
        <v>2</v>
      </c>
      <c r="C830" s="64">
        <v>67</v>
      </c>
      <c r="D830" s="65">
        <v>17209436</v>
      </c>
      <c r="E830" s="65">
        <v>1032566</v>
      </c>
      <c r="F830" s="66">
        <v>1.3330165161085355E-3</v>
      </c>
    </row>
    <row r="831" spans="1:6" x14ac:dyDescent="0.2">
      <c r="A831" s="58" t="s">
        <v>507</v>
      </c>
      <c r="B831" s="58" t="s">
        <v>6</v>
      </c>
      <c r="C831" s="64">
        <v>27</v>
      </c>
      <c r="D831" s="65">
        <v>1049047</v>
      </c>
      <c r="E831" s="65">
        <v>62943</v>
      </c>
      <c r="F831" s="66">
        <v>8.1257816520609384E-5</v>
      </c>
    </row>
    <row r="832" spans="1:6" x14ac:dyDescent="0.2">
      <c r="A832" s="58" t="s">
        <v>507</v>
      </c>
      <c r="B832" s="58" t="s">
        <v>10</v>
      </c>
      <c r="C832" s="64">
        <v>387</v>
      </c>
      <c r="D832" s="65">
        <v>15146123</v>
      </c>
      <c r="E832" s="65">
        <v>908767</v>
      </c>
      <c r="F832" s="66">
        <v>1.1731951471328763E-3</v>
      </c>
    </row>
    <row r="833" spans="1:6" x14ac:dyDescent="0.2">
      <c r="A833" s="58" t="s">
        <v>507</v>
      </c>
      <c r="B833" s="58" t="s">
        <v>4</v>
      </c>
      <c r="C833" s="64">
        <v>52</v>
      </c>
      <c r="D833" s="65">
        <v>4735542</v>
      </c>
      <c r="E833" s="65">
        <v>284133</v>
      </c>
      <c r="F833" s="66">
        <v>3.6680849628156119E-4</v>
      </c>
    </row>
    <row r="834" spans="1:6" x14ac:dyDescent="0.2">
      <c r="A834" s="58" t="s">
        <v>507</v>
      </c>
      <c r="B834" s="58" t="s">
        <v>763</v>
      </c>
      <c r="C834" s="64">
        <v>674</v>
      </c>
      <c r="D834" s="65">
        <v>15062293</v>
      </c>
      <c r="E834" s="65">
        <v>886835</v>
      </c>
      <c r="F834" s="66">
        <v>1.1448814914137334E-3</v>
      </c>
    </row>
    <row r="835" spans="1:6" x14ac:dyDescent="0.2">
      <c r="A835" s="58" t="s">
        <v>507</v>
      </c>
      <c r="B835" s="58" t="s">
        <v>8</v>
      </c>
      <c r="C835" s="64">
        <v>190</v>
      </c>
      <c r="D835" s="65">
        <v>7240509</v>
      </c>
      <c r="E835" s="65">
        <v>434431</v>
      </c>
      <c r="F835" s="66">
        <v>5.6083940213947313E-4</v>
      </c>
    </row>
    <row r="836" spans="1:6" x14ac:dyDescent="0.2">
      <c r="A836" s="58" t="s">
        <v>507</v>
      </c>
      <c r="B836" s="58" t="s">
        <v>764</v>
      </c>
      <c r="C836" s="64">
        <v>126</v>
      </c>
      <c r="D836" s="65">
        <v>4895698</v>
      </c>
      <c r="E836" s="65">
        <v>293742</v>
      </c>
      <c r="F836" s="66">
        <v>3.7921347155993269E-4</v>
      </c>
    </row>
    <row r="837" spans="1:6" x14ac:dyDescent="0.2">
      <c r="A837" s="58" t="s">
        <v>507</v>
      </c>
      <c r="B837" s="58" t="s">
        <v>25</v>
      </c>
      <c r="C837" s="64">
        <v>108</v>
      </c>
      <c r="D837" s="65">
        <v>9768459</v>
      </c>
      <c r="E837" s="65">
        <v>586108</v>
      </c>
      <c r="F837" s="66">
        <v>7.5665056202057937E-4</v>
      </c>
    </row>
    <row r="838" spans="1:6" x14ac:dyDescent="0.2">
      <c r="A838" s="58" t="s">
        <v>507</v>
      </c>
      <c r="B838" s="58" t="s">
        <v>49</v>
      </c>
      <c r="C838" s="64">
        <v>2078</v>
      </c>
      <c r="D838" s="65">
        <v>112522064</v>
      </c>
      <c r="E838" s="65">
        <v>6734422</v>
      </c>
      <c r="F838" s="66">
        <v>8.6939679908545082E-3</v>
      </c>
    </row>
    <row r="839" spans="1:6" x14ac:dyDescent="0.2">
      <c r="A839" s="58" t="s">
        <v>514</v>
      </c>
      <c r="B839" s="58" t="s">
        <v>5</v>
      </c>
      <c r="C839" s="64" t="s">
        <v>761</v>
      </c>
      <c r="D839" s="65" t="s">
        <v>761</v>
      </c>
      <c r="E839" s="65" t="s">
        <v>761</v>
      </c>
      <c r="F839" s="66" t="s">
        <v>761</v>
      </c>
    </row>
    <row r="840" spans="1:6" x14ac:dyDescent="0.2">
      <c r="A840" s="58" t="s">
        <v>514</v>
      </c>
      <c r="B840" s="58" t="s">
        <v>1</v>
      </c>
      <c r="C840" s="64">
        <v>14</v>
      </c>
      <c r="D840" s="65">
        <v>2515858</v>
      </c>
      <c r="E840" s="65">
        <v>150951</v>
      </c>
      <c r="F840" s="66">
        <v>1.948739122952911E-4</v>
      </c>
    </row>
    <row r="841" spans="1:6" x14ac:dyDescent="0.2">
      <c r="A841" s="58" t="s">
        <v>514</v>
      </c>
      <c r="B841" s="58" t="s">
        <v>762</v>
      </c>
      <c r="C841" s="64">
        <v>84</v>
      </c>
      <c r="D841" s="65">
        <v>4525017</v>
      </c>
      <c r="E841" s="65">
        <v>271501</v>
      </c>
      <c r="F841" s="66">
        <v>3.5050090467823218E-4</v>
      </c>
    </row>
    <row r="842" spans="1:6" x14ac:dyDescent="0.2">
      <c r="A842" s="58" t="s">
        <v>514</v>
      </c>
      <c r="B842" s="58" t="s">
        <v>3</v>
      </c>
      <c r="C842" s="64">
        <v>43</v>
      </c>
      <c r="D842" s="65">
        <v>3848873</v>
      </c>
      <c r="E842" s="65">
        <v>230932</v>
      </c>
      <c r="F842" s="66">
        <v>2.9812735466592578E-4</v>
      </c>
    </row>
    <row r="843" spans="1:6" x14ac:dyDescent="0.2">
      <c r="A843" s="58" t="s">
        <v>514</v>
      </c>
      <c r="B843" s="58" t="s">
        <v>2</v>
      </c>
      <c r="C843" s="64">
        <v>12</v>
      </c>
      <c r="D843" s="65">
        <v>1037902</v>
      </c>
      <c r="E843" s="65">
        <v>62274</v>
      </c>
      <c r="F843" s="66">
        <v>8.0394154489052467E-5</v>
      </c>
    </row>
    <row r="844" spans="1:6" x14ac:dyDescent="0.2">
      <c r="A844" s="58" t="s">
        <v>514</v>
      </c>
      <c r="B844" s="58" t="s">
        <v>6</v>
      </c>
      <c r="C844" s="64" t="s">
        <v>761</v>
      </c>
      <c r="D844" s="65" t="s">
        <v>761</v>
      </c>
      <c r="E844" s="65" t="s">
        <v>761</v>
      </c>
      <c r="F844" s="66" t="s">
        <v>761</v>
      </c>
    </row>
    <row r="845" spans="1:6" x14ac:dyDescent="0.2">
      <c r="A845" s="58" t="s">
        <v>514</v>
      </c>
      <c r="B845" s="58" t="s">
        <v>10</v>
      </c>
      <c r="C845" s="64">
        <v>149</v>
      </c>
      <c r="D845" s="65">
        <v>3871009</v>
      </c>
      <c r="E845" s="65">
        <v>232261</v>
      </c>
      <c r="F845" s="66">
        <v>2.9984305995731466E-4</v>
      </c>
    </row>
    <row r="846" spans="1:6" x14ac:dyDescent="0.2">
      <c r="A846" s="58" t="s">
        <v>514</v>
      </c>
      <c r="B846" s="58" t="s">
        <v>4</v>
      </c>
      <c r="C846" s="64">
        <v>30</v>
      </c>
      <c r="D846" s="65">
        <v>2439383</v>
      </c>
      <c r="E846" s="65">
        <v>146363</v>
      </c>
      <c r="F846" s="66">
        <v>1.8895092066482296E-4</v>
      </c>
    </row>
    <row r="847" spans="1:6" x14ac:dyDescent="0.2">
      <c r="A847" s="58" t="s">
        <v>514</v>
      </c>
      <c r="B847" s="58" t="s">
        <v>763</v>
      </c>
      <c r="C847" s="64">
        <v>254</v>
      </c>
      <c r="D847" s="65">
        <v>4518690</v>
      </c>
      <c r="E847" s="65">
        <v>270414</v>
      </c>
      <c r="F847" s="66">
        <v>3.490976152487817E-4</v>
      </c>
    </row>
    <row r="848" spans="1:6" x14ac:dyDescent="0.2">
      <c r="A848" s="58" t="s">
        <v>514</v>
      </c>
      <c r="B848" s="58" t="s">
        <v>8</v>
      </c>
      <c r="C848" s="64">
        <v>72</v>
      </c>
      <c r="D848" s="65">
        <v>1011852</v>
      </c>
      <c r="E848" s="65">
        <v>60711</v>
      </c>
      <c r="F848" s="66">
        <v>7.8376361132814079E-5</v>
      </c>
    </row>
    <row r="849" spans="1:6" x14ac:dyDescent="0.2">
      <c r="A849" s="58" t="s">
        <v>514</v>
      </c>
      <c r="B849" s="58" t="s">
        <v>764</v>
      </c>
      <c r="C849" s="64">
        <v>54</v>
      </c>
      <c r="D849" s="65">
        <v>2051363</v>
      </c>
      <c r="E849" s="65">
        <v>123082</v>
      </c>
      <c r="F849" s="66">
        <v>1.5889574016156912E-4</v>
      </c>
    </row>
    <row r="850" spans="1:6" x14ac:dyDescent="0.2">
      <c r="A850" s="58" t="s">
        <v>514</v>
      </c>
      <c r="B850" s="58" t="s">
        <v>25</v>
      </c>
      <c r="C850" s="64">
        <v>48</v>
      </c>
      <c r="D850" s="65">
        <v>1824945</v>
      </c>
      <c r="E850" s="65">
        <v>109497</v>
      </c>
      <c r="F850" s="66">
        <v>1.4135784973002822E-4</v>
      </c>
    </row>
    <row r="851" spans="1:6" x14ac:dyDescent="0.2">
      <c r="A851" s="58" t="s">
        <v>514</v>
      </c>
      <c r="B851" s="58" t="s">
        <v>49</v>
      </c>
      <c r="C851" s="64">
        <v>781</v>
      </c>
      <c r="D851" s="65">
        <v>27897896</v>
      </c>
      <c r="E851" s="65">
        <v>1673166</v>
      </c>
      <c r="F851" s="66">
        <v>2.1600148679999671E-3</v>
      </c>
    </row>
    <row r="852" spans="1:6" x14ac:dyDescent="0.2">
      <c r="A852" s="58" t="s">
        <v>520</v>
      </c>
      <c r="B852" s="58" t="s">
        <v>5</v>
      </c>
      <c r="C852" s="64" t="s">
        <v>761</v>
      </c>
      <c r="D852" s="65" t="s">
        <v>761</v>
      </c>
      <c r="E852" s="65" t="s">
        <v>761</v>
      </c>
      <c r="F852" s="66" t="s">
        <v>761</v>
      </c>
    </row>
    <row r="853" spans="1:6" x14ac:dyDescent="0.2">
      <c r="A853" s="58" t="s">
        <v>520</v>
      </c>
      <c r="B853" s="58" t="s">
        <v>1</v>
      </c>
      <c r="C853" s="64">
        <v>20</v>
      </c>
      <c r="D853" s="65">
        <v>982070</v>
      </c>
      <c r="E853" s="65">
        <v>58924</v>
      </c>
      <c r="F853" s="66">
        <v>7.6069389458087273E-5</v>
      </c>
    </row>
    <row r="854" spans="1:6" x14ac:dyDescent="0.2">
      <c r="A854" s="58" t="s">
        <v>520</v>
      </c>
      <c r="B854" s="58" t="s">
        <v>762</v>
      </c>
      <c r="C854" s="64">
        <v>84</v>
      </c>
      <c r="D854" s="65">
        <v>1946958</v>
      </c>
      <c r="E854" s="65">
        <v>116722</v>
      </c>
      <c r="F854" s="66">
        <v>1.5068514147591582E-4</v>
      </c>
    </row>
    <row r="855" spans="1:6" x14ac:dyDescent="0.2">
      <c r="A855" s="58" t="s">
        <v>520</v>
      </c>
      <c r="B855" s="58" t="s">
        <v>3</v>
      </c>
      <c r="C855" s="64">
        <v>15</v>
      </c>
      <c r="D855" s="65">
        <v>1384319</v>
      </c>
      <c r="E855" s="65">
        <v>83059</v>
      </c>
      <c r="F855" s="66">
        <v>1.0722706230057822E-4</v>
      </c>
    </row>
    <row r="856" spans="1:6" x14ac:dyDescent="0.2">
      <c r="A856" s="58" t="s">
        <v>520</v>
      </c>
      <c r="B856" s="58" t="s">
        <v>2</v>
      </c>
      <c r="C856" s="64">
        <v>30</v>
      </c>
      <c r="D856" s="65">
        <v>1056728</v>
      </c>
      <c r="E856" s="65">
        <v>63404</v>
      </c>
      <c r="F856" s="66">
        <v>8.1852955827855641E-5</v>
      </c>
    </row>
    <row r="857" spans="1:6" x14ac:dyDescent="0.2">
      <c r="A857" s="58" t="s">
        <v>520</v>
      </c>
      <c r="B857" s="58" t="s">
        <v>6</v>
      </c>
      <c r="C857" s="64" t="s">
        <v>761</v>
      </c>
      <c r="D857" s="65" t="s">
        <v>761</v>
      </c>
      <c r="E857" s="65" t="s">
        <v>761</v>
      </c>
      <c r="F857" s="66" t="s">
        <v>761</v>
      </c>
    </row>
    <row r="858" spans="1:6" x14ac:dyDescent="0.2">
      <c r="A858" s="58" t="s">
        <v>520</v>
      </c>
      <c r="B858" s="58" t="s">
        <v>10</v>
      </c>
      <c r="C858" s="64">
        <v>208</v>
      </c>
      <c r="D858" s="65">
        <v>4659368</v>
      </c>
      <c r="E858" s="65">
        <v>279562</v>
      </c>
      <c r="F858" s="66">
        <v>3.6090745121990692E-4</v>
      </c>
    </row>
    <row r="859" spans="1:6" x14ac:dyDescent="0.2">
      <c r="A859" s="58" t="s">
        <v>520</v>
      </c>
      <c r="B859" s="58" t="s">
        <v>4</v>
      </c>
      <c r="C859" s="64">
        <v>27</v>
      </c>
      <c r="D859" s="65">
        <v>1540317</v>
      </c>
      <c r="E859" s="65">
        <v>92419</v>
      </c>
      <c r="F859" s="66">
        <v>1.1931058489455856E-4</v>
      </c>
    </row>
    <row r="860" spans="1:6" x14ac:dyDescent="0.2">
      <c r="A860" s="58" t="s">
        <v>520</v>
      </c>
      <c r="B860" s="58" t="s">
        <v>763</v>
      </c>
      <c r="C860" s="64">
        <v>267</v>
      </c>
      <c r="D860" s="65">
        <v>3717335</v>
      </c>
      <c r="E860" s="65">
        <v>219881</v>
      </c>
      <c r="F860" s="66">
        <v>2.8386079396228511E-4</v>
      </c>
    </row>
    <row r="861" spans="1:6" x14ac:dyDescent="0.2">
      <c r="A861" s="58" t="s">
        <v>520</v>
      </c>
      <c r="B861" s="58" t="s">
        <v>8</v>
      </c>
      <c r="C861" s="64">
        <v>82</v>
      </c>
      <c r="D861" s="65">
        <v>1574973</v>
      </c>
      <c r="E861" s="65">
        <v>94364</v>
      </c>
      <c r="F861" s="66">
        <v>1.2182153056179059E-4</v>
      </c>
    </row>
    <row r="862" spans="1:6" x14ac:dyDescent="0.2">
      <c r="A862" s="58" t="s">
        <v>520</v>
      </c>
      <c r="B862" s="58" t="s">
        <v>764</v>
      </c>
      <c r="C862" s="64">
        <v>51</v>
      </c>
      <c r="D862" s="65">
        <v>1722038</v>
      </c>
      <c r="E862" s="65">
        <v>103322</v>
      </c>
      <c r="F862" s="66">
        <v>1.333860813520551E-4</v>
      </c>
    </row>
    <row r="863" spans="1:6" x14ac:dyDescent="0.2">
      <c r="A863" s="58" t="s">
        <v>520</v>
      </c>
      <c r="B863" s="58" t="s">
        <v>25</v>
      </c>
      <c r="C863" s="64">
        <v>63</v>
      </c>
      <c r="D863" s="65">
        <v>3121725</v>
      </c>
      <c r="E863" s="65">
        <v>187303</v>
      </c>
      <c r="F863" s="66">
        <v>2.4180342226712582E-4</v>
      </c>
    </row>
    <row r="864" spans="1:6" x14ac:dyDescent="0.2">
      <c r="A864" s="58" t="s">
        <v>520</v>
      </c>
      <c r="B864" s="58" t="s">
        <v>49</v>
      </c>
      <c r="C864" s="64">
        <v>871</v>
      </c>
      <c r="D864" s="65">
        <v>22533109</v>
      </c>
      <c r="E864" s="65">
        <v>1348598</v>
      </c>
      <c r="F864" s="66">
        <v>1.741005812307338E-3</v>
      </c>
    </row>
    <row r="865" spans="1:6" x14ac:dyDescent="0.2">
      <c r="A865" s="58" t="s">
        <v>195</v>
      </c>
      <c r="B865" s="58" t="s">
        <v>5</v>
      </c>
      <c r="C865" s="64">
        <v>18</v>
      </c>
      <c r="D865" s="65">
        <v>90341</v>
      </c>
      <c r="E865" s="65">
        <v>5420</v>
      </c>
      <c r="F865" s="66">
        <v>6.9970825277108319E-6</v>
      </c>
    </row>
    <row r="866" spans="1:6" x14ac:dyDescent="0.2">
      <c r="A866" s="58" t="s">
        <v>195</v>
      </c>
      <c r="B866" s="58" t="s">
        <v>1</v>
      </c>
      <c r="C866" s="64" t="s">
        <v>761</v>
      </c>
      <c r="D866" s="65" t="s">
        <v>761</v>
      </c>
      <c r="E866" s="65" t="s">
        <v>761</v>
      </c>
      <c r="F866" s="66" t="s">
        <v>761</v>
      </c>
    </row>
    <row r="867" spans="1:6" x14ac:dyDescent="0.2">
      <c r="A867" s="58" t="s">
        <v>195</v>
      </c>
      <c r="B867" s="58" t="s">
        <v>762</v>
      </c>
      <c r="C867" s="64">
        <v>72</v>
      </c>
      <c r="D867" s="65">
        <v>2718474</v>
      </c>
      <c r="E867" s="65">
        <v>163108</v>
      </c>
      <c r="F867" s="66">
        <v>2.1056829094646834E-4</v>
      </c>
    </row>
    <row r="868" spans="1:6" x14ac:dyDescent="0.2">
      <c r="A868" s="58" t="s">
        <v>195</v>
      </c>
      <c r="B868" s="58" t="s">
        <v>3</v>
      </c>
      <c r="C868" s="64">
        <v>24</v>
      </c>
      <c r="D868" s="65">
        <v>1765295</v>
      </c>
      <c r="E868" s="65">
        <v>105918</v>
      </c>
      <c r="F868" s="66">
        <v>1.3673745150739408E-4</v>
      </c>
    </row>
    <row r="869" spans="1:6" x14ac:dyDescent="0.2">
      <c r="A869" s="58" t="s">
        <v>195</v>
      </c>
      <c r="B869" s="58" t="s">
        <v>2</v>
      </c>
      <c r="C869" s="64">
        <v>15</v>
      </c>
      <c r="D869" s="65">
        <v>1488055</v>
      </c>
      <c r="E869" s="65">
        <v>89283</v>
      </c>
      <c r="F869" s="66">
        <v>1.152620884357207E-4</v>
      </c>
    </row>
    <row r="870" spans="1:6" x14ac:dyDescent="0.2">
      <c r="A870" s="58" t="s">
        <v>195</v>
      </c>
      <c r="B870" s="58" t="s">
        <v>6</v>
      </c>
      <c r="C870" s="64" t="s">
        <v>761</v>
      </c>
      <c r="D870" s="65" t="s">
        <v>761</v>
      </c>
      <c r="E870" s="65" t="s">
        <v>761</v>
      </c>
      <c r="F870" s="66" t="s">
        <v>761</v>
      </c>
    </row>
    <row r="871" spans="1:6" x14ac:dyDescent="0.2">
      <c r="A871" s="58" t="s">
        <v>195</v>
      </c>
      <c r="B871" s="58" t="s">
        <v>10</v>
      </c>
      <c r="C871" s="64">
        <v>78</v>
      </c>
      <c r="D871" s="65">
        <v>2026699</v>
      </c>
      <c r="E871" s="65">
        <v>121602</v>
      </c>
      <c r="F871" s="66">
        <v>1.5698509770012778E-4</v>
      </c>
    </row>
    <row r="872" spans="1:6" x14ac:dyDescent="0.2">
      <c r="A872" s="58" t="s">
        <v>195</v>
      </c>
      <c r="B872" s="58" t="s">
        <v>4</v>
      </c>
      <c r="C872" s="64">
        <v>25</v>
      </c>
      <c r="D872" s="65">
        <v>1393945</v>
      </c>
      <c r="E872" s="65">
        <v>83637</v>
      </c>
      <c r="F872" s="66">
        <v>1.0797324564024923E-4</v>
      </c>
    </row>
    <row r="873" spans="1:6" x14ac:dyDescent="0.2">
      <c r="A873" s="58" t="s">
        <v>195</v>
      </c>
      <c r="B873" s="58" t="s">
        <v>763</v>
      </c>
      <c r="C873" s="64">
        <v>204</v>
      </c>
      <c r="D873" s="65">
        <v>1744516</v>
      </c>
      <c r="E873" s="65">
        <v>102391</v>
      </c>
      <c r="F873" s="66">
        <v>1.3218418396583761E-4</v>
      </c>
    </row>
    <row r="874" spans="1:6" x14ac:dyDescent="0.2">
      <c r="A874" s="58" t="s">
        <v>195</v>
      </c>
      <c r="B874" s="58" t="s">
        <v>8</v>
      </c>
      <c r="C874" s="64">
        <v>66</v>
      </c>
      <c r="D874" s="65">
        <v>700632</v>
      </c>
      <c r="E874" s="65">
        <v>42038</v>
      </c>
      <c r="F874" s="66">
        <v>5.4269991752750546E-5</v>
      </c>
    </row>
    <row r="875" spans="1:6" x14ac:dyDescent="0.2">
      <c r="A875" s="58" t="s">
        <v>195</v>
      </c>
      <c r="B875" s="58" t="s">
        <v>764</v>
      </c>
      <c r="C875" s="64">
        <v>57</v>
      </c>
      <c r="D875" s="65">
        <v>1286707</v>
      </c>
      <c r="E875" s="65">
        <v>77202</v>
      </c>
      <c r="F875" s="66">
        <v>9.9665823856887755E-5</v>
      </c>
    </row>
    <row r="876" spans="1:6" x14ac:dyDescent="0.2">
      <c r="A876" s="58" t="s">
        <v>195</v>
      </c>
      <c r="B876" s="58" t="s">
        <v>25</v>
      </c>
      <c r="C876" s="64">
        <v>39</v>
      </c>
      <c r="D876" s="65">
        <v>1985939</v>
      </c>
      <c r="E876" s="65">
        <v>119156</v>
      </c>
      <c r="F876" s="66">
        <v>1.5382737374020514E-4</v>
      </c>
    </row>
    <row r="877" spans="1:6" x14ac:dyDescent="0.2">
      <c r="A877" s="58" t="s">
        <v>195</v>
      </c>
      <c r="B877" s="58" t="s">
        <v>49</v>
      </c>
      <c r="C877" s="64">
        <v>613</v>
      </c>
      <c r="D877" s="65">
        <v>18199958</v>
      </c>
      <c r="E877" s="65">
        <v>1089717</v>
      </c>
      <c r="F877" s="66">
        <v>1.4067970075368017E-3</v>
      </c>
    </row>
    <row r="878" spans="1:6" x14ac:dyDescent="0.2">
      <c r="A878" s="58" t="s">
        <v>407</v>
      </c>
      <c r="B878" s="58" t="s">
        <v>5</v>
      </c>
      <c r="C878" s="64" t="s">
        <v>761</v>
      </c>
      <c r="D878" s="65" t="s">
        <v>761</v>
      </c>
      <c r="E878" s="65" t="s">
        <v>761</v>
      </c>
      <c r="F878" s="66" t="s">
        <v>761</v>
      </c>
    </row>
    <row r="879" spans="1:6" x14ac:dyDescent="0.2">
      <c r="A879" s="58" t="s">
        <v>407</v>
      </c>
      <c r="B879" s="58" t="s">
        <v>1</v>
      </c>
      <c r="C879" s="64" t="s">
        <v>761</v>
      </c>
      <c r="D879" s="65" t="s">
        <v>761</v>
      </c>
      <c r="E879" s="65" t="s">
        <v>761</v>
      </c>
      <c r="F879" s="66" t="s">
        <v>761</v>
      </c>
    </row>
    <row r="880" spans="1:6" x14ac:dyDescent="0.2">
      <c r="A880" s="58" t="s">
        <v>407</v>
      </c>
      <c r="B880" s="58" t="s">
        <v>762</v>
      </c>
      <c r="C880" s="64">
        <v>52</v>
      </c>
      <c r="D880" s="65">
        <v>1923565</v>
      </c>
      <c r="E880" s="65">
        <v>115414</v>
      </c>
      <c r="F880" s="66">
        <v>1.4899654665188522E-4</v>
      </c>
    </row>
    <row r="881" spans="1:6" x14ac:dyDescent="0.2">
      <c r="A881" s="58" t="s">
        <v>407</v>
      </c>
      <c r="B881" s="58" t="s">
        <v>3</v>
      </c>
      <c r="C881" s="64">
        <v>18</v>
      </c>
      <c r="D881" s="65">
        <v>1748471</v>
      </c>
      <c r="E881" s="65">
        <v>104908</v>
      </c>
      <c r="F881" s="66">
        <v>1.3543356712492397E-4</v>
      </c>
    </row>
    <row r="882" spans="1:6" x14ac:dyDescent="0.2">
      <c r="A882" s="58" t="s">
        <v>407</v>
      </c>
      <c r="B882" s="58" t="s">
        <v>2</v>
      </c>
      <c r="C882" s="64">
        <v>21</v>
      </c>
      <c r="D882" s="65">
        <v>1154882</v>
      </c>
      <c r="E882" s="65">
        <v>69293</v>
      </c>
      <c r="F882" s="66">
        <v>8.9455505459901599E-5</v>
      </c>
    </row>
    <row r="883" spans="1:6" x14ac:dyDescent="0.2">
      <c r="A883" s="58" t="s">
        <v>407</v>
      </c>
      <c r="B883" s="58" t="s">
        <v>6</v>
      </c>
      <c r="C883" s="64" t="s">
        <v>761</v>
      </c>
      <c r="D883" s="65" t="s">
        <v>761</v>
      </c>
      <c r="E883" s="65" t="s">
        <v>761</v>
      </c>
      <c r="F883" s="66" t="s">
        <v>761</v>
      </c>
    </row>
    <row r="884" spans="1:6" x14ac:dyDescent="0.2">
      <c r="A884" s="58" t="s">
        <v>407</v>
      </c>
      <c r="B884" s="58" t="s">
        <v>10</v>
      </c>
      <c r="C884" s="64">
        <v>78</v>
      </c>
      <c r="D884" s="65">
        <v>1950603</v>
      </c>
      <c r="E884" s="65">
        <v>117036</v>
      </c>
      <c r="F884" s="66">
        <v>1.5109050751165403E-4</v>
      </c>
    </row>
    <row r="885" spans="1:6" x14ac:dyDescent="0.2">
      <c r="A885" s="58" t="s">
        <v>407</v>
      </c>
      <c r="B885" s="58" t="s">
        <v>4</v>
      </c>
      <c r="C885" s="64">
        <v>21</v>
      </c>
      <c r="D885" s="65">
        <v>1094244</v>
      </c>
      <c r="E885" s="65">
        <v>65655</v>
      </c>
      <c r="F885" s="66">
        <v>8.4758939733737025E-5</v>
      </c>
    </row>
    <row r="886" spans="1:6" x14ac:dyDescent="0.2">
      <c r="A886" s="58" t="s">
        <v>407</v>
      </c>
      <c r="B886" s="58" t="s">
        <v>763</v>
      </c>
      <c r="C886" s="64">
        <v>154</v>
      </c>
      <c r="D886" s="65">
        <v>2474984</v>
      </c>
      <c r="E886" s="65">
        <v>147556</v>
      </c>
      <c r="F886" s="66">
        <v>1.9049105340570102E-4</v>
      </c>
    </row>
    <row r="887" spans="1:6" x14ac:dyDescent="0.2">
      <c r="A887" s="58" t="s">
        <v>407</v>
      </c>
      <c r="B887" s="58" t="s">
        <v>8</v>
      </c>
      <c r="C887" s="64">
        <v>45</v>
      </c>
      <c r="D887" s="65">
        <v>348728</v>
      </c>
      <c r="E887" s="65">
        <v>20924</v>
      </c>
      <c r="F887" s="66">
        <v>2.7012353285944917E-5</v>
      </c>
    </row>
    <row r="888" spans="1:6" x14ac:dyDescent="0.2">
      <c r="A888" s="58" t="s">
        <v>407</v>
      </c>
      <c r="B888" s="58" t="s">
        <v>764</v>
      </c>
      <c r="C888" s="64">
        <v>18</v>
      </c>
      <c r="D888" s="65">
        <v>1873311</v>
      </c>
      <c r="E888" s="65">
        <v>112399</v>
      </c>
      <c r="F888" s="66">
        <v>1.4510425812401656E-4</v>
      </c>
    </row>
    <row r="889" spans="1:6" x14ac:dyDescent="0.2">
      <c r="A889" s="58" t="s">
        <v>407</v>
      </c>
      <c r="B889" s="58" t="s">
        <v>25</v>
      </c>
      <c r="C889" s="64">
        <v>33</v>
      </c>
      <c r="D889" s="65">
        <v>3101473</v>
      </c>
      <c r="E889" s="65">
        <v>186088</v>
      </c>
      <c r="F889" s="66">
        <v>2.4023488808425338E-4</v>
      </c>
    </row>
    <row r="890" spans="1:6" x14ac:dyDescent="0.2">
      <c r="A890" s="58" t="s">
        <v>407</v>
      </c>
      <c r="B890" s="58" t="s">
        <v>49</v>
      </c>
      <c r="C890" s="64">
        <v>461</v>
      </c>
      <c r="D890" s="65">
        <v>17621762</v>
      </c>
      <c r="E890" s="65">
        <v>1056363</v>
      </c>
      <c r="F890" s="66">
        <v>1.3637378395240218E-3</v>
      </c>
    </row>
    <row r="891" spans="1:6" x14ac:dyDescent="0.2">
      <c r="A891" s="58" t="s">
        <v>532</v>
      </c>
      <c r="B891" s="58" t="s">
        <v>5</v>
      </c>
      <c r="C891" s="64" t="s">
        <v>761</v>
      </c>
      <c r="D891" s="65" t="s">
        <v>761</v>
      </c>
      <c r="E891" s="65" t="s">
        <v>761</v>
      </c>
      <c r="F891" s="66" t="s">
        <v>761</v>
      </c>
    </row>
    <row r="892" spans="1:6" x14ac:dyDescent="0.2">
      <c r="A892" s="58" t="s">
        <v>532</v>
      </c>
      <c r="B892" s="58" t="s">
        <v>1</v>
      </c>
      <c r="C892" s="64">
        <v>15</v>
      </c>
      <c r="D892" s="65">
        <v>2094453</v>
      </c>
      <c r="E892" s="65">
        <v>125667</v>
      </c>
      <c r="F892" s="66">
        <v>1.6223290959591091E-4</v>
      </c>
    </row>
    <row r="893" spans="1:6" x14ac:dyDescent="0.2">
      <c r="A893" s="58" t="s">
        <v>532</v>
      </c>
      <c r="B893" s="58" t="s">
        <v>762</v>
      </c>
      <c r="C893" s="64">
        <v>66</v>
      </c>
      <c r="D893" s="65">
        <v>3328979</v>
      </c>
      <c r="E893" s="65">
        <v>199739</v>
      </c>
      <c r="F893" s="66">
        <v>2.5785798284177748E-4</v>
      </c>
    </row>
    <row r="894" spans="1:6" x14ac:dyDescent="0.2">
      <c r="A894" s="58" t="s">
        <v>532</v>
      </c>
      <c r="B894" s="58" t="s">
        <v>3</v>
      </c>
      <c r="C894" s="64">
        <v>20</v>
      </c>
      <c r="D894" s="65">
        <v>2873851</v>
      </c>
      <c r="E894" s="65">
        <v>172431</v>
      </c>
      <c r="F894" s="66">
        <v>2.2260404747891262E-4</v>
      </c>
    </row>
    <row r="895" spans="1:6" x14ac:dyDescent="0.2">
      <c r="A895" s="58" t="s">
        <v>532</v>
      </c>
      <c r="B895" s="58" t="s">
        <v>2</v>
      </c>
      <c r="C895" s="64">
        <v>21</v>
      </c>
      <c r="D895" s="65">
        <v>1253385</v>
      </c>
      <c r="E895" s="65">
        <v>75203</v>
      </c>
      <c r="F895" s="66">
        <v>9.7085165559305844E-5</v>
      </c>
    </row>
    <row r="896" spans="1:6" x14ac:dyDescent="0.2">
      <c r="A896" s="58" t="s">
        <v>532</v>
      </c>
      <c r="B896" s="58" t="s">
        <v>6</v>
      </c>
      <c r="C896" s="64" t="s">
        <v>761</v>
      </c>
      <c r="D896" s="65" t="s">
        <v>761</v>
      </c>
      <c r="E896" s="65" t="s">
        <v>761</v>
      </c>
      <c r="F896" s="66" t="s">
        <v>761</v>
      </c>
    </row>
    <row r="897" spans="1:6" x14ac:dyDescent="0.2">
      <c r="A897" s="58" t="s">
        <v>532</v>
      </c>
      <c r="B897" s="58" t="s">
        <v>10</v>
      </c>
      <c r="C897" s="64">
        <v>134</v>
      </c>
      <c r="D897" s="65">
        <v>5807722</v>
      </c>
      <c r="E897" s="65">
        <v>348463</v>
      </c>
      <c r="F897" s="66">
        <v>4.4985689462245381E-4</v>
      </c>
    </row>
    <row r="898" spans="1:6" x14ac:dyDescent="0.2">
      <c r="A898" s="58" t="s">
        <v>532</v>
      </c>
      <c r="B898" s="58" t="s">
        <v>4</v>
      </c>
      <c r="C898" s="64">
        <v>30</v>
      </c>
      <c r="D898" s="65">
        <v>1266913</v>
      </c>
      <c r="E898" s="65">
        <v>76015</v>
      </c>
      <c r="F898" s="66">
        <v>9.8133436963826359E-5</v>
      </c>
    </row>
    <row r="899" spans="1:6" x14ac:dyDescent="0.2">
      <c r="A899" s="58" t="s">
        <v>532</v>
      </c>
      <c r="B899" s="58" t="s">
        <v>763</v>
      </c>
      <c r="C899" s="64">
        <v>235</v>
      </c>
      <c r="D899" s="65">
        <v>4202575</v>
      </c>
      <c r="E899" s="65">
        <v>247911</v>
      </c>
      <c r="F899" s="66">
        <v>3.2004681301242067E-4</v>
      </c>
    </row>
    <row r="900" spans="1:6" x14ac:dyDescent="0.2">
      <c r="A900" s="58" t="s">
        <v>532</v>
      </c>
      <c r="B900" s="58" t="s">
        <v>8</v>
      </c>
      <c r="C900" s="64">
        <v>88</v>
      </c>
      <c r="D900" s="65">
        <v>1186684</v>
      </c>
      <c r="E900" s="65">
        <v>71201</v>
      </c>
      <c r="F900" s="66">
        <v>9.1918685065597589E-5</v>
      </c>
    </row>
    <row r="901" spans="1:6" x14ac:dyDescent="0.2">
      <c r="A901" s="58" t="s">
        <v>532</v>
      </c>
      <c r="B901" s="58" t="s">
        <v>764</v>
      </c>
      <c r="C901" s="64">
        <v>42</v>
      </c>
      <c r="D901" s="65">
        <v>1684729</v>
      </c>
      <c r="E901" s="65">
        <v>101084</v>
      </c>
      <c r="F901" s="66">
        <v>1.3049688011644312E-4</v>
      </c>
    </row>
    <row r="902" spans="1:6" x14ac:dyDescent="0.2">
      <c r="A902" s="58" t="s">
        <v>532</v>
      </c>
      <c r="B902" s="58" t="s">
        <v>25</v>
      </c>
      <c r="C902" s="64">
        <v>36</v>
      </c>
      <c r="D902" s="65">
        <v>3015209</v>
      </c>
      <c r="E902" s="65">
        <v>180913</v>
      </c>
      <c r="F902" s="66">
        <v>2.3355409434238925E-4</v>
      </c>
    </row>
    <row r="903" spans="1:6" x14ac:dyDescent="0.2">
      <c r="A903" s="58" t="s">
        <v>532</v>
      </c>
      <c r="B903" s="58" t="s">
        <v>49</v>
      </c>
      <c r="C903" s="64">
        <v>710</v>
      </c>
      <c r="D903" s="65">
        <v>27389184</v>
      </c>
      <c r="E903" s="65">
        <v>1639108</v>
      </c>
      <c r="F903" s="66">
        <v>2.1160468538433666E-3</v>
      </c>
    </row>
    <row r="904" spans="1:6" x14ac:dyDescent="0.2">
      <c r="A904" s="58" t="s">
        <v>536</v>
      </c>
      <c r="B904" s="58" t="s">
        <v>5</v>
      </c>
      <c r="C904" s="64">
        <v>30</v>
      </c>
      <c r="D904" s="65">
        <v>464345</v>
      </c>
      <c r="E904" s="65">
        <v>27861</v>
      </c>
      <c r="F904" s="66">
        <v>3.5967844336633118E-5</v>
      </c>
    </row>
    <row r="905" spans="1:6" x14ac:dyDescent="0.2">
      <c r="A905" s="58" t="s">
        <v>536</v>
      </c>
      <c r="B905" s="58" t="s">
        <v>1</v>
      </c>
      <c r="C905" s="64">
        <v>21</v>
      </c>
      <c r="D905" s="65">
        <v>19597331</v>
      </c>
      <c r="E905" s="65">
        <v>1175840</v>
      </c>
      <c r="F905" s="66">
        <v>1.5179796161224179E-3</v>
      </c>
    </row>
    <row r="906" spans="1:6" x14ac:dyDescent="0.2">
      <c r="A906" s="58" t="s">
        <v>536</v>
      </c>
      <c r="B906" s="58" t="s">
        <v>762</v>
      </c>
      <c r="C906" s="64">
        <v>291</v>
      </c>
      <c r="D906" s="65">
        <v>14634182</v>
      </c>
      <c r="E906" s="65">
        <v>878051</v>
      </c>
      <c r="F906" s="66">
        <v>1.1335415702101519E-3</v>
      </c>
    </row>
    <row r="907" spans="1:6" x14ac:dyDescent="0.2">
      <c r="A907" s="58" t="s">
        <v>536</v>
      </c>
      <c r="B907" s="58" t="s">
        <v>3</v>
      </c>
      <c r="C907" s="64">
        <v>93</v>
      </c>
      <c r="D907" s="65">
        <v>10556647</v>
      </c>
      <c r="E907" s="65">
        <v>633399</v>
      </c>
      <c r="F907" s="66">
        <v>8.1770204353681056E-4</v>
      </c>
    </row>
    <row r="908" spans="1:6" x14ac:dyDescent="0.2">
      <c r="A908" s="58" t="s">
        <v>536</v>
      </c>
      <c r="B908" s="58" t="s">
        <v>2</v>
      </c>
      <c r="C908" s="64">
        <v>72</v>
      </c>
      <c r="D908" s="65">
        <v>18855737</v>
      </c>
      <c r="E908" s="65">
        <v>1131344</v>
      </c>
      <c r="F908" s="66">
        <v>1.4605364087141113E-3</v>
      </c>
    </row>
    <row r="909" spans="1:6" x14ac:dyDescent="0.2">
      <c r="A909" s="58" t="s">
        <v>536</v>
      </c>
      <c r="B909" s="58" t="s">
        <v>6</v>
      </c>
      <c r="C909" s="64">
        <v>24</v>
      </c>
      <c r="D909" s="65">
        <v>1549442</v>
      </c>
      <c r="E909" s="65">
        <v>92967</v>
      </c>
      <c r="F909" s="66">
        <v>1.2001803899514629E-4</v>
      </c>
    </row>
    <row r="910" spans="1:6" x14ac:dyDescent="0.2">
      <c r="A910" s="58" t="s">
        <v>536</v>
      </c>
      <c r="B910" s="58" t="s">
        <v>10</v>
      </c>
      <c r="C910" s="64">
        <v>420</v>
      </c>
      <c r="D910" s="65">
        <v>19600187</v>
      </c>
      <c r="E910" s="65">
        <v>1176011</v>
      </c>
      <c r="F910" s="66">
        <v>1.5182003727851924E-3</v>
      </c>
    </row>
    <row r="911" spans="1:6" x14ac:dyDescent="0.2">
      <c r="A911" s="58" t="s">
        <v>536</v>
      </c>
      <c r="B911" s="58" t="s">
        <v>4</v>
      </c>
      <c r="C911" s="64">
        <v>75</v>
      </c>
      <c r="D911" s="65">
        <v>4608607</v>
      </c>
      <c r="E911" s="65">
        <v>276516</v>
      </c>
      <c r="F911" s="66">
        <v>3.569751424783189E-4</v>
      </c>
    </row>
    <row r="912" spans="1:6" x14ac:dyDescent="0.2">
      <c r="A912" s="58" t="s">
        <v>536</v>
      </c>
      <c r="B912" s="58" t="s">
        <v>763</v>
      </c>
      <c r="C912" s="64">
        <v>732</v>
      </c>
      <c r="D912" s="65">
        <v>18737774</v>
      </c>
      <c r="E912" s="65">
        <v>1106251</v>
      </c>
      <c r="F912" s="66">
        <v>1.4281419821702279E-3</v>
      </c>
    </row>
    <row r="913" spans="1:6" x14ac:dyDescent="0.2">
      <c r="A913" s="58" t="s">
        <v>536</v>
      </c>
      <c r="B913" s="58" t="s">
        <v>8</v>
      </c>
      <c r="C913" s="64">
        <v>214</v>
      </c>
      <c r="D913" s="65">
        <v>4883542</v>
      </c>
      <c r="E913" s="65">
        <v>293013</v>
      </c>
      <c r="F913" s="66">
        <v>3.7827235105020922E-4</v>
      </c>
    </row>
    <row r="914" spans="1:6" x14ac:dyDescent="0.2">
      <c r="A914" s="58" t="s">
        <v>536</v>
      </c>
      <c r="B914" s="58" t="s">
        <v>764</v>
      </c>
      <c r="C914" s="64">
        <v>87</v>
      </c>
      <c r="D914" s="65">
        <v>9057746</v>
      </c>
      <c r="E914" s="65">
        <v>543465</v>
      </c>
      <c r="F914" s="66">
        <v>7.0159953061298293E-4</v>
      </c>
    </row>
    <row r="915" spans="1:6" x14ac:dyDescent="0.2">
      <c r="A915" s="58" t="s">
        <v>536</v>
      </c>
      <c r="B915" s="58" t="s">
        <v>25</v>
      </c>
      <c r="C915" s="64">
        <v>127</v>
      </c>
      <c r="D915" s="65">
        <v>8419149</v>
      </c>
      <c r="E915" s="65">
        <v>505149</v>
      </c>
      <c r="F915" s="66">
        <v>6.5213454645583009E-4</v>
      </c>
    </row>
    <row r="916" spans="1:6" x14ac:dyDescent="0.2">
      <c r="A916" s="58" t="s">
        <v>536</v>
      </c>
      <c r="B916" s="58" t="s">
        <v>49</v>
      </c>
      <c r="C916" s="64">
        <v>2186</v>
      </c>
      <c r="D916" s="65">
        <v>130964686</v>
      </c>
      <c r="E916" s="65">
        <v>7839866</v>
      </c>
      <c r="F916" s="66">
        <v>1.0121068156493397E-2</v>
      </c>
    </row>
    <row r="917" spans="1:6" x14ac:dyDescent="0.2">
      <c r="A917" s="58" t="s">
        <v>541</v>
      </c>
      <c r="B917" s="58" t="s">
        <v>5</v>
      </c>
      <c r="C917" s="64">
        <v>15</v>
      </c>
      <c r="D917" s="65">
        <v>372612</v>
      </c>
      <c r="E917" s="65">
        <v>22357</v>
      </c>
      <c r="F917" s="66">
        <v>2.8862319939489126E-5</v>
      </c>
    </row>
    <row r="918" spans="1:6" x14ac:dyDescent="0.2">
      <c r="A918" s="58" t="s">
        <v>541</v>
      </c>
      <c r="B918" s="58" t="s">
        <v>1</v>
      </c>
      <c r="C918" s="64">
        <v>34</v>
      </c>
      <c r="D918" s="65">
        <v>5915476</v>
      </c>
      <c r="E918" s="65">
        <v>354929</v>
      </c>
      <c r="F918" s="66">
        <v>4.5820433661953463E-4</v>
      </c>
    </row>
    <row r="919" spans="1:6" x14ac:dyDescent="0.2">
      <c r="A919" s="58" t="s">
        <v>541</v>
      </c>
      <c r="B919" s="58" t="s">
        <v>762</v>
      </c>
      <c r="C919" s="64">
        <v>99</v>
      </c>
      <c r="D919" s="65">
        <v>3634077</v>
      </c>
      <c r="E919" s="65">
        <v>218045</v>
      </c>
      <c r="F919" s="66">
        <v>2.8149056453038898E-4</v>
      </c>
    </row>
    <row r="920" spans="1:6" x14ac:dyDescent="0.2">
      <c r="A920" s="58" t="s">
        <v>541</v>
      </c>
      <c r="B920" s="58" t="s">
        <v>3</v>
      </c>
      <c r="C920" s="64">
        <v>54</v>
      </c>
      <c r="D920" s="65">
        <v>4334521</v>
      </c>
      <c r="E920" s="65">
        <v>260071</v>
      </c>
      <c r="F920" s="66">
        <v>3.3574506458750622E-4</v>
      </c>
    </row>
    <row r="921" spans="1:6" x14ac:dyDescent="0.2">
      <c r="A921" s="58" t="s">
        <v>541</v>
      </c>
      <c r="B921" s="58" t="s">
        <v>2</v>
      </c>
      <c r="C921" s="64">
        <v>43</v>
      </c>
      <c r="D921" s="65">
        <v>2863286</v>
      </c>
      <c r="E921" s="65">
        <v>171797</v>
      </c>
      <c r="F921" s="66">
        <v>2.2178556955961952E-4</v>
      </c>
    </row>
    <row r="922" spans="1:6" x14ac:dyDescent="0.2">
      <c r="A922" s="58" t="s">
        <v>541</v>
      </c>
      <c r="B922" s="58" t="s">
        <v>6</v>
      </c>
      <c r="C922" s="64">
        <v>24</v>
      </c>
      <c r="D922" s="65">
        <v>814996</v>
      </c>
      <c r="E922" s="65">
        <v>48900</v>
      </c>
      <c r="F922" s="66">
        <v>6.3128659705730564E-5</v>
      </c>
    </row>
    <row r="923" spans="1:6" x14ac:dyDescent="0.2">
      <c r="A923" s="58" t="s">
        <v>541</v>
      </c>
      <c r="B923" s="58" t="s">
        <v>10</v>
      </c>
      <c r="C923" s="64">
        <v>194</v>
      </c>
      <c r="D923" s="65">
        <v>3996328</v>
      </c>
      <c r="E923" s="65">
        <v>239780</v>
      </c>
      <c r="F923" s="66">
        <v>3.0954989824621829E-4</v>
      </c>
    </row>
    <row r="924" spans="1:6" x14ac:dyDescent="0.2">
      <c r="A924" s="58" t="s">
        <v>541</v>
      </c>
      <c r="B924" s="58" t="s">
        <v>4</v>
      </c>
      <c r="C924" s="64">
        <v>39</v>
      </c>
      <c r="D924" s="65">
        <v>2585005</v>
      </c>
      <c r="E924" s="65">
        <v>155100</v>
      </c>
      <c r="F924" s="66">
        <v>2.0023016606050738E-4</v>
      </c>
    </row>
    <row r="925" spans="1:6" x14ac:dyDescent="0.2">
      <c r="A925" s="58" t="s">
        <v>541</v>
      </c>
      <c r="B925" s="58" t="s">
        <v>763</v>
      </c>
      <c r="C925" s="64">
        <v>352</v>
      </c>
      <c r="D925" s="65">
        <v>6020462</v>
      </c>
      <c r="E925" s="65">
        <v>356048</v>
      </c>
      <c r="F925" s="66">
        <v>4.5964893723734064E-4</v>
      </c>
    </row>
    <row r="926" spans="1:6" x14ac:dyDescent="0.2">
      <c r="A926" s="58" t="s">
        <v>541</v>
      </c>
      <c r="B926" s="58" t="s">
        <v>8</v>
      </c>
      <c r="C926" s="64">
        <v>116</v>
      </c>
      <c r="D926" s="65">
        <v>6558482</v>
      </c>
      <c r="E926" s="65">
        <v>393507</v>
      </c>
      <c r="F926" s="66">
        <v>5.0800755613134799E-4</v>
      </c>
    </row>
    <row r="927" spans="1:6" x14ac:dyDescent="0.2">
      <c r="A927" s="58" t="s">
        <v>541</v>
      </c>
      <c r="B927" s="58" t="s">
        <v>764</v>
      </c>
      <c r="C927" s="64">
        <v>87</v>
      </c>
      <c r="D927" s="65">
        <v>3628191</v>
      </c>
      <c r="E927" s="65">
        <v>217691</v>
      </c>
      <c r="F927" s="66">
        <v>2.8103355950920641E-4</v>
      </c>
    </row>
    <row r="928" spans="1:6" x14ac:dyDescent="0.2">
      <c r="A928" s="58" t="s">
        <v>541</v>
      </c>
      <c r="B928" s="58" t="s">
        <v>25</v>
      </c>
      <c r="C928" s="64">
        <v>88</v>
      </c>
      <c r="D928" s="65">
        <v>4989809</v>
      </c>
      <c r="E928" s="65">
        <v>299389</v>
      </c>
      <c r="F928" s="66">
        <v>3.8650360533004028E-4</v>
      </c>
    </row>
    <row r="929" spans="1:6" x14ac:dyDescent="0.2">
      <c r="A929" s="58" t="s">
        <v>541</v>
      </c>
      <c r="B929" s="58" t="s">
        <v>49</v>
      </c>
      <c r="C929" s="64">
        <v>1145</v>
      </c>
      <c r="D929" s="65">
        <v>45713244</v>
      </c>
      <c r="E929" s="65">
        <v>2737614</v>
      </c>
      <c r="F929" s="66">
        <v>3.53419023745693E-3</v>
      </c>
    </row>
    <row r="930" spans="1:6" x14ac:dyDescent="0.2">
      <c r="A930" s="58" t="s">
        <v>182</v>
      </c>
      <c r="B930" s="58" t="s">
        <v>5</v>
      </c>
      <c r="C930" s="64" t="s">
        <v>761</v>
      </c>
      <c r="D930" s="65" t="s">
        <v>761</v>
      </c>
      <c r="E930" s="65" t="s">
        <v>761</v>
      </c>
      <c r="F930" s="66" t="s">
        <v>761</v>
      </c>
    </row>
    <row r="931" spans="1:6" x14ac:dyDescent="0.2">
      <c r="A931" s="58" t="s">
        <v>182</v>
      </c>
      <c r="B931" s="58" t="s">
        <v>1</v>
      </c>
      <c r="C931" s="64">
        <v>15</v>
      </c>
      <c r="D931" s="65">
        <v>1704077</v>
      </c>
      <c r="E931" s="65">
        <v>102245</v>
      </c>
      <c r="F931" s="66">
        <v>1.3199570166896567E-4</v>
      </c>
    </row>
    <row r="932" spans="1:6" x14ac:dyDescent="0.2">
      <c r="A932" s="58" t="s">
        <v>182</v>
      </c>
      <c r="B932" s="58" t="s">
        <v>762</v>
      </c>
      <c r="C932" s="64">
        <v>42</v>
      </c>
      <c r="D932" s="65">
        <v>947545</v>
      </c>
      <c r="E932" s="65">
        <v>56853</v>
      </c>
      <c r="F932" s="66">
        <v>7.3395780986705521E-5</v>
      </c>
    </row>
    <row r="933" spans="1:6" x14ac:dyDescent="0.2">
      <c r="A933" s="58" t="s">
        <v>182</v>
      </c>
      <c r="B933" s="58" t="s">
        <v>3</v>
      </c>
      <c r="C933" s="64">
        <v>22</v>
      </c>
      <c r="D933" s="65">
        <v>5903939</v>
      </c>
      <c r="E933" s="65">
        <v>354236</v>
      </c>
      <c r="F933" s="66">
        <v>4.5730969119671112E-4</v>
      </c>
    </row>
    <row r="934" spans="1:6" x14ac:dyDescent="0.2">
      <c r="A934" s="58" t="s">
        <v>182</v>
      </c>
      <c r="B934" s="58" t="s">
        <v>2</v>
      </c>
      <c r="C934" s="64">
        <v>30</v>
      </c>
      <c r="D934" s="65">
        <v>2244203</v>
      </c>
      <c r="E934" s="65">
        <v>134652</v>
      </c>
      <c r="F934" s="66">
        <v>1.7383231670135035E-4</v>
      </c>
    </row>
    <row r="935" spans="1:6" x14ac:dyDescent="0.2">
      <c r="A935" s="58" t="s">
        <v>182</v>
      </c>
      <c r="B935" s="58" t="s">
        <v>6</v>
      </c>
      <c r="C935" s="64" t="s">
        <v>761</v>
      </c>
      <c r="D935" s="65" t="s">
        <v>761</v>
      </c>
      <c r="E935" s="65" t="s">
        <v>761</v>
      </c>
      <c r="F935" s="66" t="s">
        <v>761</v>
      </c>
    </row>
    <row r="936" spans="1:6" x14ac:dyDescent="0.2">
      <c r="A936" s="58" t="s">
        <v>182</v>
      </c>
      <c r="B936" s="58" t="s">
        <v>10</v>
      </c>
      <c r="C936" s="64">
        <v>87</v>
      </c>
      <c r="D936" s="65">
        <v>1424184</v>
      </c>
      <c r="E936" s="65">
        <v>85451</v>
      </c>
      <c r="F936" s="66">
        <v>1.1031507363015097E-4</v>
      </c>
    </row>
    <row r="937" spans="1:6" x14ac:dyDescent="0.2">
      <c r="A937" s="58" t="s">
        <v>182</v>
      </c>
      <c r="B937" s="58" t="s">
        <v>4</v>
      </c>
      <c r="C937" s="64">
        <v>12</v>
      </c>
      <c r="D937" s="65">
        <v>565889</v>
      </c>
      <c r="E937" s="65">
        <v>33953</v>
      </c>
      <c r="F937" s="66">
        <v>4.3832461819809204E-5</v>
      </c>
    </row>
    <row r="938" spans="1:6" x14ac:dyDescent="0.2">
      <c r="A938" s="58" t="s">
        <v>182</v>
      </c>
      <c r="B938" s="58" t="s">
        <v>763</v>
      </c>
      <c r="C938" s="64">
        <v>125</v>
      </c>
      <c r="D938" s="65">
        <v>1622365</v>
      </c>
      <c r="E938" s="65">
        <v>96721</v>
      </c>
      <c r="F938" s="66">
        <v>1.2486435777909951E-4</v>
      </c>
    </row>
    <row r="939" spans="1:6" x14ac:dyDescent="0.2">
      <c r="A939" s="58" t="s">
        <v>182</v>
      </c>
      <c r="B939" s="58" t="s">
        <v>8</v>
      </c>
      <c r="C939" s="64">
        <v>37</v>
      </c>
      <c r="D939" s="65">
        <v>1876905</v>
      </c>
      <c r="E939" s="65">
        <v>112614</v>
      </c>
      <c r="F939" s="66">
        <v>1.4538181767078E-4</v>
      </c>
    </row>
    <row r="940" spans="1:6" x14ac:dyDescent="0.2">
      <c r="A940" s="58" t="s">
        <v>182</v>
      </c>
      <c r="B940" s="58" t="s">
        <v>764</v>
      </c>
      <c r="C940" s="64">
        <v>39</v>
      </c>
      <c r="D940" s="65">
        <v>2282983</v>
      </c>
      <c r="E940" s="65">
        <v>136979</v>
      </c>
      <c r="F940" s="66">
        <v>1.7683641467957601E-4</v>
      </c>
    </row>
    <row r="941" spans="1:6" x14ac:dyDescent="0.2">
      <c r="A941" s="58" t="s">
        <v>182</v>
      </c>
      <c r="B941" s="58" t="s">
        <v>25</v>
      </c>
      <c r="C941" s="64">
        <v>15</v>
      </c>
      <c r="D941" s="65">
        <v>1712196</v>
      </c>
      <c r="E941" s="65">
        <v>102732</v>
      </c>
      <c r="F941" s="66">
        <v>1.3262440631675078E-4</v>
      </c>
    </row>
    <row r="942" spans="1:6" x14ac:dyDescent="0.2">
      <c r="A942" s="58" t="s">
        <v>182</v>
      </c>
      <c r="B942" s="58" t="s">
        <v>49</v>
      </c>
      <c r="C942" s="64">
        <v>424</v>
      </c>
      <c r="D942" s="65">
        <v>20284286</v>
      </c>
      <c r="E942" s="65">
        <v>1216437</v>
      </c>
      <c r="F942" s="66">
        <v>1.5703893134245352E-3</v>
      </c>
    </row>
    <row r="943" spans="1:6" x14ac:dyDescent="0.2">
      <c r="A943" s="58" t="s">
        <v>553</v>
      </c>
      <c r="B943" s="58" t="s">
        <v>5</v>
      </c>
      <c r="C943" s="64">
        <v>15</v>
      </c>
      <c r="D943" s="65">
        <v>424618</v>
      </c>
      <c r="E943" s="65">
        <v>25477</v>
      </c>
      <c r="F943" s="66">
        <v>3.2890160804149237E-5</v>
      </c>
    </row>
    <row r="944" spans="1:6" x14ac:dyDescent="0.2">
      <c r="A944" s="58" t="s">
        <v>553</v>
      </c>
      <c r="B944" s="58" t="s">
        <v>1</v>
      </c>
      <c r="C944" s="64">
        <v>33</v>
      </c>
      <c r="D944" s="65">
        <v>4572261</v>
      </c>
      <c r="E944" s="65">
        <v>274336</v>
      </c>
      <c r="F944" s="66">
        <v>3.5416081777160126E-4</v>
      </c>
    </row>
    <row r="945" spans="1:6" x14ac:dyDescent="0.2">
      <c r="A945" s="58" t="s">
        <v>553</v>
      </c>
      <c r="B945" s="58" t="s">
        <v>762</v>
      </c>
      <c r="C945" s="64">
        <v>97</v>
      </c>
      <c r="D945" s="65">
        <v>4217824</v>
      </c>
      <c r="E945" s="65">
        <v>253069</v>
      </c>
      <c r="F945" s="66">
        <v>3.2670566018547096E-4</v>
      </c>
    </row>
    <row r="946" spans="1:6" x14ac:dyDescent="0.2">
      <c r="A946" s="58" t="s">
        <v>553</v>
      </c>
      <c r="B946" s="58" t="s">
        <v>3</v>
      </c>
      <c r="C946" s="64">
        <v>15</v>
      </c>
      <c r="D946" s="65">
        <v>2143101</v>
      </c>
      <c r="E946" s="65">
        <v>128586</v>
      </c>
      <c r="F946" s="66">
        <v>1.6600126455871311E-4</v>
      </c>
    </row>
    <row r="947" spans="1:6" x14ac:dyDescent="0.2">
      <c r="A947" s="58" t="s">
        <v>553</v>
      </c>
      <c r="B947" s="58" t="s">
        <v>2</v>
      </c>
      <c r="C947" s="64">
        <v>33</v>
      </c>
      <c r="D947" s="65">
        <v>8029989</v>
      </c>
      <c r="E947" s="65">
        <v>481799</v>
      </c>
      <c r="F947" s="66">
        <v>6.219902887026847E-4</v>
      </c>
    </row>
    <row r="948" spans="1:6" x14ac:dyDescent="0.2">
      <c r="A948" s="58" t="s">
        <v>553</v>
      </c>
      <c r="B948" s="58" t="s">
        <v>6</v>
      </c>
      <c r="C948" s="64">
        <v>24</v>
      </c>
      <c r="D948" s="65">
        <v>1021531</v>
      </c>
      <c r="E948" s="65">
        <v>61292</v>
      </c>
      <c r="F948" s="66">
        <v>7.912641739639341E-5</v>
      </c>
    </row>
    <row r="949" spans="1:6" x14ac:dyDescent="0.2">
      <c r="A949" s="58" t="s">
        <v>553</v>
      </c>
      <c r="B949" s="58" t="s">
        <v>10</v>
      </c>
      <c r="C949" s="64">
        <v>149</v>
      </c>
      <c r="D949" s="65">
        <v>5372150</v>
      </c>
      <c r="E949" s="65">
        <v>322329</v>
      </c>
      <c r="F949" s="66">
        <v>4.1611856348238097E-4</v>
      </c>
    </row>
    <row r="950" spans="1:6" x14ac:dyDescent="0.2">
      <c r="A950" s="58" t="s">
        <v>553</v>
      </c>
      <c r="B950" s="58" t="s">
        <v>4</v>
      </c>
      <c r="C950" s="64">
        <v>33</v>
      </c>
      <c r="D950" s="65">
        <v>2149642</v>
      </c>
      <c r="E950" s="65">
        <v>128979</v>
      </c>
      <c r="F950" s="66">
        <v>1.6650861759070395E-4</v>
      </c>
    </row>
    <row r="951" spans="1:6" x14ac:dyDescent="0.2">
      <c r="A951" s="58" t="s">
        <v>553</v>
      </c>
      <c r="B951" s="58" t="s">
        <v>763</v>
      </c>
      <c r="C951" s="64">
        <v>280</v>
      </c>
      <c r="D951" s="65">
        <v>3226687</v>
      </c>
      <c r="E951" s="65">
        <v>188070</v>
      </c>
      <c r="F951" s="66">
        <v>2.4279359981302143E-4</v>
      </c>
    </row>
    <row r="952" spans="1:6" x14ac:dyDescent="0.2">
      <c r="A952" s="58" t="s">
        <v>553</v>
      </c>
      <c r="B952" s="58" t="s">
        <v>8</v>
      </c>
      <c r="C952" s="64">
        <v>130</v>
      </c>
      <c r="D952" s="65">
        <v>2516173</v>
      </c>
      <c r="E952" s="65">
        <v>150970</v>
      </c>
      <c r="F952" s="66">
        <v>1.9489844081337716E-4</v>
      </c>
    </row>
    <row r="953" spans="1:6" x14ac:dyDescent="0.2">
      <c r="A953" s="58" t="s">
        <v>553</v>
      </c>
      <c r="B953" s="58" t="s">
        <v>764</v>
      </c>
      <c r="C953" s="64">
        <v>69</v>
      </c>
      <c r="D953" s="65">
        <v>2744705</v>
      </c>
      <c r="E953" s="65">
        <v>164682</v>
      </c>
      <c r="F953" s="66">
        <v>2.126002850237039E-4</v>
      </c>
    </row>
    <row r="954" spans="1:6" x14ac:dyDescent="0.2">
      <c r="A954" s="58" t="s">
        <v>553</v>
      </c>
      <c r="B954" s="58" t="s">
        <v>25</v>
      </c>
      <c r="C954" s="64">
        <v>51</v>
      </c>
      <c r="D954" s="65">
        <v>4129163</v>
      </c>
      <c r="E954" s="65">
        <v>247750</v>
      </c>
      <c r="F954" s="66">
        <v>3.1983896609600714E-4</v>
      </c>
    </row>
    <row r="955" spans="1:6" x14ac:dyDescent="0.2">
      <c r="A955" s="58" t="s">
        <v>553</v>
      </c>
      <c r="B955" s="58" t="s">
        <v>49</v>
      </c>
      <c r="C955" s="64">
        <v>929</v>
      </c>
      <c r="D955" s="65">
        <v>40547846</v>
      </c>
      <c r="E955" s="65">
        <v>2427339</v>
      </c>
      <c r="F955" s="66">
        <v>3.1336330822382074E-3</v>
      </c>
    </row>
    <row r="956" spans="1:6" x14ac:dyDescent="0.2">
      <c r="A956" s="58" t="s">
        <v>556</v>
      </c>
      <c r="B956" s="58" t="s">
        <v>5</v>
      </c>
      <c r="C956" s="64" t="s">
        <v>761</v>
      </c>
      <c r="D956" s="65" t="s">
        <v>761</v>
      </c>
      <c r="E956" s="65" t="s">
        <v>761</v>
      </c>
      <c r="F956" s="66" t="s">
        <v>761</v>
      </c>
    </row>
    <row r="957" spans="1:6" x14ac:dyDescent="0.2">
      <c r="A957" s="58" t="s">
        <v>556</v>
      </c>
      <c r="B957" s="58" t="s">
        <v>1</v>
      </c>
      <c r="C957" s="64">
        <v>12</v>
      </c>
      <c r="D957" s="65">
        <v>2100406</v>
      </c>
      <c r="E957" s="65">
        <v>126024</v>
      </c>
      <c r="F957" s="66">
        <v>1.6269378754100184E-4</v>
      </c>
    </row>
    <row r="958" spans="1:6" x14ac:dyDescent="0.2">
      <c r="A958" s="58" t="s">
        <v>556</v>
      </c>
      <c r="B958" s="58" t="s">
        <v>762</v>
      </c>
      <c r="C958" s="64">
        <v>89</v>
      </c>
      <c r="D958" s="65">
        <v>3302902</v>
      </c>
      <c r="E958" s="65">
        <v>198174</v>
      </c>
      <c r="F958" s="66">
        <v>2.5583760753626687E-4</v>
      </c>
    </row>
    <row r="959" spans="1:6" x14ac:dyDescent="0.2">
      <c r="A959" s="58" t="s">
        <v>556</v>
      </c>
      <c r="B959" s="58" t="s">
        <v>3</v>
      </c>
      <c r="C959" s="64">
        <v>33</v>
      </c>
      <c r="D959" s="65">
        <v>2979366</v>
      </c>
      <c r="E959" s="65">
        <v>178762</v>
      </c>
      <c r="F959" s="66">
        <v>2.3077720790011877E-4</v>
      </c>
    </row>
    <row r="960" spans="1:6" x14ac:dyDescent="0.2">
      <c r="A960" s="58" t="s">
        <v>556</v>
      </c>
      <c r="B960" s="58" t="s">
        <v>2</v>
      </c>
      <c r="C960" s="64">
        <v>24</v>
      </c>
      <c r="D960" s="65">
        <v>958905</v>
      </c>
      <c r="E960" s="65">
        <v>57534</v>
      </c>
      <c r="F960" s="66">
        <v>7.4274934713895762E-5</v>
      </c>
    </row>
    <row r="961" spans="1:6" x14ac:dyDescent="0.2">
      <c r="A961" s="58" t="s">
        <v>556</v>
      </c>
      <c r="B961" s="58" t="s">
        <v>6</v>
      </c>
      <c r="C961" s="64" t="s">
        <v>761</v>
      </c>
      <c r="D961" s="65" t="s">
        <v>761</v>
      </c>
      <c r="E961" s="65" t="s">
        <v>761</v>
      </c>
      <c r="F961" s="66" t="s">
        <v>761</v>
      </c>
    </row>
    <row r="962" spans="1:6" x14ac:dyDescent="0.2">
      <c r="A962" s="58" t="s">
        <v>556</v>
      </c>
      <c r="B962" s="58" t="s">
        <v>10</v>
      </c>
      <c r="C962" s="64">
        <v>117</v>
      </c>
      <c r="D962" s="65">
        <v>10430130</v>
      </c>
      <c r="E962" s="65">
        <v>625808</v>
      </c>
      <c r="F962" s="66">
        <v>8.0790225507410701E-4</v>
      </c>
    </row>
    <row r="963" spans="1:6" x14ac:dyDescent="0.2">
      <c r="A963" s="58" t="s">
        <v>556</v>
      </c>
      <c r="B963" s="58" t="s">
        <v>4</v>
      </c>
      <c r="C963" s="64">
        <v>29</v>
      </c>
      <c r="D963" s="65">
        <v>1311595</v>
      </c>
      <c r="E963" s="65">
        <v>78696</v>
      </c>
      <c r="F963" s="66">
        <v>1.0159453996323462E-4</v>
      </c>
    </row>
    <row r="964" spans="1:6" x14ac:dyDescent="0.2">
      <c r="A964" s="58" t="s">
        <v>556</v>
      </c>
      <c r="B964" s="58" t="s">
        <v>763</v>
      </c>
      <c r="C964" s="64">
        <v>214</v>
      </c>
      <c r="D964" s="65">
        <v>2777967</v>
      </c>
      <c r="E964" s="65">
        <v>162259</v>
      </c>
      <c r="F964" s="66">
        <v>2.0947225348041178E-4</v>
      </c>
    </row>
    <row r="965" spans="1:6" x14ac:dyDescent="0.2">
      <c r="A965" s="58" t="s">
        <v>556</v>
      </c>
      <c r="B965" s="58" t="s">
        <v>8</v>
      </c>
      <c r="C965" s="64">
        <v>69</v>
      </c>
      <c r="D965" s="65">
        <v>904518</v>
      </c>
      <c r="E965" s="65">
        <v>54271</v>
      </c>
      <c r="F965" s="66">
        <v>7.0062484476272056E-5</v>
      </c>
    </row>
    <row r="966" spans="1:6" x14ac:dyDescent="0.2">
      <c r="A966" s="58" t="s">
        <v>556</v>
      </c>
      <c r="B966" s="58" t="s">
        <v>764</v>
      </c>
      <c r="C966" s="64">
        <v>63</v>
      </c>
      <c r="D966" s="65">
        <v>2331873</v>
      </c>
      <c r="E966" s="65">
        <v>139912</v>
      </c>
      <c r="F966" s="66">
        <v>1.8062284328728375E-4</v>
      </c>
    </row>
    <row r="967" spans="1:6" x14ac:dyDescent="0.2">
      <c r="A967" s="58" t="s">
        <v>556</v>
      </c>
      <c r="B967" s="58" t="s">
        <v>25</v>
      </c>
      <c r="C967" s="64">
        <v>42</v>
      </c>
      <c r="D967" s="65">
        <v>1067751</v>
      </c>
      <c r="E967" s="65">
        <v>64065</v>
      </c>
      <c r="F967" s="66">
        <v>8.2706290062323692E-5</v>
      </c>
    </row>
    <row r="968" spans="1:6" x14ac:dyDescent="0.2">
      <c r="A968" s="58" t="s">
        <v>556</v>
      </c>
      <c r="B968" s="58" t="s">
        <v>49</v>
      </c>
      <c r="C968" s="64">
        <v>701</v>
      </c>
      <c r="D968" s="65">
        <v>28214279</v>
      </c>
      <c r="E968" s="65">
        <v>1688438</v>
      </c>
      <c r="F968" s="66">
        <v>2.179730632642624E-3</v>
      </c>
    </row>
    <row r="969" spans="1:6" x14ac:dyDescent="0.2">
      <c r="A969" s="58" t="s">
        <v>167</v>
      </c>
      <c r="B969" s="58" t="s">
        <v>5</v>
      </c>
      <c r="C969" s="64">
        <v>27</v>
      </c>
      <c r="D969" s="65">
        <v>639005</v>
      </c>
      <c r="E969" s="65">
        <v>38340</v>
      </c>
      <c r="F969" s="66">
        <v>4.9495967548419428E-5</v>
      </c>
    </row>
    <row r="970" spans="1:6" x14ac:dyDescent="0.2">
      <c r="A970" s="58" t="s">
        <v>167</v>
      </c>
      <c r="B970" s="58" t="s">
        <v>1</v>
      </c>
      <c r="C970" s="64">
        <v>41</v>
      </c>
      <c r="D970" s="65">
        <v>3600907</v>
      </c>
      <c r="E970" s="65">
        <v>216054</v>
      </c>
      <c r="F970" s="66">
        <v>2.7892023402989593E-4</v>
      </c>
    </row>
    <row r="971" spans="1:6" x14ac:dyDescent="0.2">
      <c r="A971" s="58" t="s">
        <v>167</v>
      </c>
      <c r="B971" s="58" t="s">
        <v>762</v>
      </c>
      <c r="C971" s="64">
        <v>192</v>
      </c>
      <c r="D971" s="65">
        <v>7758918</v>
      </c>
      <c r="E971" s="65">
        <v>465535</v>
      </c>
      <c r="F971" s="66">
        <v>6.0099387722100772E-4</v>
      </c>
    </row>
    <row r="972" spans="1:6" x14ac:dyDescent="0.2">
      <c r="A972" s="58" t="s">
        <v>167</v>
      </c>
      <c r="B972" s="58" t="s">
        <v>3</v>
      </c>
      <c r="C972" s="64">
        <v>52</v>
      </c>
      <c r="D972" s="65">
        <v>5986982</v>
      </c>
      <c r="E972" s="65">
        <v>359219</v>
      </c>
      <c r="F972" s="66">
        <v>4.6374261780844232E-4</v>
      </c>
    </row>
    <row r="973" spans="1:6" x14ac:dyDescent="0.2">
      <c r="A973" s="58" t="s">
        <v>167</v>
      </c>
      <c r="B973" s="58" t="s">
        <v>2</v>
      </c>
      <c r="C973" s="64">
        <v>35</v>
      </c>
      <c r="D973" s="65">
        <v>11439782</v>
      </c>
      <c r="E973" s="65">
        <v>686387</v>
      </c>
      <c r="F973" s="66">
        <v>8.861082075549547E-4</v>
      </c>
    </row>
    <row r="974" spans="1:6" x14ac:dyDescent="0.2">
      <c r="A974" s="58" t="s">
        <v>167</v>
      </c>
      <c r="B974" s="58" t="s">
        <v>6</v>
      </c>
      <c r="C974" s="64">
        <v>27</v>
      </c>
      <c r="D974" s="65">
        <v>1594558</v>
      </c>
      <c r="E974" s="65">
        <v>95673</v>
      </c>
      <c r="F974" s="66">
        <v>1.2351141636045726E-4</v>
      </c>
    </row>
    <row r="975" spans="1:6" x14ac:dyDescent="0.2">
      <c r="A975" s="58" t="s">
        <v>167</v>
      </c>
      <c r="B975" s="58" t="s">
        <v>10</v>
      </c>
      <c r="C975" s="64">
        <v>329</v>
      </c>
      <c r="D975" s="65">
        <v>11531667</v>
      </c>
      <c r="E975" s="65">
        <v>691900</v>
      </c>
      <c r="F975" s="66">
        <v>8.9322535072382378E-4</v>
      </c>
    </row>
    <row r="976" spans="1:6" x14ac:dyDescent="0.2">
      <c r="A976" s="58" t="s">
        <v>167</v>
      </c>
      <c r="B976" s="58" t="s">
        <v>4</v>
      </c>
      <c r="C976" s="64">
        <v>27</v>
      </c>
      <c r="D976" s="65">
        <v>4478515</v>
      </c>
      <c r="E976" s="65">
        <v>268711</v>
      </c>
      <c r="F976" s="66">
        <v>3.4689908544348807E-4</v>
      </c>
    </row>
    <row r="977" spans="1:6" x14ac:dyDescent="0.2">
      <c r="A977" s="58" t="s">
        <v>167</v>
      </c>
      <c r="B977" s="58" t="s">
        <v>763</v>
      </c>
      <c r="C977" s="64">
        <v>551</v>
      </c>
      <c r="D977" s="65">
        <v>10603115</v>
      </c>
      <c r="E977" s="65">
        <v>627993</v>
      </c>
      <c r="F977" s="66">
        <v>8.1072303465400521E-4</v>
      </c>
    </row>
    <row r="978" spans="1:6" x14ac:dyDescent="0.2">
      <c r="A978" s="58" t="s">
        <v>167</v>
      </c>
      <c r="B978" s="58" t="s">
        <v>8</v>
      </c>
      <c r="C978" s="64">
        <v>114</v>
      </c>
      <c r="D978" s="65">
        <v>1731181</v>
      </c>
      <c r="E978" s="65">
        <v>103871</v>
      </c>
      <c r="F978" s="66">
        <v>1.3409482642727893E-4</v>
      </c>
    </row>
    <row r="979" spans="1:6" x14ac:dyDescent="0.2">
      <c r="A979" s="58" t="s">
        <v>167</v>
      </c>
      <c r="B979" s="58" t="s">
        <v>764</v>
      </c>
      <c r="C979" s="64">
        <v>84</v>
      </c>
      <c r="D979" s="65">
        <v>5889296</v>
      </c>
      <c r="E979" s="65">
        <v>353358</v>
      </c>
      <c r="F979" s="66">
        <v>4.5617621546620741E-4</v>
      </c>
    </row>
    <row r="980" spans="1:6" x14ac:dyDescent="0.2">
      <c r="A980" s="58" t="s">
        <v>167</v>
      </c>
      <c r="B980" s="58" t="s">
        <v>25</v>
      </c>
      <c r="C980" s="64">
        <v>105</v>
      </c>
      <c r="D980" s="65">
        <v>8124785</v>
      </c>
      <c r="E980" s="65">
        <v>487487</v>
      </c>
      <c r="F980" s="66">
        <v>6.2933335243287275E-4</v>
      </c>
    </row>
    <row r="981" spans="1:6" x14ac:dyDescent="0.2">
      <c r="A981" s="58" t="s">
        <v>167</v>
      </c>
      <c r="B981" s="58" t="s">
        <v>49</v>
      </c>
      <c r="C981" s="64">
        <v>1584</v>
      </c>
      <c r="D981" s="65">
        <v>73378711</v>
      </c>
      <c r="E981" s="65">
        <v>4394529</v>
      </c>
      <c r="F981" s="66">
        <v>5.6732254766454901E-3</v>
      </c>
    </row>
    <row r="982" spans="1:6" x14ac:dyDescent="0.2">
      <c r="A982" s="58" t="s">
        <v>570</v>
      </c>
      <c r="B982" s="58" t="s">
        <v>5</v>
      </c>
      <c r="C982" s="64" t="s">
        <v>761</v>
      </c>
      <c r="D982" s="65" t="s">
        <v>761</v>
      </c>
      <c r="E982" s="65" t="s">
        <v>761</v>
      </c>
      <c r="F982" s="66" t="s">
        <v>761</v>
      </c>
    </row>
    <row r="983" spans="1:6" x14ac:dyDescent="0.2">
      <c r="A983" s="58" t="s">
        <v>570</v>
      </c>
      <c r="B983" s="58" t="s">
        <v>1</v>
      </c>
      <c r="C983" s="64" t="s">
        <v>761</v>
      </c>
      <c r="D983" s="65" t="s">
        <v>761</v>
      </c>
      <c r="E983" s="65" t="s">
        <v>761</v>
      </c>
      <c r="F983" s="66" t="s">
        <v>761</v>
      </c>
    </row>
    <row r="984" spans="1:6" x14ac:dyDescent="0.2">
      <c r="A984" s="58" t="s">
        <v>570</v>
      </c>
      <c r="B984" s="58" t="s">
        <v>762</v>
      </c>
      <c r="C984" s="64">
        <v>50</v>
      </c>
      <c r="D984" s="65">
        <v>882630</v>
      </c>
      <c r="E984" s="65">
        <v>52958</v>
      </c>
      <c r="F984" s="66">
        <v>6.836743477906093E-5</v>
      </c>
    </row>
    <row r="985" spans="1:6" x14ac:dyDescent="0.2">
      <c r="A985" s="58" t="s">
        <v>570</v>
      </c>
      <c r="B985" s="58" t="s">
        <v>3</v>
      </c>
      <c r="C985" s="64">
        <v>45</v>
      </c>
      <c r="D985" s="65">
        <v>1513692</v>
      </c>
      <c r="E985" s="65">
        <v>90821</v>
      </c>
      <c r="F985" s="66">
        <v>1.1724760742605636E-4</v>
      </c>
    </row>
    <row r="986" spans="1:6" x14ac:dyDescent="0.2">
      <c r="A986" s="58" t="s">
        <v>570</v>
      </c>
      <c r="B986" s="58" t="s">
        <v>2</v>
      </c>
      <c r="C986" s="64">
        <v>15</v>
      </c>
      <c r="D986" s="65">
        <v>767778</v>
      </c>
      <c r="E986" s="65">
        <v>46067</v>
      </c>
      <c r="F986" s="66">
        <v>5.9471328561633745E-5</v>
      </c>
    </row>
    <row r="987" spans="1:6" x14ac:dyDescent="0.2">
      <c r="A987" s="58" t="s">
        <v>570</v>
      </c>
      <c r="B987" s="58" t="s">
        <v>6</v>
      </c>
      <c r="C987" s="64" t="s">
        <v>761</v>
      </c>
      <c r="D987" s="65" t="s">
        <v>761</v>
      </c>
      <c r="E987" s="65" t="s">
        <v>761</v>
      </c>
      <c r="F987" s="66" t="s">
        <v>761</v>
      </c>
    </row>
    <row r="988" spans="1:6" x14ac:dyDescent="0.2">
      <c r="A988" s="58" t="s">
        <v>570</v>
      </c>
      <c r="B988" s="58" t="s">
        <v>10</v>
      </c>
      <c r="C988" s="64">
        <v>100</v>
      </c>
      <c r="D988" s="65">
        <v>3297226</v>
      </c>
      <c r="E988" s="65">
        <v>197834</v>
      </c>
      <c r="F988" s="66">
        <v>2.5539867615998981E-4</v>
      </c>
    </row>
    <row r="989" spans="1:6" x14ac:dyDescent="0.2">
      <c r="A989" s="58" t="s">
        <v>570</v>
      </c>
      <c r="B989" s="58" t="s">
        <v>4</v>
      </c>
      <c r="C989" s="64">
        <v>18</v>
      </c>
      <c r="D989" s="65">
        <v>226710</v>
      </c>
      <c r="E989" s="65">
        <v>13603</v>
      </c>
      <c r="F989" s="66">
        <v>1.7561127974990858E-5</v>
      </c>
    </row>
    <row r="990" spans="1:6" x14ac:dyDescent="0.2">
      <c r="A990" s="58" t="s">
        <v>570</v>
      </c>
      <c r="B990" s="58" t="s">
        <v>763</v>
      </c>
      <c r="C990" s="64">
        <v>117</v>
      </c>
      <c r="D990" s="65">
        <v>1252611</v>
      </c>
      <c r="E990" s="65">
        <v>74303</v>
      </c>
      <c r="F990" s="66">
        <v>9.5923288386807744E-5</v>
      </c>
    </row>
    <row r="991" spans="1:6" x14ac:dyDescent="0.2">
      <c r="A991" s="58" t="s">
        <v>570</v>
      </c>
      <c r="B991" s="58" t="s">
        <v>8</v>
      </c>
      <c r="C991" s="64">
        <v>43</v>
      </c>
      <c r="D991" s="65">
        <v>315275</v>
      </c>
      <c r="E991" s="65">
        <v>18916</v>
      </c>
      <c r="F991" s="66">
        <v>2.4420076216638025E-5</v>
      </c>
    </row>
    <row r="992" spans="1:6" x14ac:dyDescent="0.2">
      <c r="A992" s="58" t="s">
        <v>570</v>
      </c>
      <c r="B992" s="58" t="s">
        <v>764</v>
      </c>
      <c r="C992" s="64">
        <v>69</v>
      </c>
      <c r="D992" s="65">
        <v>1287286</v>
      </c>
      <c r="E992" s="65">
        <v>77237</v>
      </c>
      <c r="F992" s="66">
        <v>9.9711007969151578E-5</v>
      </c>
    </row>
    <row r="993" spans="1:6" x14ac:dyDescent="0.2">
      <c r="A993" s="58" t="s">
        <v>570</v>
      </c>
      <c r="B993" s="58" t="s">
        <v>25</v>
      </c>
      <c r="C993" s="64">
        <v>36</v>
      </c>
      <c r="D993" s="65">
        <v>2820343</v>
      </c>
      <c r="E993" s="65">
        <v>169221</v>
      </c>
      <c r="F993" s="66">
        <v>2.1846001889700272E-4</v>
      </c>
    </row>
    <row r="994" spans="1:6" x14ac:dyDescent="0.2">
      <c r="A994" s="58" t="s">
        <v>570</v>
      </c>
      <c r="B994" s="58" t="s">
        <v>49</v>
      </c>
      <c r="C994" s="64">
        <v>509</v>
      </c>
      <c r="D994" s="65">
        <v>12650936</v>
      </c>
      <c r="E994" s="65">
        <v>758203</v>
      </c>
      <c r="F994" s="66">
        <v>9.7882084202175943E-4</v>
      </c>
    </row>
    <row r="995" spans="1:6" x14ac:dyDescent="0.2">
      <c r="A995" s="58" t="s">
        <v>577</v>
      </c>
      <c r="B995" s="58" t="s">
        <v>5</v>
      </c>
      <c r="C995" s="64">
        <v>765</v>
      </c>
      <c r="D995" s="65">
        <v>64160138</v>
      </c>
      <c r="E995" s="65">
        <v>3849608</v>
      </c>
      <c r="F995" s="66">
        <v>4.9697462869623321E-3</v>
      </c>
    </row>
    <row r="996" spans="1:6" x14ac:dyDescent="0.2">
      <c r="A996" s="58" t="s">
        <v>577</v>
      </c>
      <c r="B996" s="58" t="s">
        <v>1</v>
      </c>
      <c r="C996" s="64">
        <v>382</v>
      </c>
      <c r="D996" s="65">
        <v>268361454</v>
      </c>
      <c r="E996" s="65">
        <v>16101687</v>
      </c>
      <c r="F996" s="66">
        <v>2.0786869515566169E-2</v>
      </c>
    </row>
    <row r="997" spans="1:6" x14ac:dyDescent="0.2">
      <c r="A997" s="58" t="s">
        <v>577</v>
      </c>
      <c r="B997" s="58" t="s">
        <v>762</v>
      </c>
      <c r="C997" s="64">
        <v>4660</v>
      </c>
      <c r="D997" s="65">
        <v>357897095</v>
      </c>
      <c r="E997" s="65">
        <v>21464580</v>
      </c>
      <c r="F997" s="66">
        <v>2.7710228354732726E-2</v>
      </c>
    </row>
    <row r="998" spans="1:6" x14ac:dyDescent="0.2">
      <c r="A998" s="58" t="s">
        <v>577</v>
      </c>
      <c r="B998" s="58" t="s">
        <v>3</v>
      </c>
      <c r="C998" s="64">
        <v>1121</v>
      </c>
      <c r="D998" s="65">
        <v>195011982</v>
      </c>
      <c r="E998" s="65">
        <v>11700719</v>
      </c>
      <c r="F998" s="66">
        <v>1.5105331453238774E-2</v>
      </c>
    </row>
    <row r="999" spans="1:6" x14ac:dyDescent="0.2">
      <c r="A999" s="58" t="s">
        <v>577</v>
      </c>
      <c r="B999" s="58" t="s">
        <v>2</v>
      </c>
      <c r="C999" s="64">
        <v>797</v>
      </c>
      <c r="D999" s="65">
        <v>195140376</v>
      </c>
      <c r="E999" s="65">
        <v>11708423</v>
      </c>
      <c r="F999" s="66">
        <v>1.5115277121835358E-2</v>
      </c>
    </row>
    <row r="1000" spans="1:6" x14ac:dyDescent="0.2">
      <c r="A1000" s="58" t="s">
        <v>577</v>
      </c>
      <c r="B1000" s="58" t="s">
        <v>6</v>
      </c>
      <c r="C1000" s="64">
        <v>552</v>
      </c>
      <c r="D1000" s="65">
        <v>118396990</v>
      </c>
      <c r="E1000" s="65">
        <v>7103819</v>
      </c>
      <c r="F1000" s="66">
        <v>9.1708501485092686E-3</v>
      </c>
    </row>
    <row r="1001" spans="1:6" x14ac:dyDescent="0.2">
      <c r="A1001" s="58" t="s">
        <v>577</v>
      </c>
      <c r="B1001" s="58" t="s">
        <v>10</v>
      </c>
      <c r="C1001" s="64">
        <v>4269</v>
      </c>
      <c r="D1001" s="65">
        <v>325288375</v>
      </c>
      <c r="E1001" s="65">
        <v>19517303</v>
      </c>
      <c r="F1001" s="66">
        <v>2.5196343138254283E-2</v>
      </c>
    </row>
    <row r="1002" spans="1:6" x14ac:dyDescent="0.2">
      <c r="A1002" s="58" t="s">
        <v>577</v>
      </c>
      <c r="B1002" s="58" t="s">
        <v>4</v>
      </c>
      <c r="C1002" s="64">
        <v>788</v>
      </c>
      <c r="D1002" s="65">
        <v>150200284</v>
      </c>
      <c r="E1002" s="65">
        <v>9012017</v>
      </c>
      <c r="F1002" s="66">
        <v>1.1634285367183209E-2</v>
      </c>
    </row>
    <row r="1003" spans="1:6" x14ac:dyDescent="0.2">
      <c r="A1003" s="58" t="s">
        <v>577</v>
      </c>
      <c r="B1003" s="58" t="s">
        <v>763</v>
      </c>
      <c r="C1003" s="64">
        <v>10253</v>
      </c>
      <c r="D1003" s="65">
        <v>554969858</v>
      </c>
      <c r="E1003" s="65">
        <v>32358054</v>
      </c>
      <c r="F1003" s="66">
        <v>4.1773426987845683E-2</v>
      </c>
    </row>
    <row r="1004" spans="1:6" x14ac:dyDescent="0.2">
      <c r="A1004" s="58" t="s">
        <v>577</v>
      </c>
      <c r="B1004" s="58" t="s">
        <v>8</v>
      </c>
      <c r="C1004" s="64">
        <v>3301</v>
      </c>
      <c r="D1004" s="65">
        <v>259000586</v>
      </c>
      <c r="E1004" s="65">
        <v>15539713</v>
      </c>
      <c r="F1004" s="66">
        <v>2.0061375335413446E-2</v>
      </c>
    </row>
    <row r="1005" spans="1:6" x14ac:dyDescent="0.2">
      <c r="A1005" s="58" t="s">
        <v>577</v>
      </c>
      <c r="B1005" s="58" t="s">
        <v>764</v>
      </c>
      <c r="C1005" s="64">
        <v>653</v>
      </c>
      <c r="D1005" s="65">
        <v>146014862</v>
      </c>
      <c r="E1005" s="65">
        <v>8756996</v>
      </c>
      <c r="F1005" s="66">
        <v>1.1305059724508052E-2</v>
      </c>
    </row>
    <row r="1006" spans="1:6" x14ac:dyDescent="0.2">
      <c r="A1006" s="58" t="s">
        <v>577</v>
      </c>
      <c r="B1006" s="58" t="s">
        <v>25</v>
      </c>
      <c r="C1006" s="64">
        <v>1468</v>
      </c>
      <c r="D1006" s="65">
        <v>330807233</v>
      </c>
      <c r="E1006" s="65">
        <v>19848434</v>
      </c>
      <c r="F1006" s="66">
        <v>2.5623824860483695E-2</v>
      </c>
    </row>
    <row r="1007" spans="1:6" x14ac:dyDescent="0.2">
      <c r="A1007" s="58" t="s">
        <v>577</v>
      </c>
      <c r="B1007" s="58" t="s">
        <v>49</v>
      </c>
      <c r="C1007" s="64">
        <v>29009</v>
      </c>
      <c r="D1007" s="65">
        <v>2965249233</v>
      </c>
      <c r="E1007" s="65">
        <v>176961353</v>
      </c>
      <c r="F1007" s="66">
        <v>0.22845261829453298</v>
      </c>
    </row>
    <row r="1008" spans="1:6" x14ac:dyDescent="0.2">
      <c r="A1008" s="58" t="s">
        <v>590</v>
      </c>
      <c r="B1008" s="58" t="s">
        <v>5</v>
      </c>
      <c r="C1008" s="64">
        <v>126</v>
      </c>
      <c r="D1008" s="65">
        <v>7819523</v>
      </c>
      <c r="E1008" s="65">
        <v>469171</v>
      </c>
      <c r="F1008" s="66">
        <v>6.0568786099790008E-4</v>
      </c>
    </row>
    <row r="1009" spans="1:6" x14ac:dyDescent="0.2">
      <c r="A1009" s="58" t="s">
        <v>590</v>
      </c>
      <c r="B1009" s="58" t="s">
        <v>1</v>
      </c>
      <c r="C1009" s="64">
        <v>60</v>
      </c>
      <c r="D1009" s="65">
        <v>51870330</v>
      </c>
      <c r="E1009" s="65">
        <v>3112220</v>
      </c>
      <c r="F1009" s="66">
        <v>4.0177970819911821E-3</v>
      </c>
    </row>
    <row r="1010" spans="1:6" x14ac:dyDescent="0.2">
      <c r="A1010" s="58" t="s">
        <v>590</v>
      </c>
      <c r="B1010" s="58" t="s">
        <v>762</v>
      </c>
      <c r="C1010" s="64">
        <v>627</v>
      </c>
      <c r="D1010" s="65">
        <v>49041379</v>
      </c>
      <c r="E1010" s="65">
        <v>2942483</v>
      </c>
      <c r="F1010" s="66">
        <v>3.7986709201819468E-3</v>
      </c>
    </row>
    <row r="1011" spans="1:6" x14ac:dyDescent="0.2">
      <c r="A1011" s="58" t="s">
        <v>590</v>
      </c>
      <c r="B1011" s="58" t="s">
        <v>3</v>
      </c>
      <c r="C1011" s="64">
        <v>166</v>
      </c>
      <c r="D1011" s="65">
        <v>38852098</v>
      </c>
      <c r="E1011" s="65">
        <v>2331126</v>
      </c>
      <c r="F1011" s="66">
        <v>3.0094245395742509E-3</v>
      </c>
    </row>
    <row r="1012" spans="1:6" x14ac:dyDescent="0.2">
      <c r="A1012" s="58" t="s">
        <v>590</v>
      </c>
      <c r="B1012" s="58" t="s">
        <v>2</v>
      </c>
      <c r="C1012" s="64">
        <v>133</v>
      </c>
      <c r="D1012" s="65">
        <v>44551791</v>
      </c>
      <c r="E1012" s="65">
        <v>2673107</v>
      </c>
      <c r="F1012" s="66">
        <v>3.4509133366054461E-3</v>
      </c>
    </row>
    <row r="1013" spans="1:6" x14ac:dyDescent="0.2">
      <c r="A1013" s="58" t="s">
        <v>590</v>
      </c>
      <c r="B1013" s="58" t="s">
        <v>6</v>
      </c>
      <c r="C1013" s="64">
        <v>54</v>
      </c>
      <c r="D1013" s="65">
        <v>3038182</v>
      </c>
      <c r="E1013" s="65">
        <v>182291</v>
      </c>
      <c r="F1013" s="66">
        <v>2.3533305739094747E-4</v>
      </c>
    </row>
    <row r="1014" spans="1:6" x14ac:dyDescent="0.2">
      <c r="A1014" s="58" t="s">
        <v>590</v>
      </c>
      <c r="B1014" s="58" t="s">
        <v>10</v>
      </c>
      <c r="C1014" s="64">
        <v>571</v>
      </c>
      <c r="D1014" s="65">
        <v>19848271</v>
      </c>
      <c r="E1014" s="65">
        <v>1190896</v>
      </c>
      <c r="F1014" s="66">
        <v>1.5374165302436751E-3</v>
      </c>
    </row>
    <row r="1015" spans="1:6" x14ac:dyDescent="0.2">
      <c r="A1015" s="58" t="s">
        <v>590</v>
      </c>
      <c r="B1015" s="58" t="s">
        <v>4</v>
      </c>
      <c r="C1015" s="64">
        <v>122</v>
      </c>
      <c r="D1015" s="65">
        <v>24200573</v>
      </c>
      <c r="E1015" s="65">
        <v>1452034</v>
      </c>
      <c r="F1015" s="66">
        <v>1.8745390647679095E-3</v>
      </c>
    </row>
    <row r="1016" spans="1:6" x14ac:dyDescent="0.2">
      <c r="A1016" s="58" t="s">
        <v>590</v>
      </c>
      <c r="B1016" s="58" t="s">
        <v>763</v>
      </c>
      <c r="C1016" s="64">
        <v>1380</v>
      </c>
      <c r="D1016" s="65">
        <v>87986768</v>
      </c>
      <c r="E1016" s="65">
        <v>5133128</v>
      </c>
      <c r="F1016" s="66">
        <v>6.626738051900968E-3</v>
      </c>
    </row>
    <row r="1017" spans="1:6" x14ac:dyDescent="0.2">
      <c r="A1017" s="58" t="s">
        <v>590</v>
      </c>
      <c r="B1017" s="58" t="s">
        <v>8</v>
      </c>
      <c r="C1017" s="64">
        <v>443</v>
      </c>
      <c r="D1017" s="65">
        <v>29979007</v>
      </c>
      <c r="E1017" s="65">
        <v>1791626</v>
      </c>
      <c r="F1017" s="66">
        <v>2.3129437233934402E-3</v>
      </c>
    </row>
    <row r="1018" spans="1:6" x14ac:dyDescent="0.2">
      <c r="A1018" s="58" t="s">
        <v>590</v>
      </c>
      <c r="B1018" s="58" t="s">
        <v>764</v>
      </c>
      <c r="C1018" s="64">
        <v>261</v>
      </c>
      <c r="D1018" s="65">
        <v>26752107</v>
      </c>
      <c r="E1018" s="65">
        <v>1604833</v>
      </c>
      <c r="F1018" s="66">
        <v>2.0717986981907302E-3</v>
      </c>
    </row>
    <row r="1019" spans="1:6" x14ac:dyDescent="0.2">
      <c r="A1019" s="58" t="s">
        <v>590</v>
      </c>
      <c r="B1019" s="58" t="s">
        <v>25</v>
      </c>
      <c r="C1019" s="64">
        <v>248</v>
      </c>
      <c r="D1019" s="65">
        <v>24812850</v>
      </c>
      <c r="E1019" s="65">
        <v>1488771</v>
      </c>
      <c r="F1019" s="66">
        <v>1.9219655999746462E-3</v>
      </c>
    </row>
    <row r="1020" spans="1:6" x14ac:dyDescent="0.2">
      <c r="A1020" s="58" t="s">
        <v>590</v>
      </c>
      <c r="B1020" s="58" t="s">
        <v>49</v>
      </c>
      <c r="C1020" s="64">
        <v>4191</v>
      </c>
      <c r="D1020" s="65">
        <v>408752878</v>
      </c>
      <c r="E1020" s="65">
        <v>24371687</v>
      </c>
      <c r="F1020" s="66">
        <v>3.1463229756187677E-2</v>
      </c>
    </row>
    <row r="1021" spans="1:6" x14ac:dyDescent="0.2">
      <c r="A1021" s="58" t="s">
        <v>603</v>
      </c>
      <c r="B1021" s="58" t="s">
        <v>5</v>
      </c>
      <c r="C1021" s="64">
        <v>14</v>
      </c>
      <c r="D1021" s="65">
        <v>367350</v>
      </c>
      <c r="E1021" s="65">
        <v>22041</v>
      </c>
      <c r="F1021" s="66">
        <v>2.8454371954478681E-5</v>
      </c>
    </row>
    <row r="1022" spans="1:6" x14ac:dyDescent="0.2">
      <c r="A1022" s="58" t="s">
        <v>603</v>
      </c>
      <c r="B1022" s="58" t="s">
        <v>1</v>
      </c>
      <c r="C1022" s="64">
        <v>36</v>
      </c>
      <c r="D1022" s="65">
        <v>2426252</v>
      </c>
      <c r="E1022" s="65">
        <v>145575</v>
      </c>
      <c r="F1022" s="66">
        <v>1.8793363265156906E-4</v>
      </c>
    </row>
    <row r="1023" spans="1:6" x14ac:dyDescent="0.2">
      <c r="A1023" s="58" t="s">
        <v>603</v>
      </c>
      <c r="B1023" s="58" t="s">
        <v>762</v>
      </c>
      <c r="C1023" s="64">
        <v>161</v>
      </c>
      <c r="D1023" s="65">
        <v>6318190</v>
      </c>
      <c r="E1023" s="65">
        <v>379091</v>
      </c>
      <c r="F1023" s="66">
        <v>4.893968657772006E-4</v>
      </c>
    </row>
    <row r="1024" spans="1:6" x14ac:dyDescent="0.2">
      <c r="A1024" s="58" t="s">
        <v>603</v>
      </c>
      <c r="B1024" s="58" t="s">
        <v>3</v>
      </c>
      <c r="C1024" s="64">
        <v>39</v>
      </c>
      <c r="D1024" s="65">
        <v>6620389</v>
      </c>
      <c r="E1024" s="65">
        <v>397223</v>
      </c>
      <c r="F1024" s="66">
        <v>5.1280481787912907E-4</v>
      </c>
    </row>
    <row r="1025" spans="1:6" x14ac:dyDescent="0.2">
      <c r="A1025" s="58" t="s">
        <v>603</v>
      </c>
      <c r="B1025" s="58" t="s">
        <v>2</v>
      </c>
      <c r="C1025" s="64">
        <v>36</v>
      </c>
      <c r="D1025" s="65">
        <v>7533060</v>
      </c>
      <c r="E1025" s="65">
        <v>451984</v>
      </c>
      <c r="F1025" s="66">
        <v>5.8349987992709453E-4</v>
      </c>
    </row>
    <row r="1026" spans="1:6" x14ac:dyDescent="0.2">
      <c r="A1026" s="58" t="s">
        <v>603</v>
      </c>
      <c r="B1026" s="58" t="s">
        <v>6</v>
      </c>
      <c r="C1026" s="64">
        <v>35</v>
      </c>
      <c r="D1026" s="65">
        <v>1879437</v>
      </c>
      <c r="E1026" s="65">
        <v>112766</v>
      </c>
      <c r="F1026" s="66">
        <v>1.4557804581546857E-4</v>
      </c>
    </row>
    <row r="1027" spans="1:6" x14ac:dyDescent="0.2">
      <c r="A1027" s="58" t="s">
        <v>603</v>
      </c>
      <c r="B1027" s="58" t="s">
        <v>10</v>
      </c>
      <c r="C1027" s="64">
        <v>241</v>
      </c>
      <c r="D1027" s="65">
        <v>6115187</v>
      </c>
      <c r="E1027" s="65">
        <v>366911</v>
      </c>
      <c r="F1027" s="66">
        <v>4.7367279470939282E-4</v>
      </c>
    </row>
    <row r="1028" spans="1:6" x14ac:dyDescent="0.2">
      <c r="A1028" s="58" t="s">
        <v>603</v>
      </c>
      <c r="B1028" s="58" t="s">
        <v>4</v>
      </c>
      <c r="C1028" s="64">
        <v>36</v>
      </c>
      <c r="D1028" s="65">
        <v>2981565</v>
      </c>
      <c r="E1028" s="65">
        <v>178894</v>
      </c>
      <c r="F1028" s="66">
        <v>2.3094761655208517E-4</v>
      </c>
    </row>
    <row r="1029" spans="1:6" x14ac:dyDescent="0.2">
      <c r="A1029" s="58" t="s">
        <v>603</v>
      </c>
      <c r="B1029" s="58" t="s">
        <v>763</v>
      </c>
      <c r="C1029" s="64">
        <v>474</v>
      </c>
      <c r="D1029" s="65">
        <v>7057594</v>
      </c>
      <c r="E1029" s="65">
        <v>411526</v>
      </c>
      <c r="F1029" s="66">
        <v>5.3126962809939629E-4</v>
      </c>
    </row>
    <row r="1030" spans="1:6" x14ac:dyDescent="0.2">
      <c r="A1030" s="58" t="s">
        <v>603</v>
      </c>
      <c r="B1030" s="58" t="s">
        <v>8</v>
      </c>
      <c r="C1030" s="64">
        <v>137</v>
      </c>
      <c r="D1030" s="65">
        <v>3499624</v>
      </c>
      <c r="E1030" s="65">
        <v>209977</v>
      </c>
      <c r="F1030" s="66">
        <v>2.7107498116626152E-4</v>
      </c>
    </row>
    <row r="1031" spans="1:6" x14ac:dyDescent="0.2">
      <c r="A1031" s="58" t="s">
        <v>603</v>
      </c>
      <c r="B1031" s="58" t="s">
        <v>764</v>
      </c>
      <c r="C1031" s="64">
        <v>99</v>
      </c>
      <c r="D1031" s="65">
        <v>4973840</v>
      </c>
      <c r="E1031" s="65">
        <v>298430</v>
      </c>
      <c r="F1031" s="66">
        <v>3.8526556065401175E-4</v>
      </c>
    </row>
    <row r="1032" spans="1:6" x14ac:dyDescent="0.2">
      <c r="A1032" s="58" t="s">
        <v>603</v>
      </c>
      <c r="B1032" s="58" t="s">
        <v>25</v>
      </c>
      <c r="C1032" s="64">
        <v>78</v>
      </c>
      <c r="D1032" s="65">
        <v>6152006</v>
      </c>
      <c r="E1032" s="65">
        <v>369120</v>
      </c>
      <c r="F1032" s="66">
        <v>4.7652455768055764E-4</v>
      </c>
    </row>
    <row r="1033" spans="1:6" x14ac:dyDescent="0.2">
      <c r="A1033" s="58" t="s">
        <v>603</v>
      </c>
      <c r="B1033" s="58" t="s">
        <v>49</v>
      </c>
      <c r="C1033" s="64">
        <v>1386</v>
      </c>
      <c r="D1033" s="65">
        <v>55924495</v>
      </c>
      <c r="E1033" s="65">
        <v>3343540</v>
      </c>
      <c r="F1033" s="66">
        <v>4.3164253348159176E-3</v>
      </c>
    </row>
    <row r="1034" spans="1:6" x14ac:dyDescent="0.2">
      <c r="A1034" s="58" t="s">
        <v>609</v>
      </c>
      <c r="B1034" s="58" t="s">
        <v>5</v>
      </c>
      <c r="C1034" s="64" t="s">
        <v>761</v>
      </c>
      <c r="D1034" s="65" t="s">
        <v>761</v>
      </c>
      <c r="E1034" s="65" t="s">
        <v>761</v>
      </c>
      <c r="F1034" s="66" t="s">
        <v>761</v>
      </c>
    </row>
    <row r="1035" spans="1:6" x14ac:dyDescent="0.2">
      <c r="A1035" s="58" t="s">
        <v>609</v>
      </c>
      <c r="B1035" s="58" t="s">
        <v>1</v>
      </c>
      <c r="C1035" s="64" t="s">
        <v>761</v>
      </c>
      <c r="D1035" s="65" t="s">
        <v>761</v>
      </c>
      <c r="E1035" s="65" t="s">
        <v>761</v>
      </c>
      <c r="F1035" s="66" t="s">
        <v>761</v>
      </c>
    </row>
    <row r="1036" spans="1:6" x14ac:dyDescent="0.2">
      <c r="A1036" s="58" t="s">
        <v>609</v>
      </c>
      <c r="B1036" s="58" t="s">
        <v>762</v>
      </c>
      <c r="C1036" s="64">
        <v>45</v>
      </c>
      <c r="D1036" s="65">
        <v>481370</v>
      </c>
      <c r="E1036" s="65">
        <v>28882</v>
      </c>
      <c r="F1036" s="66">
        <v>3.7285929440100417E-5</v>
      </c>
    </row>
    <row r="1037" spans="1:6" x14ac:dyDescent="0.2">
      <c r="A1037" s="58" t="s">
        <v>609</v>
      </c>
      <c r="B1037" s="58" t="s">
        <v>3</v>
      </c>
      <c r="C1037" s="64" t="s">
        <v>761</v>
      </c>
      <c r="D1037" s="65" t="s">
        <v>761</v>
      </c>
      <c r="E1037" s="65" t="s">
        <v>761</v>
      </c>
      <c r="F1037" s="66" t="s">
        <v>761</v>
      </c>
    </row>
    <row r="1038" spans="1:6" x14ac:dyDescent="0.2">
      <c r="A1038" s="58" t="s">
        <v>609</v>
      </c>
      <c r="B1038" s="58" t="s">
        <v>2</v>
      </c>
      <c r="C1038" s="64" t="s">
        <v>761</v>
      </c>
      <c r="D1038" s="65" t="s">
        <v>761</v>
      </c>
      <c r="E1038" s="65" t="s">
        <v>761</v>
      </c>
      <c r="F1038" s="66" t="s">
        <v>761</v>
      </c>
    </row>
    <row r="1039" spans="1:6" x14ac:dyDescent="0.2">
      <c r="A1039" s="58" t="s">
        <v>609</v>
      </c>
      <c r="B1039" s="58" t="s">
        <v>6</v>
      </c>
      <c r="C1039" s="64" t="s">
        <v>761</v>
      </c>
      <c r="D1039" s="65" t="s">
        <v>761</v>
      </c>
      <c r="E1039" s="65" t="s">
        <v>761</v>
      </c>
      <c r="F1039" s="66" t="s">
        <v>761</v>
      </c>
    </row>
    <row r="1040" spans="1:6" x14ac:dyDescent="0.2">
      <c r="A1040" s="58" t="s">
        <v>609</v>
      </c>
      <c r="B1040" s="58" t="s">
        <v>10</v>
      </c>
      <c r="C1040" s="64">
        <v>55</v>
      </c>
      <c r="D1040" s="65">
        <v>612936</v>
      </c>
      <c r="E1040" s="65">
        <v>36776</v>
      </c>
      <c r="F1040" s="66">
        <v>4.7476883217544935E-5</v>
      </c>
    </row>
    <row r="1041" spans="1:6" x14ac:dyDescent="0.2">
      <c r="A1041" s="58" t="s">
        <v>609</v>
      </c>
      <c r="B1041" s="58" t="s">
        <v>4</v>
      </c>
      <c r="C1041" s="64">
        <v>21</v>
      </c>
      <c r="D1041" s="65">
        <v>703218</v>
      </c>
      <c r="E1041" s="65">
        <v>42193</v>
      </c>
      <c r="F1041" s="66">
        <v>5.4470092821347442E-5</v>
      </c>
    </row>
    <row r="1042" spans="1:6" x14ac:dyDescent="0.2">
      <c r="A1042" s="58" t="s">
        <v>609</v>
      </c>
      <c r="B1042" s="58" t="s">
        <v>763</v>
      </c>
      <c r="C1042" s="64">
        <v>196</v>
      </c>
      <c r="D1042" s="65">
        <v>1589882</v>
      </c>
      <c r="E1042" s="65">
        <v>94353</v>
      </c>
      <c r="F1042" s="66">
        <v>1.2180732984079339E-4</v>
      </c>
    </row>
    <row r="1043" spans="1:6" x14ac:dyDescent="0.2">
      <c r="A1043" s="58" t="s">
        <v>609</v>
      </c>
      <c r="B1043" s="58" t="s">
        <v>8</v>
      </c>
      <c r="C1043" s="64">
        <v>51</v>
      </c>
      <c r="D1043" s="65">
        <v>369784</v>
      </c>
      <c r="E1043" s="65">
        <v>22187</v>
      </c>
      <c r="F1043" s="66">
        <v>2.8642854251350597E-5</v>
      </c>
    </row>
    <row r="1044" spans="1:6" x14ac:dyDescent="0.2">
      <c r="A1044" s="58" t="s">
        <v>609</v>
      </c>
      <c r="B1044" s="58" t="s">
        <v>764</v>
      </c>
      <c r="C1044" s="64">
        <v>33</v>
      </c>
      <c r="D1044" s="65">
        <v>478473</v>
      </c>
      <c r="E1044" s="65">
        <v>28650</v>
      </c>
      <c r="F1044" s="66">
        <v>3.6986423324523122E-5</v>
      </c>
    </row>
    <row r="1045" spans="1:6" x14ac:dyDescent="0.2">
      <c r="A1045" s="58" t="s">
        <v>609</v>
      </c>
      <c r="B1045" s="58" t="s">
        <v>25</v>
      </c>
      <c r="C1045" s="64">
        <v>27</v>
      </c>
      <c r="D1045" s="65">
        <v>1893505</v>
      </c>
      <c r="E1045" s="65">
        <v>113610</v>
      </c>
      <c r="F1045" s="66">
        <v>1.4666762840834458E-4</v>
      </c>
    </row>
    <row r="1046" spans="1:6" x14ac:dyDescent="0.2">
      <c r="A1046" s="58" t="s">
        <v>609</v>
      </c>
      <c r="B1046" s="58" t="s">
        <v>49</v>
      </c>
      <c r="C1046" s="64">
        <v>458</v>
      </c>
      <c r="D1046" s="65">
        <v>8183794</v>
      </c>
      <c r="E1046" s="65">
        <v>489929</v>
      </c>
      <c r="F1046" s="66">
        <v>6.3248591249425096E-4</v>
      </c>
    </row>
    <row r="1047" spans="1:6" x14ac:dyDescent="0.2">
      <c r="A1047" s="58" t="s">
        <v>613</v>
      </c>
      <c r="B1047" s="58" t="s">
        <v>5</v>
      </c>
      <c r="C1047" s="64" t="s">
        <v>761</v>
      </c>
      <c r="D1047" s="65" t="s">
        <v>761</v>
      </c>
      <c r="E1047" s="65" t="s">
        <v>761</v>
      </c>
      <c r="F1047" s="66" t="s">
        <v>761</v>
      </c>
    </row>
    <row r="1048" spans="1:6" x14ac:dyDescent="0.2">
      <c r="A1048" s="58" t="s">
        <v>613</v>
      </c>
      <c r="B1048" s="58" t="s">
        <v>1</v>
      </c>
      <c r="C1048" s="64">
        <v>27</v>
      </c>
      <c r="D1048" s="65">
        <v>5083356</v>
      </c>
      <c r="E1048" s="65">
        <v>305001</v>
      </c>
      <c r="F1048" s="66">
        <v>3.9374855498788402E-4</v>
      </c>
    </row>
    <row r="1049" spans="1:6" x14ac:dyDescent="0.2">
      <c r="A1049" s="58" t="s">
        <v>613</v>
      </c>
      <c r="B1049" s="58" t="s">
        <v>762</v>
      </c>
      <c r="C1049" s="64">
        <v>73</v>
      </c>
      <c r="D1049" s="65">
        <v>1334267</v>
      </c>
      <c r="E1049" s="65">
        <v>80056</v>
      </c>
      <c r="F1049" s="66">
        <v>1.0335026546834287E-4</v>
      </c>
    </row>
    <row r="1050" spans="1:6" x14ac:dyDescent="0.2">
      <c r="A1050" s="58" t="s">
        <v>613</v>
      </c>
      <c r="B1050" s="58" t="s">
        <v>3</v>
      </c>
      <c r="C1050" s="64">
        <v>44</v>
      </c>
      <c r="D1050" s="65">
        <v>3130923</v>
      </c>
      <c r="E1050" s="65">
        <v>187855</v>
      </c>
      <c r="F1050" s="66">
        <v>2.4251604026625799E-4</v>
      </c>
    </row>
    <row r="1051" spans="1:6" x14ac:dyDescent="0.2">
      <c r="A1051" s="58" t="s">
        <v>613</v>
      </c>
      <c r="B1051" s="58" t="s">
        <v>2</v>
      </c>
      <c r="C1051" s="64">
        <v>18</v>
      </c>
      <c r="D1051" s="65">
        <v>907569</v>
      </c>
      <c r="E1051" s="65">
        <v>54454</v>
      </c>
      <c r="F1051" s="66">
        <v>7.0298732834680008E-5</v>
      </c>
    </row>
    <row r="1052" spans="1:6" x14ac:dyDescent="0.2">
      <c r="A1052" s="58" t="s">
        <v>613</v>
      </c>
      <c r="B1052" s="58" t="s">
        <v>6</v>
      </c>
      <c r="C1052" s="64" t="s">
        <v>761</v>
      </c>
      <c r="D1052" s="65" t="s">
        <v>761</v>
      </c>
      <c r="E1052" s="65" t="s">
        <v>761</v>
      </c>
      <c r="F1052" s="66" t="s">
        <v>761</v>
      </c>
    </row>
    <row r="1053" spans="1:6" x14ac:dyDescent="0.2">
      <c r="A1053" s="58" t="s">
        <v>613</v>
      </c>
      <c r="B1053" s="58" t="s">
        <v>10</v>
      </c>
      <c r="C1053" s="64">
        <v>258</v>
      </c>
      <c r="D1053" s="65">
        <v>3645635</v>
      </c>
      <c r="E1053" s="65">
        <v>218711</v>
      </c>
      <c r="F1053" s="66">
        <v>2.8235035363803759E-4</v>
      </c>
    </row>
    <row r="1054" spans="1:6" x14ac:dyDescent="0.2">
      <c r="A1054" s="58" t="s">
        <v>613</v>
      </c>
      <c r="B1054" s="58" t="s">
        <v>4</v>
      </c>
      <c r="C1054" s="64">
        <v>39</v>
      </c>
      <c r="D1054" s="65">
        <v>4138446</v>
      </c>
      <c r="E1054" s="65">
        <v>248307</v>
      </c>
      <c r="F1054" s="66">
        <v>3.2055803896831987E-4</v>
      </c>
    </row>
    <row r="1055" spans="1:6" x14ac:dyDescent="0.2">
      <c r="A1055" s="58" t="s">
        <v>613</v>
      </c>
      <c r="B1055" s="58" t="s">
        <v>763</v>
      </c>
      <c r="C1055" s="64">
        <v>241</v>
      </c>
      <c r="D1055" s="65">
        <v>2416404</v>
      </c>
      <c r="E1055" s="65">
        <v>142435</v>
      </c>
      <c r="F1055" s="66">
        <v>1.8387997229418678E-4</v>
      </c>
    </row>
    <row r="1056" spans="1:6" x14ac:dyDescent="0.2">
      <c r="A1056" s="58" t="s">
        <v>613</v>
      </c>
      <c r="B1056" s="58" t="s">
        <v>8</v>
      </c>
      <c r="C1056" s="64">
        <v>97</v>
      </c>
      <c r="D1056" s="65">
        <v>915735</v>
      </c>
      <c r="E1056" s="65">
        <v>54944</v>
      </c>
      <c r="F1056" s="66">
        <v>7.0931310406373418E-5</v>
      </c>
    </row>
    <row r="1057" spans="1:6" x14ac:dyDescent="0.2">
      <c r="A1057" s="58" t="s">
        <v>613</v>
      </c>
      <c r="B1057" s="58" t="s">
        <v>764</v>
      </c>
      <c r="C1057" s="64">
        <v>87</v>
      </c>
      <c r="D1057" s="65">
        <v>2615791</v>
      </c>
      <c r="E1057" s="65">
        <v>156947</v>
      </c>
      <c r="F1057" s="66">
        <v>2.0261459621340072E-4</v>
      </c>
    </row>
    <row r="1058" spans="1:6" x14ac:dyDescent="0.2">
      <c r="A1058" s="58" t="s">
        <v>613</v>
      </c>
      <c r="B1058" s="58" t="s">
        <v>25</v>
      </c>
      <c r="C1058" s="64">
        <v>36</v>
      </c>
      <c r="D1058" s="65">
        <v>1362447</v>
      </c>
      <c r="E1058" s="65">
        <v>81747</v>
      </c>
      <c r="F1058" s="66">
        <v>1.0553330357800321E-4</v>
      </c>
    </row>
    <row r="1059" spans="1:6" x14ac:dyDescent="0.2">
      <c r="A1059" s="58" t="s">
        <v>613</v>
      </c>
      <c r="B1059" s="58" t="s">
        <v>49</v>
      </c>
      <c r="C1059" s="64">
        <v>938</v>
      </c>
      <c r="D1059" s="65">
        <v>25741575</v>
      </c>
      <c r="E1059" s="65">
        <v>1541918</v>
      </c>
      <c r="F1059" s="66">
        <v>1.990577028959932E-3</v>
      </c>
    </row>
    <row r="1060" spans="1:6" x14ac:dyDescent="0.2">
      <c r="A1060" s="58" t="s">
        <v>621</v>
      </c>
      <c r="B1060" s="58" t="s">
        <v>5</v>
      </c>
      <c r="C1060" s="64">
        <v>269</v>
      </c>
      <c r="D1060" s="65">
        <v>20905692</v>
      </c>
      <c r="E1060" s="65">
        <v>1254341</v>
      </c>
      <c r="F1060" s="66">
        <v>1.6193224160316112E-3</v>
      </c>
    </row>
    <row r="1061" spans="1:6" x14ac:dyDescent="0.2">
      <c r="A1061" s="58" t="s">
        <v>621</v>
      </c>
      <c r="B1061" s="58" t="s">
        <v>1</v>
      </c>
      <c r="C1061" s="64">
        <v>175</v>
      </c>
      <c r="D1061" s="65">
        <v>81442375</v>
      </c>
      <c r="E1061" s="65">
        <v>4886543</v>
      </c>
      <c r="F1061" s="66">
        <v>6.3084030712560277E-3</v>
      </c>
    </row>
    <row r="1062" spans="1:6" x14ac:dyDescent="0.2">
      <c r="A1062" s="58" t="s">
        <v>621</v>
      </c>
      <c r="B1062" s="58" t="s">
        <v>762</v>
      </c>
      <c r="C1062" s="64">
        <v>1578</v>
      </c>
      <c r="D1062" s="65">
        <v>113984703</v>
      </c>
      <c r="E1062" s="65">
        <v>6839082</v>
      </c>
      <c r="F1062" s="66">
        <v>8.8290813962696776E-3</v>
      </c>
    </row>
    <row r="1063" spans="1:6" x14ac:dyDescent="0.2">
      <c r="A1063" s="58" t="s">
        <v>621</v>
      </c>
      <c r="B1063" s="58" t="s">
        <v>3</v>
      </c>
      <c r="C1063" s="64">
        <v>439</v>
      </c>
      <c r="D1063" s="65">
        <v>89930641</v>
      </c>
      <c r="E1063" s="65">
        <v>5395839</v>
      </c>
      <c r="F1063" s="66">
        <v>6.965891289527802E-3</v>
      </c>
    </row>
    <row r="1064" spans="1:6" x14ac:dyDescent="0.2">
      <c r="A1064" s="58" t="s">
        <v>621</v>
      </c>
      <c r="B1064" s="58" t="s">
        <v>2</v>
      </c>
      <c r="C1064" s="64">
        <v>333</v>
      </c>
      <c r="D1064" s="65">
        <v>92364082</v>
      </c>
      <c r="E1064" s="65">
        <v>5541845</v>
      </c>
      <c r="F1064" s="66">
        <v>7.1543813322475338E-3</v>
      </c>
    </row>
    <row r="1065" spans="1:6" x14ac:dyDescent="0.2">
      <c r="A1065" s="58" t="s">
        <v>621</v>
      </c>
      <c r="B1065" s="58" t="s">
        <v>6</v>
      </c>
      <c r="C1065" s="64">
        <v>183</v>
      </c>
      <c r="D1065" s="65">
        <v>22609717</v>
      </c>
      <c r="E1065" s="65">
        <v>1356583</v>
      </c>
      <c r="F1065" s="66">
        <v>1.7513142447766685E-3</v>
      </c>
    </row>
    <row r="1066" spans="1:6" x14ac:dyDescent="0.2">
      <c r="A1066" s="58" t="s">
        <v>621</v>
      </c>
      <c r="B1066" s="58" t="s">
        <v>10</v>
      </c>
      <c r="C1066" s="64">
        <v>1307</v>
      </c>
      <c r="D1066" s="65">
        <v>100998727</v>
      </c>
      <c r="E1066" s="65">
        <v>6059918</v>
      </c>
      <c r="F1066" s="66">
        <v>7.8232004349004375E-3</v>
      </c>
    </row>
    <row r="1067" spans="1:6" x14ac:dyDescent="0.2">
      <c r="A1067" s="58" t="s">
        <v>621</v>
      </c>
      <c r="B1067" s="58" t="s">
        <v>4</v>
      </c>
      <c r="C1067" s="64">
        <v>268</v>
      </c>
      <c r="D1067" s="65">
        <v>41858909</v>
      </c>
      <c r="E1067" s="65">
        <v>2511535</v>
      </c>
      <c r="F1067" s="66">
        <v>3.2423279827000413E-3</v>
      </c>
    </row>
    <row r="1068" spans="1:6" x14ac:dyDescent="0.2">
      <c r="A1068" s="58" t="s">
        <v>621</v>
      </c>
      <c r="B1068" s="58" t="s">
        <v>763</v>
      </c>
      <c r="C1068" s="64">
        <v>3004</v>
      </c>
      <c r="D1068" s="65">
        <v>135588800</v>
      </c>
      <c r="E1068" s="65">
        <v>7983979</v>
      </c>
      <c r="F1068" s="66">
        <v>1.0307114384226974E-2</v>
      </c>
    </row>
    <row r="1069" spans="1:6" x14ac:dyDescent="0.2">
      <c r="A1069" s="58" t="s">
        <v>621</v>
      </c>
      <c r="B1069" s="58" t="s">
        <v>8</v>
      </c>
      <c r="C1069" s="64">
        <v>1104</v>
      </c>
      <c r="D1069" s="65">
        <v>58753985</v>
      </c>
      <c r="E1069" s="65">
        <v>3525239</v>
      </c>
      <c r="F1069" s="66">
        <v>4.5509941352222891E-3</v>
      </c>
    </row>
    <row r="1070" spans="1:6" x14ac:dyDescent="0.2">
      <c r="A1070" s="58" t="s">
        <v>621</v>
      </c>
      <c r="B1070" s="58" t="s">
        <v>764</v>
      </c>
      <c r="C1070" s="64">
        <v>300</v>
      </c>
      <c r="D1070" s="65">
        <v>37106083</v>
      </c>
      <c r="E1070" s="65">
        <v>2226365</v>
      </c>
      <c r="F1070" s="66">
        <v>2.874180745720835E-3</v>
      </c>
    </row>
    <row r="1071" spans="1:6" x14ac:dyDescent="0.2">
      <c r="A1071" s="58" t="s">
        <v>621</v>
      </c>
      <c r="B1071" s="58" t="s">
        <v>25</v>
      </c>
      <c r="C1071" s="64">
        <v>579</v>
      </c>
      <c r="D1071" s="65">
        <v>72242242</v>
      </c>
      <c r="E1071" s="65">
        <v>4334535</v>
      </c>
      <c r="F1071" s="66">
        <v>5.5957747443267656E-3</v>
      </c>
    </row>
    <row r="1072" spans="1:6" x14ac:dyDescent="0.2">
      <c r="A1072" s="58" t="s">
        <v>621</v>
      </c>
      <c r="B1072" s="58" t="s">
        <v>49</v>
      </c>
      <c r="C1072" s="64">
        <v>9539</v>
      </c>
      <c r="D1072" s="65">
        <v>867785957</v>
      </c>
      <c r="E1072" s="65">
        <v>51915803</v>
      </c>
      <c r="F1072" s="66">
        <v>6.7021984886232025E-2</v>
      </c>
    </row>
    <row r="1073" spans="1:6" x14ac:dyDescent="0.2">
      <c r="A1073" s="58" t="s">
        <v>602</v>
      </c>
      <c r="B1073" s="58" t="s">
        <v>5</v>
      </c>
      <c r="C1073" s="64" t="s">
        <v>761</v>
      </c>
      <c r="D1073" s="65" t="s">
        <v>761</v>
      </c>
      <c r="E1073" s="65" t="s">
        <v>761</v>
      </c>
      <c r="F1073" s="66" t="s">
        <v>761</v>
      </c>
    </row>
    <row r="1074" spans="1:6" x14ac:dyDescent="0.2">
      <c r="A1074" s="58" t="s">
        <v>602</v>
      </c>
      <c r="B1074" s="58" t="s">
        <v>1</v>
      </c>
      <c r="C1074" s="64">
        <v>15</v>
      </c>
      <c r="D1074" s="65">
        <v>3766582</v>
      </c>
      <c r="E1074" s="65">
        <v>225995</v>
      </c>
      <c r="F1074" s="66">
        <v>2.917538128874556E-4</v>
      </c>
    </row>
    <row r="1075" spans="1:6" x14ac:dyDescent="0.2">
      <c r="A1075" s="58" t="s">
        <v>602</v>
      </c>
      <c r="B1075" s="58" t="s">
        <v>762</v>
      </c>
      <c r="C1075" s="64">
        <v>90</v>
      </c>
      <c r="D1075" s="65">
        <v>2928970</v>
      </c>
      <c r="E1075" s="65">
        <v>175738</v>
      </c>
      <c r="F1075" s="66">
        <v>2.2687330060052512E-4</v>
      </c>
    </row>
    <row r="1076" spans="1:6" x14ac:dyDescent="0.2">
      <c r="A1076" s="58" t="s">
        <v>602</v>
      </c>
      <c r="B1076" s="58" t="s">
        <v>3</v>
      </c>
      <c r="C1076" s="64">
        <v>35</v>
      </c>
      <c r="D1076" s="65">
        <v>3574239</v>
      </c>
      <c r="E1076" s="65">
        <v>214454</v>
      </c>
      <c r="F1076" s="66">
        <v>2.7685467461212153E-4</v>
      </c>
    </row>
    <row r="1077" spans="1:6" x14ac:dyDescent="0.2">
      <c r="A1077" s="58" t="s">
        <v>602</v>
      </c>
      <c r="B1077" s="58" t="s">
        <v>2</v>
      </c>
      <c r="C1077" s="64">
        <v>39</v>
      </c>
      <c r="D1077" s="65">
        <v>1564796</v>
      </c>
      <c r="E1077" s="65">
        <v>93888</v>
      </c>
      <c r="F1077" s="66">
        <v>1.212070266350027E-4</v>
      </c>
    </row>
    <row r="1078" spans="1:6" x14ac:dyDescent="0.2">
      <c r="A1078" s="58" t="s">
        <v>602</v>
      </c>
      <c r="B1078" s="58" t="s">
        <v>6</v>
      </c>
      <c r="C1078" s="64" t="s">
        <v>761</v>
      </c>
      <c r="D1078" s="65" t="s">
        <v>761</v>
      </c>
      <c r="E1078" s="65" t="s">
        <v>761</v>
      </c>
      <c r="F1078" s="66" t="s">
        <v>761</v>
      </c>
    </row>
    <row r="1079" spans="1:6" x14ac:dyDescent="0.2">
      <c r="A1079" s="58" t="s">
        <v>602</v>
      </c>
      <c r="B1079" s="58" t="s">
        <v>10</v>
      </c>
      <c r="C1079" s="64">
        <v>153</v>
      </c>
      <c r="D1079" s="65">
        <v>2169082</v>
      </c>
      <c r="E1079" s="65">
        <v>130145</v>
      </c>
      <c r="F1079" s="66">
        <v>1.6801389401640705E-4</v>
      </c>
    </row>
    <row r="1080" spans="1:6" x14ac:dyDescent="0.2">
      <c r="A1080" s="58" t="s">
        <v>602</v>
      </c>
      <c r="B1080" s="58" t="s">
        <v>4</v>
      </c>
      <c r="C1080" s="64">
        <v>24</v>
      </c>
      <c r="D1080" s="65">
        <v>1674541</v>
      </c>
      <c r="E1080" s="65">
        <v>100472</v>
      </c>
      <c r="F1080" s="66">
        <v>1.297068036391444E-4</v>
      </c>
    </row>
    <row r="1081" spans="1:6" x14ac:dyDescent="0.2">
      <c r="A1081" s="58" t="s">
        <v>602</v>
      </c>
      <c r="B1081" s="58" t="s">
        <v>763</v>
      </c>
      <c r="C1081" s="64">
        <v>337</v>
      </c>
      <c r="D1081" s="65">
        <v>5069791</v>
      </c>
      <c r="E1081" s="65">
        <v>301941</v>
      </c>
      <c r="F1081" s="66">
        <v>3.8979817260139044E-4</v>
      </c>
    </row>
    <row r="1082" spans="1:6" x14ac:dyDescent="0.2">
      <c r="A1082" s="58" t="s">
        <v>602</v>
      </c>
      <c r="B1082" s="58" t="s">
        <v>8</v>
      </c>
      <c r="C1082" s="64">
        <v>70</v>
      </c>
      <c r="D1082" s="65">
        <v>1086952</v>
      </c>
      <c r="E1082" s="65">
        <v>65217</v>
      </c>
      <c r="F1082" s="66">
        <v>8.4193492843121279E-5</v>
      </c>
    </row>
    <row r="1083" spans="1:6" x14ac:dyDescent="0.2">
      <c r="A1083" s="58" t="s">
        <v>602</v>
      </c>
      <c r="B1083" s="58" t="s">
        <v>764</v>
      </c>
      <c r="C1083" s="64">
        <v>87</v>
      </c>
      <c r="D1083" s="65">
        <v>5629260</v>
      </c>
      <c r="E1083" s="65">
        <v>337717</v>
      </c>
      <c r="F1083" s="66">
        <v>4.359840811828264E-4</v>
      </c>
    </row>
    <row r="1084" spans="1:6" x14ac:dyDescent="0.2">
      <c r="A1084" s="58" t="s">
        <v>602</v>
      </c>
      <c r="B1084" s="58" t="s">
        <v>25</v>
      </c>
      <c r="C1084" s="64">
        <v>60</v>
      </c>
      <c r="D1084" s="65">
        <v>2259407</v>
      </c>
      <c r="E1084" s="65">
        <v>135564</v>
      </c>
      <c r="F1084" s="66">
        <v>1.7500968556948178E-4</v>
      </c>
    </row>
    <row r="1085" spans="1:6" x14ac:dyDescent="0.2">
      <c r="A1085" s="58" t="s">
        <v>602</v>
      </c>
      <c r="B1085" s="58" t="s">
        <v>49</v>
      </c>
      <c r="C1085" s="64">
        <v>934</v>
      </c>
      <c r="D1085" s="65">
        <v>30329463</v>
      </c>
      <c r="E1085" s="65">
        <v>1817483</v>
      </c>
      <c r="F1085" s="66">
        <v>2.3463244545593111E-3</v>
      </c>
    </row>
    <row r="1086" spans="1:6" x14ac:dyDescent="0.2">
      <c r="A1086" s="58" t="s">
        <v>639</v>
      </c>
      <c r="B1086" s="58" t="s">
        <v>5</v>
      </c>
      <c r="C1086" s="64">
        <v>48</v>
      </c>
      <c r="D1086" s="65">
        <v>1283314</v>
      </c>
      <c r="E1086" s="65">
        <v>76999</v>
      </c>
      <c r="F1086" s="66">
        <v>9.9403756005757627E-5</v>
      </c>
    </row>
    <row r="1087" spans="1:6" x14ac:dyDescent="0.2">
      <c r="A1087" s="58" t="s">
        <v>639</v>
      </c>
      <c r="B1087" s="58" t="s">
        <v>1</v>
      </c>
      <c r="C1087" s="64">
        <v>69</v>
      </c>
      <c r="D1087" s="65">
        <v>20850009</v>
      </c>
      <c r="E1087" s="65">
        <v>1251001</v>
      </c>
      <c r="F1087" s="66">
        <v>1.615010560747007E-3</v>
      </c>
    </row>
    <row r="1088" spans="1:6" x14ac:dyDescent="0.2">
      <c r="A1088" s="58" t="s">
        <v>639</v>
      </c>
      <c r="B1088" s="58" t="s">
        <v>762</v>
      </c>
      <c r="C1088" s="64">
        <v>300</v>
      </c>
      <c r="D1088" s="65">
        <v>17630856</v>
      </c>
      <c r="E1088" s="65">
        <v>1057833</v>
      </c>
      <c r="F1088" s="66">
        <v>1.3656355722391018E-3</v>
      </c>
    </row>
    <row r="1089" spans="1:6" x14ac:dyDescent="0.2">
      <c r="A1089" s="58" t="s">
        <v>639</v>
      </c>
      <c r="B1089" s="58" t="s">
        <v>3</v>
      </c>
      <c r="C1089" s="64">
        <v>95</v>
      </c>
      <c r="D1089" s="65">
        <v>6955996</v>
      </c>
      <c r="E1089" s="65">
        <v>417360</v>
      </c>
      <c r="F1089" s="66">
        <v>5.3880117412645619E-4</v>
      </c>
    </row>
    <row r="1090" spans="1:6" x14ac:dyDescent="0.2">
      <c r="A1090" s="58" t="s">
        <v>639</v>
      </c>
      <c r="B1090" s="58" t="s">
        <v>2</v>
      </c>
      <c r="C1090" s="64">
        <v>78</v>
      </c>
      <c r="D1090" s="65">
        <v>12874501</v>
      </c>
      <c r="E1090" s="65">
        <v>772470</v>
      </c>
      <c r="F1090" s="66">
        <v>9.9723917715512653E-4</v>
      </c>
    </row>
    <row r="1091" spans="1:6" x14ac:dyDescent="0.2">
      <c r="A1091" s="58" t="s">
        <v>639</v>
      </c>
      <c r="B1091" s="58" t="s">
        <v>6</v>
      </c>
      <c r="C1091" s="64">
        <v>57</v>
      </c>
      <c r="D1091" s="65">
        <v>6072236</v>
      </c>
      <c r="E1091" s="65">
        <v>364334</v>
      </c>
      <c r="F1091" s="66">
        <v>4.7034595307213987E-4</v>
      </c>
    </row>
    <row r="1092" spans="1:6" x14ac:dyDescent="0.2">
      <c r="A1092" s="58" t="s">
        <v>639</v>
      </c>
      <c r="B1092" s="58" t="s">
        <v>10</v>
      </c>
      <c r="C1092" s="64">
        <v>566</v>
      </c>
      <c r="D1092" s="65">
        <v>41231145</v>
      </c>
      <c r="E1092" s="65">
        <v>2473869</v>
      </c>
      <c r="F1092" s="66">
        <v>3.1937021320563594E-3</v>
      </c>
    </row>
    <row r="1093" spans="1:6" x14ac:dyDescent="0.2">
      <c r="A1093" s="58" t="s">
        <v>639</v>
      </c>
      <c r="B1093" s="58" t="s">
        <v>4</v>
      </c>
      <c r="C1093" s="64">
        <v>61</v>
      </c>
      <c r="D1093" s="65">
        <v>3994163</v>
      </c>
      <c r="E1093" s="65">
        <v>239650</v>
      </c>
      <c r="F1093" s="66">
        <v>3.0938207154352417E-4</v>
      </c>
    </row>
    <row r="1094" spans="1:6" x14ac:dyDescent="0.2">
      <c r="A1094" s="58" t="s">
        <v>639</v>
      </c>
      <c r="B1094" s="58" t="s">
        <v>763</v>
      </c>
      <c r="C1094" s="64">
        <v>880</v>
      </c>
      <c r="D1094" s="65">
        <v>21328200</v>
      </c>
      <c r="E1094" s="65">
        <v>1264684</v>
      </c>
      <c r="F1094" s="66">
        <v>1.6326749666928867E-3</v>
      </c>
    </row>
    <row r="1095" spans="1:6" x14ac:dyDescent="0.2">
      <c r="A1095" s="58" t="s">
        <v>639</v>
      </c>
      <c r="B1095" s="58" t="s">
        <v>8</v>
      </c>
      <c r="C1095" s="64">
        <v>222</v>
      </c>
      <c r="D1095" s="65">
        <v>6954900</v>
      </c>
      <c r="E1095" s="65">
        <v>417294</v>
      </c>
      <c r="F1095" s="66">
        <v>5.3871596980047305E-4</v>
      </c>
    </row>
    <row r="1096" spans="1:6" x14ac:dyDescent="0.2">
      <c r="A1096" s="58" t="s">
        <v>639</v>
      </c>
      <c r="B1096" s="58" t="s">
        <v>764</v>
      </c>
      <c r="C1096" s="64">
        <v>153</v>
      </c>
      <c r="D1096" s="65">
        <v>15127819</v>
      </c>
      <c r="E1096" s="65">
        <v>907669</v>
      </c>
      <c r="F1096" s="66">
        <v>1.1717776569824287E-3</v>
      </c>
    </row>
    <row r="1097" spans="1:6" x14ac:dyDescent="0.2">
      <c r="A1097" s="58" t="s">
        <v>639</v>
      </c>
      <c r="B1097" s="58" t="s">
        <v>25</v>
      </c>
      <c r="C1097" s="64">
        <v>171</v>
      </c>
      <c r="D1097" s="65">
        <v>18054545</v>
      </c>
      <c r="E1097" s="65">
        <v>1083273</v>
      </c>
      <c r="F1097" s="66">
        <v>1.3984779669817152E-3</v>
      </c>
    </row>
    <row r="1098" spans="1:6" x14ac:dyDescent="0.2">
      <c r="A1098" s="58" t="s">
        <v>639</v>
      </c>
      <c r="B1098" s="58" t="s">
        <v>49</v>
      </c>
      <c r="C1098" s="64">
        <v>2700</v>
      </c>
      <c r="D1098" s="65">
        <v>172357684</v>
      </c>
      <c r="E1098" s="65">
        <v>10326435</v>
      </c>
      <c r="F1098" s="66">
        <v>1.333116566642834E-2</v>
      </c>
    </row>
    <row r="1099" spans="1:6" x14ac:dyDescent="0.2">
      <c r="A1099" s="58" t="s">
        <v>651</v>
      </c>
      <c r="B1099" s="58" t="s">
        <v>5</v>
      </c>
      <c r="C1099" s="64">
        <v>116</v>
      </c>
      <c r="D1099" s="65">
        <v>7183544</v>
      </c>
      <c r="E1099" s="65">
        <v>431013</v>
      </c>
      <c r="F1099" s="66">
        <v>5.5642685083325254E-4</v>
      </c>
    </row>
    <row r="1100" spans="1:6" x14ac:dyDescent="0.2">
      <c r="A1100" s="58" t="s">
        <v>651</v>
      </c>
      <c r="B1100" s="58" t="s">
        <v>1</v>
      </c>
      <c r="C1100" s="64">
        <v>81</v>
      </c>
      <c r="D1100" s="65">
        <v>42778327</v>
      </c>
      <c r="E1100" s="65">
        <v>2566700</v>
      </c>
      <c r="F1100" s="66">
        <v>3.3135445985009947E-3</v>
      </c>
    </row>
    <row r="1101" spans="1:6" x14ac:dyDescent="0.2">
      <c r="A1101" s="58" t="s">
        <v>651</v>
      </c>
      <c r="B1101" s="58" t="s">
        <v>762</v>
      </c>
      <c r="C1101" s="64">
        <v>651</v>
      </c>
      <c r="D1101" s="65">
        <v>49081572</v>
      </c>
      <c r="E1101" s="65">
        <v>2944894</v>
      </c>
      <c r="F1101" s="66">
        <v>3.8017834600296055E-3</v>
      </c>
    </row>
    <row r="1102" spans="1:6" x14ac:dyDescent="0.2">
      <c r="A1102" s="58" t="s">
        <v>651</v>
      </c>
      <c r="B1102" s="58" t="s">
        <v>3</v>
      </c>
      <c r="C1102" s="64">
        <v>181</v>
      </c>
      <c r="D1102" s="65">
        <v>30798851</v>
      </c>
      <c r="E1102" s="65">
        <v>1847931</v>
      </c>
      <c r="F1102" s="66">
        <v>2.3856320502795582E-3</v>
      </c>
    </row>
    <row r="1103" spans="1:6" x14ac:dyDescent="0.2">
      <c r="A1103" s="58" t="s">
        <v>651</v>
      </c>
      <c r="B1103" s="58" t="s">
        <v>2</v>
      </c>
      <c r="C1103" s="64">
        <v>123</v>
      </c>
      <c r="D1103" s="65">
        <v>34955552</v>
      </c>
      <c r="E1103" s="65">
        <v>2097333</v>
      </c>
      <c r="F1103" s="66">
        <v>2.7076037064744174E-3</v>
      </c>
    </row>
    <row r="1104" spans="1:6" x14ac:dyDescent="0.2">
      <c r="A1104" s="58" t="s">
        <v>651</v>
      </c>
      <c r="B1104" s="58" t="s">
        <v>6</v>
      </c>
      <c r="C1104" s="64">
        <v>84</v>
      </c>
      <c r="D1104" s="65">
        <v>7889408</v>
      </c>
      <c r="E1104" s="65">
        <v>473364</v>
      </c>
      <c r="F1104" s="66">
        <v>6.1110091764710517E-4</v>
      </c>
    </row>
    <row r="1105" spans="1:6" x14ac:dyDescent="0.2">
      <c r="A1105" s="58" t="s">
        <v>651</v>
      </c>
      <c r="B1105" s="58" t="s">
        <v>10</v>
      </c>
      <c r="C1105" s="64">
        <v>817</v>
      </c>
      <c r="D1105" s="65">
        <v>42506627</v>
      </c>
      <c r="E1105" s="65">
        <v>2550398</v>
      </c>
      <c r="F1105" s="66">
        <v>3.2924991299831457E-3</v>
      </c>
    </row>
    <row r="1106" spans="1:6" x14ac:dyDescent="0.2">
      <c r="A1106" s="58" t="s">
        <v>651</v>
      </c>
      <c r="B1106" s="58" t="s">
        <v>4</v>
      </c>
      <c r="C1106" s="64">
        <v>113</v>
      </c>
      <c r="D1106" s="65">
        <v>15277414</v>
      </c>
      <c r="E1106" s="65">
        <v>916645</v>
      </c>
      <c r="F1106" s="66">
        <v>1.1833654453161431E-3</v>
      </c>
    </row>
    <row r="1107" spans="1:6" x14ac:dyDescent="0.2">
      <c r="A1107" s="58" t="s">
        <v>651</v>
      </c>
      <c r="B1107" s="58" t="s">
        <v>763</v>
      </c>
      <c r="C1107" s="64">
        <v>1680</v>
      </c>
      <c r="D1107" s="65">
        <v>49751260</v>
      </c>
      <c r="E1107" s="65">
        <v>2909542</v>
      </c>
      <c r="F1107" s="66">
        <v>3.7561449246938799E-3</v>
      </c>
    </row>
    <row r="1108" spans="1:6" x14ac:dyDescent="0.2">
      <c r="A1108" s="58" t="s">
        <v>651</v>
      </c>
      <c r="B1108" s="58" t="s">
        <v>8</v>
      </c>
      <c r="C1108" s="64">
        <v>496</v>
      </c>
      <c r="D1108" s="65">
        <v>21246740</v>
      </c>
      <c r="E1108" s="65">
        <v>1273897</v>
      </c>
      <c r="F1108" s="66">
        <v>1.6445687160153589E-3</v>
      </c>
    </row>
    <row r="1109" spans="1:6" x14ac:dyDescent="0.2">
      <c r="A1109" s="58" t="s">
        <v>651</v>
      </c>
      <c r="B1109" s="58" t="s">
        <v>764</v>
      </c>
      <c r="C1109" s="64">
        <v>212</v>
      </c>
      <c r="D1109" s="65">
        <v>17446533</v>
      </c>
      <c r="E1109" s="65">
        <v>1046792</v>
      </c>
      <c r="F1109" s="66">
        <v>1.3513819212818223E-3</v>
      </c>
    </row>
    <row r="1110" spans="1:6" x14ac:dyDescent="0.2">
      <c r="A1110" s="58" t="s">
        <v>651</v>
      </c>
      <c r="B1110" s="58" t="s">
        <v>25</v>
      </c>
      <c r="C1110" s="64">
        <v>262</v>
      </c>
      <c r="D1110" s="65">
        <v>23323979</v>
      </c>
      <c r="E1110" s="65">
        <v>1399439</v>
      </c>
      <c r="F1110" s="66">
        <v>1.8066402537817562E-3</v>
      </c>
    </row>
    <row r="1111" spans="1:6" x14ac:dyDescent="0.2">
      <c r="A1111" s="58" t="s">
        <v>651</v>
      </c>
      <c r="B1111" s="58" t="s">
        <v>49</v>
      </c>
      <c r="C1111" s="64">
        <v>4816</v>
      </c>
      <c r="D1111" s="65">
        <v>342239807</v>
      </c>
      <c r="E1111" s="65">
        <v>20457947</v>
      </c>
      <c r="F1111" s="66">
        <v>2.6410690683862405E-2</v>
      </c>
    </row>
    <row r="1112" spans="1:6" x14ac:dyDescent="0.2">
      <c r="A1112" s="58" t="s">
        <v>665</v>
      </c>
      <c r="B1112" s="58" t="s">
        <v>5</v>
      </c>
      <c r="C1112" s="64">
        <v>15</v>
      </c>
      <c r="D1112" s="65">
        <v>52503</v>
      </c>
      <c r="E1112" s="65">
        <v>3150</v>
      </c>
      <c r="F1112" s="66">
        <v>4.0665701037433805E-6</v>
      </c>
    </row>
    <row r="1113" spans="1:6" x14ac:dyDescent="0.2">
      <c r="A1113" s="58" t="s">
        <v>665</v>
      </c>
      <c r="B1113" s="58" t="s">
        <v>1</v>
      </c>
      <c r="C1113" s="64">
        <v>21</v>
      </c>
      <c r="D1113" s="65">
        <v>2175979</v>
      </c>
      <c r="E1113" s="65">
        <v>130559</v>
      </c>
      <c r="F1113" s="66">
        <v>1.6854835751575618E-4</v>
      </c>
    </row>
    <row r="1114" spans="1:6" x14ac:dyDescent="0.2">
      <c r="A1114" s="58" t="s">
        <v>665</v>
      </c>
      <c r="B1114" s="58" t="s">
        <v>762</v>
      </c>
      <c r="C1114" s="64">
        <v>77</v>
      </c>
      <c r="D1114" s="65">
        <v>2090046</v>
      </c>
      <c r="E1114" s="65">
        <v>125403</v>
      </c>
      <c r="F1114" s="66">
        <v>1.6189209229197814E-4</v>
      </c>
    </row>
    <row r="1115" spans="1:6" x14ac:dyDescent="0.2">
      <c r="A1115" s="58" t="s">
        <v>665</v>
      </c>
      <c r="B1115" s="58" t="s">
        <v>3</v>
      </c>
      <c r="C1115" s="64">
        <v>36</v>
      </c>
      <c r="D1115" s="65">
        <v>3798912</v>
      </c>
      <c r="E1115" s="65">
        <v>227935</v>
      </c>
      <c r="F1115" s="66">
        <v>2.9425830368150712E-4</v>
      </c>
    </row>
    <row r="1116" spans="1:6" x14ac:dyDescent="0.2">
      <c r="A1116" s="58" t="s">
        <v>665</v>
      </c>
      <c r="B1116" s="58" t="s">
        <v>2</v>
      </c>
      <c r="C1116" s="64">
        <v>22</v>
      </c>
      <c r="D1116" s="65">
        <v>1333412</v>
      </c>
      <c r="E1116" s="65">
        <v>80005</v>
      </c>
      <c r="F1116" s="66">
        <v>1.0328442576190132E-4</v>
      </c>
    </row>
    <row r="1117" spans="1:6" x14ac:dyDescent="0.2">
      <c r="A1117" s="58" t="s">
        <v>665</v>
      </c>
      <c r="B1117" s="58" t="s">
        <v>6</v>
      </c>
      <c r="C1117" s="64">
        <v>12</v>
      </c>
      <c r="D1117" s="65">
        <v>1084066</v>
      </c>
      <c r="E1117" s="65">
        <v>65044</v>
      </c>
      <c r="F1117" s="66">
        <v>8.3970154231074415E-5</v>
      </c>
    </row>
    <row r="1118" spans="1:6" x14ac:dyDescent="0.2">
      <c r="A1118" s="58" t="s">
        <v>665</v>
      </c>
      <c r="B1118" s="58" t="s">
        <v>10</v>
      </c>
      <c r="C1118" s="64">
        <v>198</v>
      </c>
      <c r="D1118" s="65">
        <v>5334178</v>
      </c>
      <c r="E1118" s="65">
        <v>320051</v>
      </c>
      <c r="F1118" s="66">
        <v>4.1317772326132462E-4</v>
      </c>
    </row>
    <row r="1119" spans="1:6" x14ac:dyDescent="0.2">
      <c r="A1119" s="58" t="s">
        <v>665</v>
      </c>
      <c r="B1119" s="58" t="s">
        <v>4</v>
      </c>
      <c r="C1119" s="64">
        <v>39</v>
      </c>
      <c r="D1119" s="65">
        <v>2831720</v>
      </c>
      <c r="E1119" s="65">
        <v>169903</v>
      </c>
      <c r="F1119" s="66">
        <v>2.1934046359882905E-4</v>
      </c>
    </row>
    <row r="1120" spans="1:6" x14ac:dyDescent="0.2">
      <c r="A1120" s="58" t="s">
        <v>665</v>
      </c>
      <c r="B1120" s="58" t="s">
        <v>763</v>
      </c>
      <c r="C1120" s="64">
        <v>291</v>
      </c>
      <c r="D1120" s="65">
        <v>2275677</v>
      </c>
      <c r="E1120" s="65">
        <v>135187</v>
      </c>
      <c r="F1120" s="66">
        <v>1.7452298813166867E-4</v>
      </c>
    </row>
    <row r="1121" spans="1:6" x14ac:dyDescent="0.2">
      <c r="A1121" s="58" t="s">
        <v>665</v>
      </c>
      <c r="B1121" s="58" t="s">
        <v>8</v>
      </c>
      <c r="C1121" s="64">
        <v>78</v>
      </c>
      <c r="D1121" s="65">
        <v>979418</v>
      </c>
      <c r="E1121" s="65">
        <v>58765</v>
      </c>
      <c r="F1121" s="66">
        <v>7.5864124490945944E-5</v>
      </c>
    </row>
    <row r="1122" spans="1:6" x14ac:dyDescent="0.2">
      <c r="A1122" s="58" t="s">
        <v>665</v>
      </c>
      <c r="B1122" s="58" t="s">
        <v>764</v>
      </c>
      <c r="C1122" s="64">
        <v>90</v>
      </c>
      <c r="D1122" s="65">
        <v>2153398</v>
      </c>
      <c r="E1122" s="65">
        <v>129204</v>
      </c>
      <c r="F1122" s="66">
        <v>1.6679908688382847E-4</v>
      </c>
    </row>
    <row r="1123" spans="1:6" x14ac:dyDescent="0.2">
      <c r="A1123" s="58" t="s">
        <v>665</v>
      </c>
      <c r="B1123" s="58" t="s">
        <v>25</v>
      </c>
      <c r="C1123" s="64">
        <v>72</v>
      </c>
      <c r="D1123" s="65">
        <v>2233171</v>
      </c>
      <c r="E1123" s="65">
        <v>133990</v>
      </c>
      <c r="F1123" s="66">
        <v>1.7297769149224619E-4</v>
      </c>
    </row>
    <row r="1124" spans="1:6" x14ac:dyDescent="0.2">
      <c r="A1124" s="58" t="s">
        <v>665</v>
      </c>
      <c r="B1124" s="58" t="s">
        <v>49</v>
      </c>
      <c r="C1124" s="64">
        <v>951</v>
      </c>
      <c r="D1124" s="65">
        <v>26342479</v>
      </c>
      <c r="E1124" s="65">
        <v>1579195</v>
      </c>
      <c r="F1124" s="66">
        <v>2.0387006904701672E-3</v>
      </c>
    </row>
    <row r="1125" spans="1:6" x14ac:dyDescent="0.2">
      <c r="A1125" s="58" t="s">
        <v>675</v>
      </c>
      <c r="B1125" s="58" t="s">
        <v>5</v>
      </c>
      <c r="C1125" s="64" t="s">
        <v>761</v>
      </c>
      <c r="D1125" s="65" t="s">
        <v>761</v>
      </c>
      <c r="E1125" s="65" t="s">
        <v>761</v>
      </c>
      <c r="F1125" s="66" t="s">
        <v>761</v>
      </c>
    </row>
    <row r="1126" spans="1:6" x14ac:dyDescent="0.2">
      <c r="A1126" s="58" t="s">
        <v>675</v>
      </c>
      <c r="B1126" s="58" t="s">
        <v>1</v>
      </c>
      <c r="C1126" s="64">
        <v>15</v>
      </c>
      <c r="D1126" s="65">
        <v>419514</v>
      </c>
      <c r="E1126" s="65">
        <v>25171</v>
      </c>
      <c r="F1126" s="66">
        <v>3.2495122565499877E-5</v>
      </c>
    </row>
    <row r="1127" spans="1:6" x14ac:dyDescent="0.2">
      <c r="A1127" s="58" t="s">
        <v>675</v>
      </c>
      <c r="B1127" s="58" t="s">
        <v>762</v>
      </c>
      <c r="C1127" s="64">
        <v>52</v>
      </c>
      <c r="D1127" s="65">
        <v>938283</v>
      </c>
      <c r="E1127" s="65">
        <v>56297</v>
      </c>
      <c r="F1127" s="66">
        <v>7.2677999089028911E-5</v>
      </c>
    </row>
    <row r="1128" spans="1:6" x14ac:dyDescent="0.2">
      <c r="A1128" s="58" t="s">
        <v>675</v>
      </c>
      <c r="B1128" s="58" t="s">
        <v>3</v>
      </c>
      <c r="C1128" s="64">
        <v>15</v>
      </c>
      <c r="D1128" s="65">
        <v>363283</v>
      </c>
      <c r="E1128" s="65">
        <v>21797</v>
      </c>
      <c r="F1128" s="66">
        <v>2.813937414326808E-5</v>
      </c>
    </row>
    <row r="1129" spans="1:6" x14ac:dyDescent="0.2">
      <c r="A1129" s="58" t="s">
        <v>675</v>
      </c>
      <c r="B1129" s="58" t="s">
        <v>2</v>
      </c>
      <c r="C1129" s="64">
        <v>18</v>
      </c>
      <c r="D1129" s="65">
        <v>660406</v>
      </c>
      <c r="E1129" s="65">
        <v>39598</v>
      </c>
      <c r="F1129" s="66">
        <v>5.1120013640644561E-5</v>
      </c>
    </row>
    <row r="1130" spans="1:6" x14ac:dyDescent="0.2">
      <c r="A1130" s="58" t="s">
        <v>675</v>
      </c>
      <c r="B1130" s="58" t="s">
        <v>6</v>
      </c>
      <c r="C1130" s="64" t="s">
        <v>761</v>
      </c>
      <c r="D1130" s="65" t="s">
        <v>761</v>
      </c>
      <c r="E1130" s="65" t="s">
        <v>761</v>
      </c>
      <c r="F1130" s="66" t="s">
        <v>761</v>
      </c>
    </row>
    <row r="1131" spans="1:6" x14ac:dyDescent="0.2">
      <c r="A1131" s="58" t="s">
        <v>675</v>
      </c>
      <c r="B1131" s="58" t="s">
        <v>10</v>
      </c>
      <c r="C1131" s="64">
        <v>69</v>
      </c>
      <c r="D1131" s="65">
        <v>2040953</v>
      </c>
      <c r="E1131" s="65">
        <v>122457</v>
      </c>
      <c r="F1131" s="66">
        <v>1.5808888101400098E-4</v>
      </c>
    </row>
    <row r="1132" spans="1:6" x14ac:dyDescent="0.2">
      <c r="A1132" s="58" t="s">
        <v>675</v>
      </c>
      <c r="B1132" s="58" t="s">
        <v>4</v>
      </c>
      <c r="C1132" s="64" t="s">
        <v>761</v>
      </c>
      <c r="D1132" s="65" t="s">
        <v>761</v>
      </c>
      <c r="E1132" s="65" t="s">
        <v>761</v>
      </c>
      <c r="F1132" s="66" t="s">
        <v>761</v>
      </c>
    </row>
    <row r="1133" spans="1:6" x14ac:dyDescent="0.2">
      <c r="A1133" s="58" t="s">
        <v>675</v>
      </c>
      <c r="B1133" s="58" t="s">
        <v>763</v>
      </c>
      <c r="C1133" s="64">
        <v>144</v>
      </c>
      <c r="D1133" s="65">
        <v>2645263</v>
      </c>
      <c r="E1133" s="65">
        <v>158483</v>
      </c>
      <c r="F1133" s="66">
        <v>2.0459753325446415E-4</v>
      </c>
    </row>
    <row r="1134" spans="1:6" x14ac:dyDescent="0.2">
      <c r="A1134" s="58" t="s">
        <v>675</v>
      </c>
      <c r="B1134" s="58" t="s">
        <v>8</v>
      </c>
      <c r="C1134" s="64">
        <v>27</v>
      </c>
      <c r="D1134" s="65">
        <v>549123</v>
      </c>
      <c r="E1134" s="65">
        <v>32947</v>
      </c>
      <c r="F1134" s="66">
        <v>4.2533741335883537E-5</v>
      </c>
    </row>
    <row r="1135" spans="1:6" x14ac:dyDescent="0.2">
      <c r="A1135" s="58" t="s">
        <v>675</v>
      </c>
      <c r="B1135" s="58" t="s">
        <v>764</v>
      </c>
      <c r="C1135" s="64">
        <v>57</v>
      </c>
      <c r="D1135" s="65">
        <v>1439725</v>
      </c>
      <c r="E1135" s="65">
        <v>86384</v>
      </c>
      <c r="F1135" s="66">
        <v>1.1151955296564068E-4</v>
      </c>
    </row>
    <row r="1136" spans="1:6" x14ac:dyDescent="0.2">
      <c r="A1136" s="58" t="s">
        <v>675</v>
      </c>
      <c r="B1136" s="58" t="s">
        <v>25</v>
      </c>
      <c r="C1136" s="64">
        <v>30</v>
      </c>
      <c r="D1136" s="65">
        <v>1329561</v>
      </c>
      <c r="E1136" s="65">
        <v>79774</v>
      </c>
      <c r="F1136" s="66">
        <v>1.0298621062096013E-4</v>
      </c>
    </row>
    <row r="1137" spans="1:6" x14ac:dyDescent="0.2">
      <c r="A1137" s="58" t="s">
        <v>675</v>
      </c>
      <c r="B1137" s="58" t="s">
        <v>49</v>
      </c>
      <c r="C1137" s="64">
        <v>447</v>
      </c>
      <c r="D1137" s="65">
        <v>10536446</v>
      </c>
      <c r="E1137" s="65">
        <v>631927</v>
      </c>
      <c r="F1137" s="66">
        <v>8.1580172887245805E-4</v>
      </c>
    </row>
    <row r="1138" spans="1:6" x14ac:dyDescent="0.2">
      <c r="A1138" s="58" t="s">
        <v>355</v>
      </c>
      <c r="B1138" s="58" t="s">
        <v>5</v>
      </c>
      <c r="C1138" s="64">
        <v>24</v>
      </c>
      <c r="D1138" s="65">
        <v>382994</v>
      </c>
      <c r="E1138" s="65">
        <v>22980</v>
      </c>
      <c r="F1138" s="66">
        <v>2.966659713778504E-5</v>
      </c>
    </row>
    <row r="1139" spans="1:6" x14ac:dyDescent="0.2">
      <c r="A1139" s="58" t="s">
        <v>355</v>
      </c>
      <c r="B1139" s="58" t="s">
        <v>1</v>
      </c>
      <c r="C1139" s="64">
        <v>21</v>
      </c>
      <c r="D1139" s="65">
        <v>5297407</v>
      </c>
      <c r="E1139" s="65">
        <v>317844</v>
      </c>
      <c r="F1139" s="66">
        <v>4.1032854223943202E-4</v>
      </c>
    </row>
    <row r="1140" spans="1:6" x14ac:dyDescent="0.2">
      <c r="A1140" s="58" t="s">
        <v>355</v>
      </c>
      <c r="B1140" s="58" t="s">
        <v>762</v>
      </c>
      <c r="C1140" s="64">
        <v>123</v>
      </c>
      <c r="D1140" s="65">
        <v>4596921</v>
      </c>
      <c r="E1140" s="65">
        <v>275815</v>
      </c>
      <c r="F1140" s="66">
        <v>3.560701692584065E-4</v>
      </c>
    </row>
    <row r="1141" spans="1:6" x14ac:dyDescent="0.2">
      <c r="A1141" s="58" t="s">
        <v>355</v>
      </c>
      <c r="B1141" s="58" t="s">
        <v>3</v>
      </c>
      <c r="C1141" s="64">
        <v>27</v>
      </c>
      <c r="D1141" s="65">
        <v>1983372</v>
      </c>
      <c r="E1141" s="65">
        <v>119002</v>
      </c>
      <c r="F1141" s="66">
        <v>1.5362856364624437E-4</v>
      </c>
    </row>
    <row r="1142" spans="1:6" x14ac:dyDescent="0.2">
      <c r="A1142" s="58" t="s">
        <v>355</v>
      </c>
      <c r="B1142" s="58" t="s">
        <v>2</v>
      </c>
      <c r="C1142" s="64">
        <v>19</v>
      </c>
      <c r="D1142" s="65">
        <v>10872215</v>
      </c>
      <c r="E1142" s="65">
        <v>652333</v>
      </c>
      <c r="F1142" s="66">
        <v>8.4214535729689854E-4</v>
      </c>
    </row>
    <row r="1143" spans="1:6" x14ac:dyDescent="0.2">
      <c r="A1143" s="58" t="s">
        <v>355</v>
      </c>
      <c r="B1143" s="58" t="s">
        <v>6</v>
      </c>
      <c r="C1143" s="64">
        <v>12</v>
      </c>
      <c r="D1143" s="65">
        <v>777325</v>
      </c>
      <c r="E1143" s="65">
        <v>46639</v>
      </c>
      <c r="F1143" s="66">
        <v>6.0209766053488099E-5</v>
      </c>
    </row>
    <row r="1144" spans="1:6" x14ac:dyDescent="0.2">
      <c r="A1144" s="58" t="s">
        <v>355</v>
      </c>
      <c r="B1144" s="58" t="s">
        <v>10</v>
      </c>
      <c r="C1144" s="64">
        <v>137</v>
      </c>
      <c r="D1144" s="65">
        <v>1881350</v>
      </c>
      <c r="E1144" s="65">
        <v>112881</v>
      </c>
      <c r="F1144" s="66">
        <v>1.457265078986211E-4</v>
      </c>
    </row>
    <row r="1145" spans="1:6" x14ac:dyDescent="0.2">
      <c r="A1145" s="58" t="s">
        <v>355</v>
      </c>
      <c r="B1145" s="58" t="s">
        <v>4</v>
      </c>
      <c r="C1145" s="64">
        <v>27</v>
      </c>
      <c r="D1145" s="65">
        <v>2191293</v>
      </c>
      <c r="E1145" s="65">
        <v>131478</v>
      </c>
      <c r="F1145" s="66">
        <v>1.6973476320634036E-4</v>
      </c>
    </row>
    <row r="1146" spans="1:6" x14ac:dyDescent="0.2">
      <c r="A1146" s="58" t="s">
        <v>355</v>
      </c>
      <c r="B1146" s="58" t="s">
        <v>763</v>
      </c>
      <c r="C1146" s="64">
        <v>229</v>
      </c>
      <c r="D1146" s="65">
        <v>4443406</v>
      </c>
      <c r="E1146" s="65">
        <v>256138</v>
      </c>
      <c r="F1146" s="66">
        <v>3.3066766134368949E-4</v>
      </c>
    </row>
    <row r="1147" spans="1:6" x14ac:dyDescent="0.2">
      <c r="A1147" s="58" t="s">
        <v>355</v>
      </c>
      <c r="B1147" s="58" t="s">
        <v>8</v>
      </c>
      <c r="C1147" s="64">
        <v>79</v>
      </c>
      <c r="D1147" s="65">
        <v>1186908</v>
      </c>
      <c r="E1147" s="65">
        <v>71214</v>
      </c>
      <c r="F1147" s="66">
        <v>9.1935467735867012E-5</v>
      </c>
    </row>
    <row r="1148" spans="1:6" x14ac:dyDescent="0.2">
      <c r="A1148" s="58" t="s">
        <v>355</v>
      </c>
      <c r="B1148" s="58" t="s">
        <v>764</v>
      </c>
      <c r="C1148" s="64">
        <v>48</v>
      </c>
      <c r="D1148" s="65">
        <v>2472991</v>
      </c>
      <c r="E1148" s="65">
        <v>148143</v>
      </c>
      <c r="F1148" s="66">
        <v>1.9124885551709701E-4</v>
      </c>
    </row>
    <row r="1149" spans="1:6" x14ac:dyDescent="0.2">
      <c r="A1149" s="58" t="s">
        <v>355</v>
      </c>
      <c r="B1149" s="58" t="s">
        <v>25</v>
      </c>
      <c r="C1149" s="64">
        <v>60</v>
      </c>
      <c r="D1149" s="65">
        <v>6682249</v>
      </c>
      <c r="E1149" s="65">
        <v>400935</v>
      </c>
      <c r="F1149" s="66">
        <v>5.175969157283658E-4</v>
      </c>
    </row>
    <row r="1150" spans="1:6" x14ac:dyDescent="0.2">
      <c r="A1150" s="58" t="s">
        <v>355</v>
      </c>
      <c r="B1150" s="58" t="s">
        <v>49</v>
      </c>
      <c r="C1150" s="64">
        <v>806</v>
      </c>
      <c r="D1150" s="65">
        <v>42768431</v>
      </c>
      <c r="E1150" s="65">
        <v>2555403</v>
      </c>
      <c r="F1150" s="66">
        <v>3.2989604580368715E-3</v>
      </c>
    </row>
    <row r="1151" spans="1:6" x14ac:dyDescent="0.2">
      <c r="A1151" s="58" t="s">
        <v>682</v>
      </c>
      <c r="B1151" s="58" t="s">
        <v>5</v>
      </c>
      <c r="C1151" s="64" t="s">
        <v>761</v>
      </c>
      <c r="D1151" s="65" t="s">
        <v>761</v>
      </c>
      <c r="E1151" s="65" t="s">
        <v>761</v>
      </c>
      <c r="F1151" s="66" t="s">
        <v>761</v>
      </c>
    </row>
    <row r="1152" spans="1:6" x14ac:dyDescent="0.2">
      <c r="A1152" s="58" t="s">
        <v>682</v>
      </c>
      <c r="B1152" s="58" t="s">
        <v>1</v>
      </c>
      <c r="C1152" s="64">
        <v>33</v>
      </c>
      <c r="D1152" s="65">
        <v>4708622</v>
      </c>
      <c r="E1152" s="65">
        <v>282517</v>
      </c>
      <c r="F1152" s="66">
        <v>3.6472228126960905E-4</v>
      </c>
    </row>
    <row r="1153" spans="1:6" x14ac:dyDescent="0.2">
      <c r="A1153" s="58" t="s">
        <v>682</v>
      </c>
      <c r="B1153" s="58" t="s">
        <v>762</v>
      </c>
      <c r="C1153" s="64">
        <v>30</v>
      </c>
      <c r="D1153" s="65">
        <v>740694</v>
      </c>
      <c r="E1153" s="65">
        <v>44442</v>
      </c>
      <c r="F1153" s="66">
        <v>5.7373494777956603E-5</v>
      </c>
    </row>
    <row r="1154" spans="1:6" x14ac:dyDescent="0.2">
      <c r="A1154" s="58" t="s">
        <v>682</v>
      </c>
      <c r="B1154" s="58" t="s">
        <v>3</v>
      </c>
      <c r="C1154" s="64">
        <v>30</v>
      </c>
      <c r="D1154" s="65">
        <v>3361784</v>
      </c>
      <c r="E1154" s="65">
        <v>201707</v>
      </c>
      <c r="F1154" s="66">
        <v>2.6039862092564002E-4</v>
      </c>
    </row>
    <row r="1155" spans="1:6" x14ac:dyDescent="0.2">
      <c r="A1155" s="58" t="s">
        <v>682</v>
      </c>
      <c r="B1155" s="58" t="s">
        <v>2</v>
      </c>
      <c r="C1155" s="64">
        <v>18</v>
      </c>
      <c r="D1155" s="65">
        <v>905660</v>
      </c>
      <c r="E1155" s="65">
        <v>54340</v>
      </c>
      <c r="F1155" s="66">
        <v>7.0151561726163576E-5</v>
      </c>
    </row>
    <row r="1156" spans="1:6" x14ac:dyDescent="0.2">
      <c r="A1156" s="58" t="s">
        <v>682</v>
      </c>
      <c r="B1156" s="58" t="s">
        <v>6</v>
      </c>
      <c r="C1156" s="64" t="s">
        <v>761</v>
      </c>
      <c r="D1156" s="65" t="s">
        <v>761</v>
      </c>
      <c r="E1156" s="65" t="s">
        <v>761</v>
      </c>
      <c r="F1156" s="66" t="s">
        <v>761</v>
      </c>
    </row>
    <row r="1157" spans="1:6" x14ac:dyDescent="0.2">
      <c r="A1157" s="58" t="s">
        <v>682</v>
      </c>
      <c r="B1157" s="58" t="s">
        <v>10</v>
      </c>
      <c r="C1157" s="64">
        <v>135</v>
      </c>
      <c r="D1157" s="65">
        <v>2464400</v>
      </c>
      <c r="E1157" s="65">
        <v>147683</v>
      </c>
      <c r="F1157" s="66">
        <v>1.9065500718448686E-4</v>
      </c>
    </row>
    <row r="1158" spans="1:6" x14ac:dyDescent="0.2">
      <c r="A1158" s="58" t="s">
        <v>682</v>
      </c>
      <c r="B1158" s="58" t="s">
        <v>4</v>
      </c>
      <c r="C1158" s="64">
        <v>15</v>
      </c>
      <c r="D1158" s="65">
        <v>380577</v>
      </c>
      <c r="E1158" s="65">
        <v>22835</v>
      </c>
      <c r="F1158" s="66">
        <v>2.9479405815549232E-5</v>
      </c>
    </row>
    <row r="1159" spans="1:6" x14ac:dyDescent="0.2">
      <c r="A1159" s="58" t="s">
        <v>682</v>
      </c>
      <c r="B1159" s="58" t="s">
        <v>763</v>
      </c>
      <c r="C1159" s="64">
        <v>174</v>
      </c>
      <c r="D1159" s="65">
        <v>1463815</v>
      </c>
      <c r="E1159" s="65">
        <v>86336</v>
      </c>
      <c r="F1159" s="66">
        <v>1.1145758618310745E-4</v>
      </c>
    </row>
    <row r="1160" spans="1:6" x14ac:dyDescent="0.2">
      <c r="A1160" s="58" t="s">
        <v>682</v>
      </c>
      <c r="B1160" s="58" t="s">
        <v>8</v>
      </c>
      <c r="C1160" s="64">
        <v>90</v>
      </c>
      <c r="D1160" s="65">
        <v>851616</v>
      </c>
      <c r="E1160" s="65">
        <v>51097</v>
      </c>
      <c r="F1160" s="66">
        <v>6.596493098126206E-5</v>
      </c>
    </row>
    <row r="1161" spans="1:6" x14ac:dyDescent="0.2">
      <c r="A1161" s="58" t="s">
        <v>682</v>
      </c>
      <c r="B1161" s="58" t="s">
        <v>764</v>
      </c>
      <c r="C1161" s="64">
        <v>60</v>
      </c>
      <c r="D1161" s="65">
        <v>363134</v>
      </c>
      <c r="E1161" s="65">
        <v>21584</v>
      </c>
      <c r="F1161" s="66">
        <v>2.7864396545776863E-5</v>
      </c>
    </row>
    <row r="1162" spans="1:6" x14ac:dyDescent="0.2">
      <c r="A1162" s="58" t="s">
        <v>682</v>
      </c>
      <c r="B1162" s="58" t="s">
        <v>25</v>
      </c>
      <c r="C1162" s="64" t="s">
        <v>761</v>
      </c>
      <c r="D1162" s="65" t="s">
        <v>761</v>
      </c>
      <c r="E1162" s="65" t="s">
        <v>761</v>
      </c>
      <c r="F1162" s="66" t="s">
        <v>761</v>
      </c>
    </row>
    <row r="1163" spans="1:6" x14ac:dyDescent="0.2">
      <c r="A1163" s="58" t="s">
        <v>682</v>
      </c>
      <c r="B1163" s="58" t="s">
        <v>49</v>
      </c>
      <c r="C1163" s="64">
        <v>606</v>
      </c>
      <c r="D1163" s="65">
        <v>15941857</v>
      </c>
      <c r="E1163" s="65">
        <v>954633</v>
      </c>
      <c r="F1163" s="66">
        <v>1.232406989792652E-3</v>
      </c>
    </row>
    <row r="1164" spans="1:6" x14ac:dyDescent="0.2">
      <c r="A1164" s="58" t="s">
        <v>480</v>
      </c>
      <c r="B1164" s="58" t="s">
        <v>5</v>
      </c>
      <c r="C1164" s="64">
        <v>33</v>
      </c>
      <c r="D1164" s="65">
        <v>2548797</v>
      </c>
      <c r="E1164" s="65">
        <v>152928</v>
      </c>
      <c r="F1164" s="66">
        <v>1.9742616915087861E-4</v>
      </c>
    </row>
    <row r="1165" spans="1:6" x14ac:dyDescent="0.2">
      <c r="A1165" s="58" t="s">
        <v>480</v>
      </c>
      <c r="B1165" s="58" t="s">
        <v>1</v>
      </c>
      <c r="C1165" s="64">
        <v>33</v>
      </c>
      <c r="D1165" s="65">
        <v>25164442</v>
      </c>
      <c r="E1165" s="65">
        <v>1509867</v>
      </c>
      <c r="F1165" s="66">
        <v>1.949200000898002E-3</v>
      </c>
    </row>
    <row r="1166" spans="1:6" x14ac:dyDescent="0.2">
      <c r="A1166" s="58" t="s">
        <v>480</v>
      </c>
      <c r="B1166" s="58" t="s">
        <v>762</v>
      </c>
      <c r="C1166" s="64">
        <v>224</v>
      </c>
      <c r="D1166" s="65">
        <v>15583965</v>
      </c>
      <c r="E1166" s="65">
        <v>934992</v>
      </c>
      <c r="F1166" s="66">
        <v>1.2070509569648352E-3</v>
      </c>
    </row>
    <row r="1167" spans="1:6" x14ac:dyDescent="0.2">
      <c r="A1167" s="58" t="s">
        <v>480</v>
      </c>
      <c r="B1167" s="58" t="s">
        <v>3</v>
      </c>
      <c r="C1167" s="64">
        <v>105</v>
      </c>
      <c r="D1167" s="65">
        <v>10350976</v>
      </c>
      <c r="E1167" s="65">
        <v>621059</v>
      </c>
      <c r="F1167" s="66">
        <v>8.0177141652722542E-4</v>
      </c>
    </row>
    <row r="1168" spans="1:6" x14ac:dyDescent="0.2">
      <c r="A1168" s="58" t="s">
        <v>480</v>
      </c>
      <c r="B1168" s="58" t="s">
        <v>2</v>
      </c>
      <c r="C1168" s="64">
        <v>78</v>
      </c>
      <c r="D1168" s="65">
        <v>20139350</v>
      </c>
      <c r="E1168" s="65">
        <v>1208361</v>
      </c>
      <c r="F1168" s="66">
        <v>1.5599634022633189E-3</v>
      </c>
    </row>
    <row r="1169" spans="1:6" x14ac:dyDescent="0.2">
      <c r="A1169" s="58" t="s">
        <v>480</v>
      </c>
      <c r="B1169" s="58" t="s">
        <v>6</v>
      </c>
      <c r="C1169" s="64">
        <v>21</v>
      </c>
      <c r="D1169" s="65">
        <v>1792226</v>
      </c>
      <c r="E1169" s="65">
        <v>107534</v>
      </c>
      <c r="F1169" s="66">
        <v>1.3882366651934625E-4</v>
      </c>
    </row>
    <row r="1170" spans="1:6" x14ac:dyDescent="0.2">
      <c r="A1170" s="58" t="s">
        <v>480</v>
      </c>
      <c r="B1170" s="58" t="s">
        <v>10</v>
      </c>
      <c r="C1170" s="64">
        <v>272</v>
      </c>
      <c r="D1170" s="65">
        <v>10778699</v>
      </c>
      <c r="E1170" s="65">
        <v>646722</v>
      </c>
      <c r="F1170" s="66">
        <v>8.3490169861369086E-4</v>
      </c>
    </row>
    <row r="1171" spans="1:6" x14ac:dyDescent="0.2">
      <c r="A1171" s="58" t="s">
        <v>480</v>
      </c>
      <c r="B1171" s="58" t="s">
        <v>4</v>
      </c>
      <c r="C1171" s="64">
        <v>83</v>
      </c>
      <c r="D1171" s="65">
        <v>8430007</v>
      </c>
      <c r="E1171" s="65">
        <v>505800</v>
      </c>
      <c r="F1171" s="66">
        <v>6.5297497094393708E-4</v>
      </c>
    </row>
    <row r="1172" spans="1:6" x14ac:dyDescent="0.2">
      <c r="A1172" s="58" t="s">
        <v>480</v>
      </c>
      <c r="B1172" s="58" t="s">
        <v>763</v>
      </c>
      <c r="C1172" s="64">
        <v>590</v>
      </c>
      <c r="D1172" s="65">
        <v>12295680</v>
      </c>
      <c r="E1172" s="65">
        <v>717728</v>
      </c>
      <c r="F1172" s="66">
        <v>9.2656864362524718E-4</v>
      </c>
    </row>
    <row r="1173" spans="1:6" x14ac:dyDescent="0.2">
      <c r="A1173" s="58" t="s">
        <v>480</v>
      </c>
      <c r="B1173" s="58" t="s">
        <v>8</v>
      </c>
      <c r="C1173" s="64">
        <v>191</v>
      </c>
      <c r="D1173" s="65">
        <v>6901956</v>
      </c>
      <c r="E1173" s="65">
        <v>414117</v>
      </c>
      <c r="F1173" s="66">
        <v>5.3461454338155469E-4</v>
      </c>
    </row>
    <row r="1174" spans="1:6" x14ac:dyDescent="0.2">
      <c r="A1174" s="58" t="s">
        <v>480</v>
      </c>
      <c r="B1174" s="58" t="s">
        <v>764</v>
      </c>
      <c r="C1174" s="64">
        <v>68</v>
      </c>
      <c r="D1174" s="65">
        <v>3859824</v>
      </c>
      <c r="E1174" s="65">
        <v>231589</v>
      </c>
      <c r="F1174" s="66">
        <v>2.9897552500184944E-4</v>
      </c>
    </row>
    <row r="1175" spans="1:6" x14ac:dyDescent="0.2">
      <c r="A1175" s="58" t="s">
        <v>480</v>
      </c>
      <c r="B1175" s="58" t="s">
        <v>25</v>
      </c>
      <c r="C1175" s="64">
        <v>104</v>
      </c>
      <c r="D1175" s="65">
        <v>9077145</v>
      </c>
      <c r="E1175" s="65">
        <v>544629</v>
      </c>
      <c r="F1175" s="66">
        <v>7.0310222508941373E-4</v>
      </c>
    </row>
    <row r="1176" spans="1:6" x14ac:dyDescent="0.2">
      <c r="A1176" s="58" t="s">
        <v>480</v>
      </c>
      <c r="B1176" s="58" t="s">
        <v>49</v>
      </c>
      <c r="C1176" s="64">
        <v>1802</v>
      </c>
      <c r="D1176" s="65">
        <v>126923067</v>
      </c>
      <c r="E1176" s="65">
        <v>7595325</v>
      </c>
      <c r="F1176" s="66">
        <v>9.8053719280046629E-3</v>
      </c>
    </row>
    <row r="1177" spans="1:6" x14ac:dyDescent="0.2">
      <c r="A1177" s="58" t="s">
        <v>695</v>
      </c>
      <c r="B1177" s="58" t="s">
        <v>5</v>
      </c>
      <c r="C1177" s="64">
        <v>36</v>
      </c>
      <c r="D1177" s="65">
        <v>260375</v>
      </c>
      <c r="E1177" s="65">
        <v>15622</v>
      </c>
      <c r="F1177" s="66">
        <v>2.0167605765294949E-5</v>
      </c>
    </row>
    <row r="1178" spans="1:6" x14ac:dyDescent="0.2">
      <c r="A1178" s="58" t="s">
        <v>695</v>
      </c>
      <c r="B1178" s="58" t="s">
        <v>1</v>
      </c>
      <c r="C1178" s="64">
        <v>24</v>
      </c>
      <c r="D1178" s="65">
        <v>7682741</v>
      </c>
      <c r="E1178" s="65">
        <v>460965</v>
      </c>
      <c r="F1178" s="66">
        <v>5.9509412313398955E-4</v>
      </c>
    </row>
    <row r="1179" spans="1:6" x14ac:dyDescent="0.2">
      <c r="A1179" s="58" t="s">
        <v>695</v>
      </c>
      <c r="B1179" s="58" t="s">
        <v>762</v>
      </c>
      <c r="C1179" s="64">
        <v>326</v>
      </c>
      <c r="D1179" s="65">
        <v>16242888</v>
      </c>
      <c r="E1179" s="65">
        <v>974573</v>
      </c>
      <c r="F1179" s="66">
        <v>1.2581490240366657E-3</v>
      </c>
    </row>
    <row r="1180" spans="1:6" x14ac:dyDescent="0.2">
      <c r="A1180" s="58" t="s">
        <v>695</v>
      </c>
      <c r="B1180" s="58" t="s">
        <v>3</v>
      </c>
      <c r="C1180" s="64">
        <v>93</v>
      </c>
      <c r="D1180" s="65">
        <v>11786644</v>
      </c>
      <c r="E1180" s="65">
        <v>707199</v>
      </c>
      <c r="F1180" s="66">
        <v>9.129759716816555E-4</v>
      </c>
    </row>
    <row r="1181" spans="1:6" x14ac:dyDescent="0.2">
      <c r="A1181" s="58" t="s">
        <v>695</v>
      </c>
      <c r="B1181" s="58" t="s">
        <v>2</v>
      </c>
      <c r="C1181" s="64">
        <v>87</v>
      </c>
      <c r="D1181" s="65">
        <v>15836446</v>
      </c>
      <c r="E1181" s="65">
        <v>950187</v>
      </c>
      <c r="F1181" s="66">
        <v>1.2266673165605114E-3</v>
      </c>
    </row>
    <row r="1182" spans="1:6" x14ac:dyDescent="0.2">
      <c r="A1182" s="58" t="s">
        <v>695</v>
      </c>
      <c r="B1182" s="58" t="s">
        <v>6</v>
      </c>
      <c r="C1182" s="64">
        <v>38</v>
      </c>
      <c r="D1182" s="65">
        <v>3385040</v>
      </c>
      <c r="E1182" s="65">
        <v>203102</v>
      </c>
      <c r="F1182" s="66">
        <v>2.6219953054301204E-4</v>
      </c>
    </row>
    <row r="1183" spans="1:6" x14ac:dyDescent="0.2">
      <c r="A1183" s="58" t="s">
        <v>695</v>
      </c>
      <c r="B1183" s="58" t="s">
        <v>10</v>
      </c>
      <c r="C1183" s="64">
        <v>546</v>
      </c>
      <c r="D1183" s="65">
        <v>25864052</v>
      </c>
      <c r="E1183" s="65">
        <v>1551843</v>
      </c>
      <c r="F1183" s="66">
        <v>2.0033899522233136E-3</v>
      </c>
    </row>
    <row r="1184" spans="1:6" x14ac:dyDescent="0.2">
      <c r="A1184" s="58" t="s">
        <v>695</v>
      </c>
      <c r="B1184" s="58" t="s">
        <v>4</v>
      </c>
      <c r="C1184" s="64">
        <v>78</v>
      </c>
      <c r="D1184" s="65">
        <v>9588505</v>
      </c>
      <c r="E1184" s="65">
        <v>575310</v>
      </c>
      <c r="F1184" s="66">
        <v>7.4271061789987433E-4</v>
      </c>
    </row>
    <row r="1185" spans="1:6" x14ac:dyDescent="0.2">
      <c r="A1185" s="58" t="s">
        <v>695</v>
      </c>
      <c r="B1185" s="58" t="s">
        <v>763</v>
      </c>
      <c r="C1185" s="64">
        <v>849</v>
      </c>
      <c r="D1185" s="65">
        <v>26844281</v>
      </c>
      <c r="E1185" s="65">
        <v>1602314</v>
      </c>
      <c r="F1185" s="66">
        <v>2.0685467330823714E-3</v>
      </c>
    </row>
    <row r="1186" spans="1:6" x14ac:dyDescent="0.2">
      <c r="A1186" s="58" t="s">
        <v>695</v>
      </c>
      <c r="B1186" s="58" t="s">
        <v>8</v>
      </c>
      <c r="C1186" s="64">
        <v>293</v>
      </c>
      <c r="D1186" s="65">
        <v>4718231</v>
      </c>
      <c r="E1186" s="65">
        <v>283094</v>
      </c>
      <c r="F1186" s="66">
        <v>3.6546717363464395E-4</v>
      </c>
    </row>
    <row r="1187" spans="1:6" x14ac:dyDescent="0.2">
      <c r="A1187" s="58" t="s">
        <v>695</v>
      </c>
      <c r="B1187" s="58" t="s">
        <v>764</v>
      </c>
      <c r="C1187" s="64">
        <v>90</v>
      </c>
      <c r="D1187" s="65">
        <v>7562124</v>
      </c>
      <c r="E1187" s="65">
        <v>453727</v>
      </c>
      <c r="F1187" s="66">
        <v>5.8575004871783262E-4</v>
      </c>
    </row>
    <row r="1188" spans="1:6" x14ac:dyDescent="0.2">
      <c r="A1188" s="58" t="s">
        <v>695</v>
      </c>
      <c r="B1188" s="58" t="s">
        <v>25</v>
      </c>
      <c r="C1188" s="64">
        <v>118</v>
      </c>
      <c r="D1188" s="65">
        <v>14061904</v>
      </c>
      <c r="E1188" s="65">
        <v>843714</v>
      </c>
      <c r="F1188" s="66">
        <v>1.0892133741300769E-3</v>
      </c>
    </row>
    <row r="1189" spans="1:6" x14ac:dyDescent="0.2">
      <c r="A1189" s="58" t="s">
        <v>695</v>
      </c>
      <c r="B1189" s="58" t="s">
        <v>49</v>
      </c>
      <c r="C1189" s="64">
        <v>2578</v>
      </c>
      <c r="D1189" s="65">
        <v>143833232</v>
      </c>
      <c r="E1189" s="65">
        <v>8621651</v>
      </c>
      <c r="F1189" s="66">
        <v>1.1130332762383878E-2</v>
      </c>
    </row>
    <row r="1190" spans="1:6" x14ac:dyDescent="0.2">
      <c r="A1190" s="58" t="s">
        <v>703</v>
      </c>
      <c r="B1190" s="58" t="s">
        <v>5</v>
      </c>
      <c r="C1190" s="64">
        <v>15</v>
      </c>
      <c r="D1190" s="65">
        <v>337961</v>
      </c>
      <c r="E1190" s="65">
        <v>20278</v>
      </c>
      <c r="F1190" s="66">
        <v>2.6178383671018495E-5</v>
      </c>
    </row>
    <row r="1191" spans="1:6" x14ac:dyDescent="0.2">
      <c r="A1191" s="58" t="s">
        <v>703</v>
      </c>
      <c r="B1191" s="58" t="s">
        <v>1</v>
      </c>
      <c r="C1191" s="64">
        <v>32</v>
      </c>
      <c r="D1191" s="65">
        <v>6542392</v>
      </c>
      <c r="E1191" s="65">
        <v>392544</v>
      </c>
      <c r="F1191" s="66">
        <v>5.0676434755677507E-4</v>
      </c>
    </row>
    <row r="1192" spans="1:6" x14ac:dyDescent="0.2">
      <c r="A1192" s="58" t="s">
        <v>703</v>
      </c>
      <c r="B1192" s="58" t="s">
        <v>762</v>
      </c>
      <c r="C1192" s="64">
        <v>140</v>
      </c>
      <c r="D1192" s="65">
        <v>4230597</v>
      </c>
      <c r="E1192" s="65">
        <v>253604</v>
      </c>
      <c r="F1192" s="66">
        <v>3.2739633161578928E-4</v>
      </c>
    </row>
    <row r="1193" spans="1:6" x14ac:dyDescent="0.2">
      <c r="A1193" s="58" t="s">
        <v>703</v>
      </c>
      <c r="B1193" s="58" t="s">
        <v>3</v>
      </c>
      <c r="C1193" s="64">
        <v>63</v>
      </c>
      <c r="D1193" s="65">
        <v>5386396</v>
      </c>
      <c r="E1193" s="65">
        <v>323184</v>
      </c>
      <c r="F1193" s="66">
        <v>4.1722234679625417E-4</v>
      </c>
    </row>
    <row r="1194" spans="1:6" x14ac:dyDescent="0.2">
      <c r="A1194" s="58" t="s">
        <v>703</v>
      </c>
      <c r="B1194" s="58" t="s">
        <v>2</v>
      </c>
      <c r="C1194" s="64">
        <v>70</v>
      </c>
      <c r="D1194" s="65">
        <v>8255981</v>
      </c>
      <c r="E1194" s="65">
        <v>495359</v>
      </c>
      <c r="F1194" s="66">
        <v>6.3949590476832289E-4</v>
      </c>
    </row>
    <row r="1195" spans="1:6" x14ac:dyDescent="0.2">
      <c r="A1195" s="58" t="s">
        <v>703</v>
      </c>
      <c r="B1195" s="58" t="s">
        <v>6</v>
      </c>
      <c r="C1195" s="64">
        <v>23</v>
      </c>
      <c r="D1195" s="65">
        <v>4160526</v>
      </c>
      <c r="E1195" s="65">
        <v>249632</v>
      </c>
      <c r="F1195" s="66">
        <v>3.222685803611643E-4</v>
      </c>
    </row>
    <row r="1196" spans="1:6" x14ac:dyDescent="0.2">
      <c r="A1196" s="58" t="s">
        <v>703</v>
      </c>
      <c r="B1196" s="58" t="s">
        <v>10</v>
      </c>
      <c r="C1196" s="64">
        <v>435</v>
      </c>
      <c r="D1196" s="65">
        <v>11473276</v>
      </c>
      <c r="E1196" s="65">
        <v>688397</v>
      </c>
      <c r="F1196" s="66">
        <v>8.8870306657353381E-4</v>
      </c>
    </row>
    <row r="1197" spans="1:6" x14ac:dyDescent="0.2">
      <c r="A1197" s="58" t="s">
        <v>703</v>
      </c>
      <c r="B1197" s="58" t="s">
        <v>4</v>
      </c>
      <c r="C1197" s="64">
        <v>30</v>
      </c>
      <c r="D1197" s="65">
        <v>1073506</v>
      </c>
      <c r="E1197" s="65">
        <v>64410</v>
      </c>
      <c r="F1197" s="66">
        <v>8.3151676311781308E-5</v>
      </c>
    </row>
    <row r="1198" spans="1:6" x14ac:dyDescent="0.2">
      <c r="A1198" s="58" t="s">
        <v>703</v>
      </c>
      <c r="B1198" s="58" t="s">
        <v>763</v>
      </c>
      <c r="C1198" s="64">
        <v>627</v>
      </c>
      <c r="D1198" s="65">
        <v>18044037</v>
      </c>
      <c r="E1198" s="65">
        <v>1071851</v>
      </c>
      <c r="F1198" s="66">
        <v>1.3837324546880779E-3</v>
      </c>
    </row>
    <row r="1199" spans="1:6" x14ac:dyDescent="0.2">
      <c r="A1199" s="58" t="s">
        <v>703</v>
      </c>
      <c r="B1199" s="58" t="s">
        <v>8</v>
      </c>
      <c r="C1199" s="64">
        <v>183</v>
      </c>
      <c r="D1199" s="65">
        <v>2942290</v>
      </c>
      <c r="E1199" s="65">
        <v>176525</v>
      </c>
      <c r="F1199" s="66">
        <v>2.2788929763914291E-4</v>
      </c>
    </row>
    <row r="1200" spans="1:6" x14ac:dyDescent="0.2">
      <c r="A1200" s="58" t="s">
        <v>703</v>
      </c>
      <c r="B1200" s="58" t="s">
        <v>764</v>
      </c>
      <c r="C1200" s="64">
        <v>48</v>
      </c>
      <c r="D1200" s="65">
        <v>2191023</v>
      </c>
      <c r="E1200" s="65">
        <v>131461</v>
      </c>
      <c r="F1200" s="66">
        <v>1.6971281663752651E-4</v>
      </c>
    </row>
    <row r="1201" spans="1:6" x14ac:dyDescent="0.2">
      <c r="A1201" s="58" t="s">
        <v>703</v>
      </c>
      <c r="B1201" s="58" t="s">
        <v>25</v>
      </c>
      <c r="C1201" s="64">
        <v>117</v>
      </c>
      <c r="D1201" s="65">
        <v>9620869</v>
      </c>
      <c r="E1201" s="65">
        <v>577252</v>
      </c>
      <c r="F1201" s="66">
        <v>7.4521769064319796E-4</v>
      </c>
    </row>
    <row r="1202" spans="1:6" x14ac:dyDescent="0.2">
      <c r="A1202" s="58" t="s">
        <v>703</v>
      </c>
      <c r="B1202" s="58" t="s">
        <v>49</v>
      </c>
      <c r="C1202" s="64">
        <v>1783</v>
      </c>
      <c r="D1202" s="65">
        <v>74258854</v>
      </c>
      <c r="E1202" s="65">
        <v>4444495</v>
      </c>
      <c r="F1202" s="66">
        <v>5.7377303153133127E-3</v>
      </c>
    </row>
    <row r="1203" spans="1:6" x14ac:dyDescent="0.2">
      <c r="A1203" s="58" t="s">
        <v>710</v>
      </c>
      <c r="B1203" s="58" t="s">
        <v>5</v>
      </c>
      <c r="C1203" s="64">
        <v>18</v>
      </c>
      <c r="D1203" s="65">
        <v>314417</v>
      </c>
      <c r="E1203" s="65">
        <v>18865</v>
      </c>
      <c r="F1203" s="66">
        <v>2.4354236510196465E-5</v>
      </c>
    </row>
    <row r="1204" spans="1:6" x14ac:dyDescent="0.2">
      <c r="A1204" s="58" t="s">
        <v>710</v>
      </c>
      <c r="B1204" s="58" t="s">
        <v>1</v>
      </c>
      <c r="C1204" s="64">
        <v>22</v>
      </c>
      <c r="D1204" s="65">
        <v>1272872</v>
      </c>
      <c r="E1204" s="65">
        <v>76372</v>
      </c>
      <c r="F1204" s="66">
        <v>9.8594314908917273E-5</v>
      </c>
    </row>
    <row r="1205" spans="1:6" x14ac:dyDescent="0.2">
      <c r="A1205" s="58" t="s">
        <v>710</v>
      </c>
      <c r="B1205" s="58" t="s">
        <v>762</v>
      </c>
      <c r="C1205" s="64">
        <v>30</v>
      </c>
      <c r="D1205" s="65">
        <v>505964</v>
      </c>
      <c r="E1205" s="65">
        <v>30358</v>
      </c>
      <c r="F1205" s="66">
        <v>3.9191408002997312E-5</v>
      </c>
    </row>
    <row r="1206" spans="1:6" x14ac:dyDescent="0.2">
      <c r="A1206" s="58" t="s">
        <v>710</v>
      </c>
      <c r="B1206" s="58" t="s">
        <v>3</v>
      </c>
      <c r="C1206" s="64">
        <v>18</v>
      </c>
      <c r="D1206" s="65">
        <v>766630</v>
      </c>
      <c r="E1206" s="65">
        <v>45998</v>
      </c>
      <c r="F1206" s="66">
        <v>5.9382251311742224E-5</v>
      </c>
    </row>
    <row r="1207" spans="1:6" x14ac:dyDescent="0.2">
      <c r="A1207" s="58" t="s">
        <v>710</v>
      </c>
      <c r="B1207" s="58" t="s">
        <v>2</v>
      </c>
      <c r="C1207" s="64">
        <v>21</v>
      </c>
      <c r="D1207" s="65">
        <v>2052518</v>
      </c>
      <c r="E1207" s="65">
        <v>123151</v>
      </c>
      <c r="F1207" s="66">
        <v>1.5898481741146063E-4</v>
      </c>
    </row>
    <row r="1208" spans="1:6" x14ac:dyDescent="0.2">
      <c r="A1208" s="58" t="s">
        <v>710</v>
      </c>
      <c r="B1208" s="58" t="s">
        <v>6</v>
      </c>
      <c r="C1208" s="64" t="s">
        <v>761</v>
      </c>
      <c r="D1208" s="65" t="s">
        <v>761</v>
      </c>
      <c r="E1208" s="65" t="s">
        <v>761</v>
      </c>
      <c r="F1208" s="66" t="s">
        <v>761</v>
      </c>
    </row>
    <row r="1209" spans="1:6" x14ac:dyDescent="0.2">
      <c r="A1209" s="58" t="s">
        <v>710</v>
      </c>
      <c r="B1209" s="58" t="s">
        <v>10</v>
      </c>
      <c r="C1209" s="64">
        <v>134</v>
      </c>
      <c r="D1209" s="65">
        <v>2800354</v>
      </c>
      <c r="E1209" s="65">
        <v>168021</v>
      </c>
      <c r="F1209" s="66">
        <v>2.169108493336719E-4</v>
      </c>
    </row>
    <row r="1210" spans="1:6" x14ac:dyDescent="0.2">
      <c r="A1210" s="58" t="s">
        <v>710</v>
      </c>
      <c r="B1210" s="58" t="s">
        <v>4</v>
      </c>
      <c r="C1210" s="64">
        <v>12</v>
      </c>
      <c r="D1210" s="65">
        <v>830060</v>
      </c>
      <c r="E1210" s="65">
        <v>49804</v>
      </c>
      <c r="F1210" s="66">
        <v>6.4295700776773111E-5</v>
      </c>
    </row>
    <row r="1211" spans="1:6" x14ac:dyDescent="0.2">
      <c r="A1211" s="58" t="s">
        <v>710</v>
      </c>
      <c r="B1211" s="58" t="s">
        <v>763</v>
      </c>
      <c r="C1211" s="64">
        <v>187</v>
      </c>
      <c r="D1211" s="65">
        <v>1870878</v>
      </c>
      <c r="E1211" s="65">
        <v>111195</v>
      </c>
      <c r="F1211" s="66">
        <v>1.4354992466214132E-4</v>
      </c>
    </row>
    <row r="1212" spans="1:6" x14ac:dyDescent="0.2">
      <c r="A1212" s="58" t="s">
        <v>710</v>
      </c>
      <c r="B1212" s="58" t="s">
        <v>8</v>
      </c>
      <c r="C1212" s="64">
        <v>67</v>
      </c>
      <c r="D1212" s="65">
        <v>1190626</v>
      </c>
      <c r="E1212" s="65">
        <v>71438</v>
      </c>
      <c r="F1212" s="66">
        <v>9.2224646054355429E-5</v>
      </c>
    </row>
    <row r="1213" spans="1:6" x14ac:dyDescent="0.2">
      <c r="A1213" s="58" t="s">
        <v>710</v>
      </c>
      <c r="B1213" s="58" t="s">
        <v>764</v>
      </c>
      <c r="C1213" s="64" t="s">
        <v>761</v>
      </c>
      <c r="D1213" s="65" t="s">
        <v>761</v>
      </c>
      <c r="E1213" s="65" t="s">
        <v>761</v>
      </c>
      <c r="F1213" s="66" t="s">
        <v>761</v>
      </c>
    </row>
    <row r="1214" spans="1:6" x14ac:dyDescent="0.2">
      <c r="A1214" s="58" t="s">
        <v>710</v>
      </c>
      <c r="B1214" s="58" t="s">
        <v>25</v>
      </c>
      <c r="C1214" s="64">
        <v>31</v>
      </c>
      <c r="D1214" s="65">
        <v>2654501</v>
      </c>
      <c r="E1214" s="65">
        <v>159270</v>
      </c>
      <c r="F1214" s="66">
        <v>2.0561353029308196E-4</v>
      </c>
    </row>
    <row r="1215" spans="1:6" x14ac:dyDescent="0.2">
      <c r="A1215" s="58" t="s">
        <v>710</v>
      </c>
      <c r="B1215" s="58" t="s">
        <v>49</v>
      </c>
      <c r="C1215" s="64">
        <v>573</v>
      </c>
      <c r="D1215" s="65">
        <v>14541621</v>
      </c>
      <c r="E1215" s="65">
        <v>871439</v>
      </c>
      <c r="F1215" s="66">
        <v>1.1250056459161991E-3</v>
      </c>
    </row>
    <row r="1216" spans="1:6" x14ac:dyDescent="0.2">
      <c r="A1216" s="58" t="s">
        <v>716</v>
      </c>
      <c r="B1216" s="58" t="s">
        <v>5</v>
      </c>
      <c r="C1216" s="64">
        <v>55</v>
      </c>
      <c r="D1216" s="65">
        <v>4257690</v>
      </c>
      <c r="E1216" s="65">
        <v>255461</v>
      </c>
      <c r="F1216" s="66">
        <v>3.297936715150437E-4</v>
      </c>
    </row>
    <row r="1217" spans="1:6" x14ac:dyDescent="0.2">
      <c r="A1217" s="58" t="s">
        <v>716</v>
      </c>
      <c r="B1217" s="58" t="s">
        <v>1</v>
      </c>
      <c r="C1217" s="64">
        <v>39</v>
      </c>
      <c r="D1217" s="65">
        <v>24903140</v>
      </c>
      <c r="E1217" s="65">
        <v>1494188</v>
      </c>
      <c r="F1217" s="66">
        <v>1.9289588095784487E-3</v>
      </c>
    </row>
    <row r="1218" spans="1:6" x14ac:dyDescent="0.2">
      <c r="A1218" s="58" t="s">
        <v>716</v>
      </c>
      <c r="B1218" s="58" t="s">
        <v>762</v>
      </c>
      <c r="C1218" s="64">
        <v>259</v>
      </c>
      <c r="D1218" s="65">
        <v>16364083</v>
      </c>
      <c r="E1218" s="65">
        <v>981845</v>
      </c>
      <c r="F1218" s="66">
        <v>1.2675369915904505E-3</v>
      </c>
    </row>
    <row r="1219" spans="1:6" x14ac:dyDescent="0.2">
      <c r="A1219" s="58" t="s">
        <v>716</v>
      </c>
      <c r="B1219" s="58" t="s">
        <v>3</v>
      </c>
      <c r="C1219" s="64">
        <v>108</v>
      </c>
      <c r="D1219" s="65">
        <v>10678518</v>
      </c>
      <c r="E1219" s="65">
        <v>640711</v>
      </c>
      <c r="F1219" s="66">
        <v>8.2714165007603964E-4</v>
      </c>
    </row>
    <row r="1220" spans="1:6" x14ac:dyDescent="0.2">
      <c r="A1220" s="58" t="s">
        <v>716</v>
      </c>
      <c r="B1220" s="58" t="s">
        <v>2</v>
      </c>
      <c r="C1220" s="64">
        <v>76</v>
      </c>
      <c r="D1220" s="65">
        <v>25105666</v>
      </c>
      <c r="E1220" s="65">
        <v>1506340</v>
      </c>
      <c r="F1220" s="66">
        <v>1.9446467333564454E-3</v>
      </c>
    </row>
    <row r="1221" spans="1:6" x14ac:dyDescent="0.2">
      <c r="A1221" s="58" t="s">
        <v>716</v>
      </c>
      <c r="B1221" s="58" t="s">
        <v>6</v>
      </c>
      <c r="C1221" s="64">
        <v>54</v>
      </c>
      <c r="D1221" s="65">
        <v>3632464</v>
      </c>
      <c r="E1221" s="65">
        <v>217948</v>
      </c>
      <c r="F1221" s="66">
        <v>2.8136533999068643E-4</v>
      </c>
    </row>
    <row r="1222" spans="1:6" x14ac:dyDescent="0.2">
      <c r="A1222" s="58" t="s">
        <v>716</v>
      </c>
      <c r="B1222" s="58" t="s">
        <v>10</v>
      </c>
      <c r="C1222" s="64">
        <v>399</v>
      </c>
      <c r="D1222" s="65">
        <v>17863228</v>
      </c>
      <c r="E1222" s="65">
        <v>1071794</v>
      </c>
      <c r="F1222" s="66">
        <v>1.3836588691338199E-3</v>
      </c>
    </row>
    <row r="1223" spans="1:6" x14ac:dyDescent="0.2">
      <c r="A1223" s="58" t="s">
        <v>716</v>
      </c>
      <c r="B1223" s="58" t="s">
        <v>4</v>
      </c>
      <c r="C1223" s="64">
        <v>75</v>
      </c>
      <c r="D1223" s="65">
        <v>8585745</v>
      </c>
      <c r="E1223" s="65">
        <v>515145</v>
      </c>
      <c r="F1223" s="66">
        <v>6.6503912891837573E-4</v>
      </c>
    </row>
    <row r="1224" spans="1:6" x14ac:dyDescent="0.2">
      <c r="A1224" s="58" t="s">
        <v>716</v>
      </c>
      <c r="B1224" s="58" t="s">
        <v>763</v>
      </c>
      <c r="C1224" s="64">
        <v>795</v>
      </c>
      <c r="D1224" s="65">
        <v>14837305</v>
      </c>
      <c r="E1224" s="65">
        <v>873843</v>
      </c>
      <c r="F1224" s="66">
        <v>1.1281091489414052E-3</v>
      </c>
    </row>
    <row r="1225" spans="1:6" x14ac:dyDescent="0.2">
      <c r="A1225" s="58" t="s">
        <v>716</v>
      </c>
      <c r="B1225" s="58" t="s">
        <v>8</v>
      </c>
      <c r="C1225" s="64">
        <v>246</v>
      </c>
      <c r="D1225" s="65">
        <v>11484622</v>
      </c>
      <c r="E1225" s="65">
        <v>689077</v>
      </c>
      <c r="F1225" s="66">
        <v>8.8958092932608804E-4</v>
      </c>
    </row>
    <row r="1226" spans="1:6" x14ac:dyDescent="0.2">
      <c r="A1226" s="58" t="s">
        <v>716</v>
      </c>
      <c r="B1226" s="58" t="s">
        <v>764</v>
      </c>
      <c r="C1226" s="64">
        <v>141</v>
      </c>
      <c r="D1226" s="65">
        <v>12392794</v>
      </c>
      <c r="E1226" s="65">
        <v>743568</v>
      </c>
      <c r="F1226" s="66">
        <v>9.5992742822230404E-4</v>
      </c>
    </row>
    <row r="1227" spans="1:6" x14ac:dyDescent="0.2">
      <c r="A1227" s="58" t="s">
        <v>716</v>
      </c>
      <c r="B1227" s="58" t="s">
        <v>25</v>
      </c>
      <c r="C1227" s="64">
        <v>148</v>
      </c>
      <c r="D1227" s="65">
        <v>18872133</v>
      </c>
      <c r="E1227" s="65">
        <v>1132328</v>
      </c>
      <c r="F1227" s="66">
        <v>1.4618067277560427E-3</v>
      </c>
    </row>
    <row r="1228" spans="1:6" x14ac:dyDescent="0.2">
      <c r="A1228" s="58" t="s">
        <v>716</v>
      </c>
      <c r="B1228" s="58" t="s">
        <v>49</v>
      </c>
      <c r="C1228" s="64">
        <v>2395</v>
      </c>
      <c r="D1228" s="65">
        <v>168977385</v>
      </c>
      <c r="E1228" s="65">
        <v>10122248</v>
      </c>
      <c r="F1228" s="66">
        <v>1.306756542840515E-2</v>
      </c>
    </row>
    <row r="1229" spans="1:6" x14ac:dyDescent="0.2">
      <c r="A1229" s="58" t="s">
        <v>727</v>
      </c>
      <c r="B1229" s="58" t="s">
        <v>5</v>
      </c>
      <c r="C1229" s="64" t="s">
        <v>761</v>
      </c>
      <c r="D1229" s="65" t="s">
        <v>761</v>
      </c>
      <c r="E1229" s="65" t="s">
        <v>761</v>
      </c>
      <c r="F1229" s="66" t="s">
        <v>761</v>
      </c>
    </row>
    <row r="1230" spans="1:6" x14ac:dyDescent="0.2">
      <c r="A1230" s="58" t="s">
        <v>727</v>
      </c>
      <c r="B1230" s="58" t="s">
        <v>1</v>
      </c>
      <c r="C1230" s="64">
        <v>24</v>
      </c>
      <c r="D1230" s="65">
        <v>2686299</v>
      </c>
      <c r="E1230" s="65">
        <v>161178</v>
      </c>
      <c r="F1230" s="66">
        <v>2.0807670989877794E-4</v>
      </c>
    </row>
    <row r="1231" spans="1:6" x14ac:dyDescent="0.2">
      <c r="A1231" s="58" t="s">
        <v>727</v>
      </c>
      <c r="B1231" s="58" t="s">
        <v>762</v>
      </c>
      <c r="C1231" s="64">
        <v>88</v>
      </c>
      <c r="D1231" s="65">
        <v>1787728</v>
      </c>
      <c r="E1231" s="65">
        <v>107264</v>
      </c>
      <c r="F1231" s="66">
        <v>1.3847510336759681E-4</v>
      </c>
    </row>
    <row r="1232" spans="1:6" x14ac:dyDescent="0.2">
      <c r="A1232" s="58" t="s">
        <v>727</v>
      </c>
      <c r="B1232" s="58" t="s">
        <v>3</v>
      </c>
      <c r="C1232" s="64">
        <v>24</v>
      </c>
      <c r="D1232" s="65">
        <v>1677315</v>
      </c>
      <c r="E1232" s="65">
        <v>100639</v>
      </c>
      <c r="F1232" s="66">
        <v>1.2992239640337462E-4</v>
      </c>
    </row>
    <row r="1233" spans="1:6" x14ac:dyDescent="0.2">
      <c r="A1233" s="58" t="s">
        <v>727</v>
      </c>
      <c r="B1233" s="58" t="s">
        <v>2</v>
      </c>
      <c r="C1233" s="64">
        <v>21</v>
      </c>
      <c r="D1233" s="65">
        <v>1476501</v>
      </c>
      <c r="E1233" s="65">
        <v>88590</v>
      </c>
      <c r="F1233" s="66">
        <v>1.1436744301289716E-4</v>
      </c>
    </row>
    <row r="1234" spans="1:6" x14ac:dyDescent="0.2">
      <c r="A1234" s="58" t="s">
        <v>727</v>
      </c>
      <c r="B1234" s="58" t="s">
        <v>6</v>
      </c>
      <c r="C1234" s="64" t="s">
        <v>761</v>
      </c>
      <c r="D1234" s="65" t="s">
        <v>761</v>
      </c>
      <c r="E1234" s="65" t="s">
        <v>761</v>
      </c>
      <c r="F1234" s="66" t="s">
        <v>761</v>
      </c>
    </row>
    <row r="1235" spans="1:6" x14ac:dyDescent="0.2">
      <c r="A1235" s="58" t="s">
        <v>727</v>
      </c>
      <c r="B1235" s="58" t="s">
        <v>10</v>
      </c>
      <c r="C1235" s="64">
        <v>121</v>
      </c>
      <c r="D1235" s="65">
        <v>2133443</v>
      </c>
      <c r="E1235" s="65">
        <v>128007</v>
      </c>
      <c r="F1235" s="66">
        <v>1.6525379024440599E-4</v>
      </c>
    </row>
    <row r="1236" spans="1:6" x14ac:dyDescent="0.2">
      <c r="A1236" s="58" t="s">
        <v>727</v>
      </c>
      <c r="B1236" s="58" t="s">
        <v>4</v>
      </c>
      <c r="C1236" s="64">
        <v>36</v>
      </c>
      <c r="D1236" s="65">
        <v>2701255</v>
      </c>
      <c r="E1236" s="65">
        <v>162075</v>
      </c>
      <c r="F1236" s="66">
        <v>2.0923471414736772E-4</v>
      </c>
    </row>
    <row r="1237" spans="1:6" x14ac:dyDescent="0.2">
      <c r="A1237" s="58" t="s">
        <v>727</v>
      </c>
      <c r="B1237" s="58" t="s">
        <v>763</v>
      </c>
      <c r="C1237" s="64">
        <v>208</v>
      </c>
      <c r="D1237" s="65">
        <v>9312936</v>
      </c>
      <c r="E1237" s="65">
        <v>555893</v>
      </c>
      <c r="F1237" s="66">
        <v>7.1764376339054567E-4</v>
      </c>
    </row>
    <row r="1238" spans="1:6" x14ac:dyDescent="0.2">
      <c r="A1238" s="58" t="s">
        <v>727</v>
      </c>
      <c r="B1238" s="58" t="s">
        <v>8</v>
      </c>
      <c r="C1238" s="64">
        <v>60</v>
      </c>
      <c r="D1238" s="65">
        <v>851387</v>
      </c>
      <c r="E1238" s="65">
        <v>51083</v>
      </c>
      <c r="F1238" s="66">
        <v>6.5946857336356539E-5</v>
      </c>
    </row>
    <row r="1239" spans="1:6" x14ac:dyDescent="0.2">
      <c r="A1239" s="58" t="s">
        <v>727</v>
      </c>
      <c r="B1239" s="58" t="s">
        <v>764</v>
      </c>
      <c r="C1239" s="64">
        <v>42</v>
      </c>
      <c r="D1239" s="65">
        <v>5448670</v>
      </c>
      <c r="E1239" s="65">
        <v>326920</v>
      </c>
      <c r="F1239" s="66">
        <v>4.2204542803675742E-4</v>
      </c>
    </row>
    <row r="1240" spans="1:6" x14ac:dyDescent="0.2">
      <c r="A1240" s="58" t="s">
        <v>727</v>
      </c>
      <c r="B1240" s="58" t="s">
        <v>25</v>
      </c>
      <c r="C1240" s="64">
        <v>52</v>
      </c>
      <c r="D1240" s="65">
        <v>2200853</v>
      </c>
      <c r="E1240" s="65">
        <v>132051</v>
      </c>
      <c r="F1240" s="66">
        <v>1.7047449167283083E-4</v>
      </c>
    </row>
    <row r="1241" spans="1:6" x14ac:dyDescent="0.2">
      <c r="A1241" s="58" t="s">
        <v>727</v>
      </c>
      <c r="B1241" s="58" t="s">
        <v>49</v>
      </c>
      <c r="C1241" s="64">
        <v>693</v>
      </c>
      <c r="D1241" s="65">
        <v>31052912</v>
      </c>
      <c r="E1241" s="65">
        <v>1860292</v>
      </c>
      <c r="F1241" s="66">
        <v>2.4015897877565015E-3</v>
      </c>
    </row>
    <row r="1242" spans="1:6" x14ac:dyDescent="0.2">
      <c r="A1242" s="58" t="s">
        <v>731</v>
      </c>
      <c r="B1242" s="58" t="s">
        <v>5</v>
      </c>
      <c r="C1242" s="64">
        <v>39</v>
      </c>
      <c r="D1242" s="65">
        <v>1117614</v>
      </c>
      <c r="E1242" s="65">
        <v>67057</v>
      </c>
      <c r="F1242" s="66">
        <v>8.6568886173561861E-5</v>
      </c>
    </row>
    <row r="1243" spans="1:6" x14ac:dyDescent="0.2">
      <c r="A1243" s="58" t="s">
        <v>731</v>
      </c>
      <c r="B1243" s="58" t="s">
        <v>1</v>
      </c>
      <c r="C1243" s="64">
        <v>31</v>
      </c>
      <c r="D1243" s="65">
        <v>5555992</v>
      </c>
      <c r="E1243" s="65">
        <v>333360</v>
      </c>
      <c r="F1243" s="66">
        <v>4.3035930469329946E-4</v>
      </c>
    </row>
    <row r="1244" spans="1:6" x14ac:dyDescent="0.2">
      <c r="A1244" s="58" t="s">
        <v>731</v>
      </c>
      <c r="B1244" s="58" t="s">
        <v>762</v>
      </c>
      <c r="C1244" s="64">
        <v>167</v>
      </c>
      <c r="D1244" s="65">
        <v>8015748</v>
      </c>
      <c r="E1244" s="65">
        <v>480945</v>
      </c>
      <c r="F1244" s="66">
        <v>6.208877963634476E-4</v>
      </c>
    </row>
    <row r="1245" spans="1:6" x14ac:dyDescent="0.2">
      <c r="A1245" s="58" t="s">
        <v>731</v>
      </c>
      <c r="B1245" s="58" t="s">
        <v>3</v>
      </c>
      <c r="C1245" s="64">
        <v>43</v>
      </c>
      <c r="D1245" s="65">
        <v>6009079</v>
      </c>
      <c r="E1245" s="65">
        <v>360545</v>
      </c>
      <c r="F1245" s="66">
        <v>4.6545445017592287E-4</v>
      </c>
    </row>
    <row r="1246" spans="1:6" x14ac:dyDescent="0.2">
      <c r="A1246" s="58" t="s">
        <v>731</v>
      </c>
      <c r="B1246" s="58" t="s">
        <v>2</v>
      </c>
      <c r="C1246" s="64">
        <v>42</v>
      </c>
      <c r="D1246" s="65">
        <v>18737587</v>
      </c>
      <c r="E1246" s="65">
        <v>1124255</v>
      </c>
      <c r="F1246" s="66">
        <v>1.4513846895187347E-3</v>
      </c>
    </row>
    <row r="1247" spans="1:6" x14ac:dyDescent="0.2">
      <c r="A1247" s="58" t="s">
        <v>731</v>
      </c>
      <c r="B1247" s="58" t="s">
        <v>6</v>
      </c>
      <c r="C1247" s="64">
        <v>39</v>
      </c>
      <c r="D1247" s="65">
        <v>3086266</v>
      </c>
      <c r="E1247" s="65">
        <v>185176</v>
      </c>
      <c r="F1247" s="66">
        <v>2.3905751921612196E-4</v>
      </c>
    </row>
    <row r="1248" spans="1:6" x14ac:dyDescent="0.2">
      <c r="A1248" s="58" t="s">
        <v>731</v>
      </c>
      <c r="B1248" s="58" t="s">
        <v>10</v>
      </c>
      <c r="C1248" s="64">
        <v>247</v>
      </c>
      <c r="D1248" s="65">
        <v>9059305</v>
      </c>
      <c r="E1248" s="65">
        <v>543558</v>
      </c>
      <c r="F1248" s="66">
        <v>7.0171959125414098E-4</v>
      </c>
    </row>
    <row r="1249" spans="1:6" x14ac:dyDescent="0.2">
      <c r="A1249" s="58" t="s">
        <v>731</v>
      </c>
      <c r="B1249" s="58" t="s">
        <v>4</v>
      </c>
      <c r="C1249" s="64">
        <v>60</v>
      </c>
      <c r="D1249" s="65">
        <v>5361610</v>
      </c>
      <c r="E1249" s="65">
        <v>321697</v>
      </c>
      <c r="F1249" s="66">
        <v>4.1530266751236005E-4</v>
      </c>
    </row>
    <row r="1250" spans="1:6" x14ac:dyDescent="0.2">
      <c r="A1250" s="58" t="s">
        <v>731</v>
      </c>
      <c r="B1250" s="58" t="s">
        <v>763</v>
      </c>
      <c r="C1250" s="64">
        <v>572</v>
      </c>
      <c r="D1250" s="65">
        <v>10235751</v>
      </c>
      <c r="E1250" s="65">
        <v>595065</v>
      </c>
      <c r="F1250" s="66">
        <v>7.6821382183620782E-4</v>
      </c>
    </row>
    <row r="1251" spans="1:6" x14ac:dyDescent="0.2">
      <c r="A1251" s="58" t="s">
        <v>731</v>
      </c>
      <c r="B1251" s="58" t="s">
        <v>8</v>
      </c>
      <c r="C1251" s="64">
        <v>151</v>
      </c>
      <c r="D1251" s="65">
        <v>3819683</v>
      </c>
      <c r="E1251" s="65">
        <v>229174</v>
      </c>
      <c r="F1251" s="66">
        <v>2.9585782125564618E-4</v>
      </c>
    </row>
    <row r="1252" spans="1:6" x14ac:dyDescent="0.2">
      <c r="A1252" s="58" t="s">
        <v>731</v>
      </c>
      <c r="B1252" s="58" t="s">
        <v>764</v>
      </c>
      <c r="C1252" s="64">
        <v>87</v>
      </c>
      <c r="D1252" s="65">
        <v>2410374</v>
      </c>
      <c r="E1252" s="65">
        <v>144622</v>
      </c>
      <c r="F1252" s="66">
        <v>1.8670333382335717E-4</v>
      </c>
    </row>
    <row r="1253" spans="1:6" x14ac:dyDescent="0.2">
      <c r="A1253" s="58" t="s">
        <v>731</v>
      </c>
      <c r="B1253" s="58" t="s">
        <v>25</v>
      </c>
      <c r="C1253" s="64">
        <v>87</v>
      </c>
      <c r="D1253" s="65">
        <v>6988481</v>
      </c>
      <c r="E1253" s="65">
        <v>419309</v>
      </c>
      <c r="F1253" s="66">
        <v>5.4131728369223272E-4</v>
      </c>
    </row>
    <row r="1254" spans="1:6" x14ac:dyDescent="0.2">
      <c r="A1254" s="58" t="s">
        <v>731</v>
      </c>
      <c r="B1254" s="58" t="s">
        <v>49</v>
      </c>
      <c r="C1254" s="64">
        <v>1565</v>
      </c>
      <c r="D1254" s="65">
        <v>80397491</v>
      </c>
      <c r="E1254" s="65">
        <v>4804762</v>
      </c>
      <c r="F1254" s="66">
        <v>6.202825874540397E-3</v>
      </c>
    </row>
    <row r="1255" spans="1:6" x14ac:dyDescent="0.2">
      <c r="A1255" s="58" t="s">
        <v>738</v>
      </c>
      <c r="B1255" s="58" t="s">
        <v>5</v>
      </c>
      <c r="C1255" s="64">
        <v>206</v>
      </c>
      <c r="D1255" s="65">
        <v>15164730</v>
      </c>
      <c r="E1255" s="65">
        <v>909884</v>
      </c>
      <c r="F1255" s="66">
        <v>1.17463716580141E-3</v>
      </c>
    </row>
    <row r="1256" spans="1:6" x14ac:dyDescent="0.2">
      <c r="A1256" s="58" t="s">
        <v>738</v>
      </c>
      <c r="B1256" s="58" t="s">
        <v>1</v>
      </c>
      <c r="C1256" s="64">
        <v>99</v>
      </c>
      <c r="D1256" s="65">
        <v>59683600</v>
      </c>
      <c r="E1256" s="65">
        <v>3581016</v>
      </c>
      <c r="F1256" s="66">
        <v>4.6230008275005407E-3</v>
      </c>
    </row>
    <row r="1257" spans="1:6" x14ac:dyDescent="0.2">
      <c r="A1257" s="58" t="s">
        <v>738</v>
      </c>
      <c r="B1257" s="58" t="s">
        <v>762</v>
      </c>
      <c r="C1257" s="64">
        <v>851</v>
      </c>
      <c r="D1257" s="65">
        <v>63595854</v>
      </c>
      <c r="E1257" s="65">
        <v>3815751</v>
      </c>
      <c r="F1257" s="66">
        <v>4.9260377587075892E-3</v>
      </c>
    </row>
    <row r="1258" spans="1:6" x14ac:dyDescent="0.2">
      <c r="A1258" s="58" t="s">
        <v>738</v>
      </c>
      <c r="B1258" s="58" t="s">
        <v>3</v>
      </c>
      <c r="C1258" s="64">
        <v>244</v>
      </c>
      <c r="D1258" s="65">
        <v>40096306</v>
      </c>
      <c r="E1258" s="65">
        <v>2405778</v>
      </c>
      <c r="F1258" s="66">
        <v>3.1057983781090609E-3</v>
      </c>
    </row>
    <row r="1259" spans="1:6" x14ac:dyDescent="0.2">
      <c r="A1259" s="58" t="s">
        <v>738</v>
      </c>
      <c r="B1259" s="58" t="s">
        <v>2</v>
      </c>
      <c r="C1259" s="64">
        <v>201</v>
      </c>
      <c r="D1259" s="65">
        <v>56478575</v>
      </c>
      <c r="E1259" s="65">
        <v>3388715</v>
      </c>
      <c r="F1259" s="66">
        <v>4.3747451140021421E-3</v>
      </c>
    </row>
    <row r="1260" spans="1:6" x14ac:dyDescent="0.2">
      <c r="A1260" s="58" t="s">
        <v>738</v>
      </c>
      <c r="B1260" s="58" t="s">
        <v>6</v>
      </c>
      <c r="C1260" s="64">
        <v>145</v>
      </c>
      <c r="D1260" s="65">
        <v>18262838</v>
      </c>
      <c r="E1260" s="65">
        <v>1095770</v>
      </c>
      <c r="F1260" s="66">
        <v>1.4146112770091694E-3</v>
      </c>
    </row>
    <row r="1261" spans="1:6" x14ac:dyDescent="0.2">
      <c r="A1261" s="58" t="s">
        <v>738</v>
      </c>
      <c r="B1261" s="58" t="s">
        <v>10</v>
      </c>
      <c r="C1261" s="64">
        <v>986</v>
      </c>
      <c r="D1261" s="65">
        <v>39090853</v>
      </c>
      <c r="E1261" s="65">
        <v>2345451</v>
      </c>
      <c r="F1261" s="66">
        <v>3.0279177512365124E-3</v>
      </c>
    </row>
    <row r="1262" spans="1:6" x14ac:dyDescent="0.2">
      <c r="A1262" s="58" t="s">
        <v>738</v>
      </c>
      <c r="B1262" s="58" t="s">
        <v>4</v>
      </c>
      <c r="C1262" s="64">
        <v>221</v>
      </c>
      <c r="D1262" s="65">
        <v>31220741</v>
      </c>
      <c r="E1262" s="65">
        <v>1873244</v>
      </c>
      <c r="F1262" s="66">
        <v>2.4183104912433857E-3</v>
      </c>
    </row>
    <row r="1263" spans="1:6" x14ac:dyDescent="0.2">
      <c r="A1263" s="58" t="s">
        <v>738</v>
      </c>
      <c r="B1263" s="58" t="s">
        <v>763</v>
      </c>
      <c r="C1263" s="64">
        <v>2030</v>
      </c>
      <c r="D1263" s="65">
        <v>70371540</v>
      </c>
      <c r="E1263" s="65">
        <v>4125008</v>
      </c>
      <c r="F1263" s="66">
        <v>5.3252807017467535E-3</v>
      </c>
    </row>
    <row r="1264" spans="1:6" x14ac:dyDescent="0.2">
      <c r="A1264" s="58" t="s">
        <v>738</v>
      </c>
      <c r="B1264" s="58" t="s">
        <v>8</v>
      </c>
      <c r="C1264" s="64">
        <v>692</v>
      </c>
      <c r="D1264" s="65">
        <v>47606415</v>
      </c>
      <c r="E1264" s="65">
        <v>2856385</v>
      </c>
      <c r="F1264" s="66">
        <v>3.6875205859622333E-3</v>
      </c>
    </row>
    <row r="1265" spans="1:6" x14ac:dyDescent="0.2">
      <c r="A1265" s="58" t="s">
        <v>738</v>
      </c>
      <c r="B1265" s="58" t="s">
        <v>764</v>
      </c>
      <c r="C1265" s="64">
        <v>225</v>
      </c>
      <c r="D1265" s="65">
        <v>22085131</v>
      </c>
      <c r="E1265" s="65">
        <v>1325108</v>
      </c>
      <c r="F1265" s="66">
        <v>1.7106808181051375E-3</v>
      </c>
    </row>
    <row r="1266" spans="1:6" x14ac:dyDescent="0.2">
      <c r="A1266" s="58" t="s">
        <v>738</v>
      </c>
      <c r="B1266" s="58" t="s">
        <v>25</v>
      </c>
      <c r="C1266" s="64">
        <v>340</v>
      </c>
      <c r="D1266" s="65">
        <v>49275578</v>
      </c>
      <c r="E1266" s="65">
        <v>2956535</v>
      </c>
      <c r="F1266" s="66">
        <v>3.8168116957685507E-3</v>
      </c>
    </row>
    <row r="1267" spans="1:6" x14ac:dyDescent="0.2">
      <c r="A1267" s="58" t="s">
        <v>738</v>
      </c>
      <c r="B1267" s="58" t="s">
        <v>49</v>
      </c>
      <c r="C1267" s="64">
        <v>6240</v>
      </c>
      <c r="D1267" s="65">
        <v>512932161</v>
      </c>
      <c r="E1267" s="65">
        <v>30678646</v>
      </c>
      <c r="F1267" s="66">
        <v>3.9605353856167119E-2</v>
      </c>
    </row>
    <row r="1268" spans="1:6" x14ac:dyDescent="0.2">
      <c r="A1268" s="58" t="s">
        <v>747</v>
      </c>
      <c r="B1268" s="58" t="s">
        <v>5</v>
      </c>
      <c r="C1268" s="64" t="s">
        <v>761</v>
      </c>
      <c r="D1268" s="65" t="s">
        <v>761</v>
      </c>
      <c r="E1268" s="65" t="s">
        <v>761</v>
      </c>
      <c r="F1268" s="66" t="s">
        <v>761</v>
      </c>
    </row>
    <row r="1269" spans="1:6" x14ac:dyDescent="0.2">
      <c r="A1269" s="58" t="s">
        <v>747</v>
      </c>
      <c r="B1269" s="58" t="s">
        <v>1</v>
      </c>
      <c r="C1269" s="64" t="s">
        <v>761</v>
      </c>
      <c r="D1269" s="65" t="s">
        <v>761</v>
      </c>
      <c r="E1269" s="65" t="s">
        <v>761</v>
      </c>
      <c r="F1269" s="66" t="s">
        <v>761</v>
      </c>
    </row>
    <row r="1270" spans="1:6" x14ac:dyDescent="0.2">
      <c r="A1270" s="58" t="s">
        <v>747</v>
      </c>
      <c r="B1270" s="58" t="s">
        <v>762</v>
      </c>
      <c r="C1270" s="64">
        <v>42</v>
      </c>
      <c r="D1270" s="65">
        <v>1017806</v>
      </c>
      <c r="E1270" s="65">
        <v>61068</v>
      </c>
      <c r="F1270" s="66">
        <v>7.8837239077904993E-5</v>
      </c>
    </row>
    <row r="1271" spans="1:6" x14ac:dyDescent="0.2">
      <c r="A1271" s="58" t="s">
        <v>747</v>
      </c>
      <c r="B1271" s="58" t="s">
        <v>3</v>
      </c>
      <c r="C1271" s="64">
        <v>14</v>
      </c>
      <c r="D1271" s="65">
        <v>1953739</v>
      </c>
      <c r="E1271" s="65">
        <v>117224</v>
      </c>
      <c r="F1271" s="66">
        <v>1.5133321074324254E-4</v>
      </c>
    </row>
    <row r="1272" spans="1:6" x14ac:dyDescent="0.2">
      <c r="A1272" s="58" t="s">
        <v>747</v>
      </c>
      <c r="B1272" s="58" t="s">
        <v>2</v>
      </c>
      <c r="C1272" s="64" t="s">
        <v>761</v>
      </c>
      <c r="D1272" s="65" t="s">
        <v>761</v>
      </c>
      <c r="E1272" s="65" t="s">
        <v>761</v>
      </c>
      <c r="F1272" s="66" t="s">
        <v>761</v>
      </c>
    </row>
    <row r="1273" spans="1:6" x14ac:dyDescent="0.2">
      <c r="A1273" s="58" t="s">
        <v>747</v>
      </c>
      <c r="B1273" s="58" t="s">
        <v>6</v>
      </c>
      <c r="C1273" s="64" t="s">
        <v>761</v>
      </c>
      <c r="D1273" s="65" t="s">
        <v>761</v>
      </c>
      <c r="E1273" s="65" t="s">
        <v>761</v>
      </c>
      <c r="F1273" s="66" t="s">
        <v>761</v>
      </c>
    </row>
    <row r="1274" spans="1:6" x14ac:dyDescent="0.2">
      <c r="A1274" s="58" t="s">
        <v>747</v>
      </c>
      <c r="B1274" s="58" t="s">
        <v>10</v>
      </c>
      <c r="C1274" s="64">
        <v>109</v>
      </c>
      <c r="D1274" s="65">
        <v>1892292</v>
      </c>
      <c r="E1274" s="65">
        <v>113538</v>
      </c>
      <c r="F1274" s="66">
        <v>1.4657467823454474E-4</v>
      </c>
    </row>
    <row r="1275" spans="1:6" x14ac:dyDescent="0.2">
      <c r="A1275" s="58" t="s">
        <v>747</v>
      </c>
      <c r="B1275" s="58" t="s">
        <v>4</v>
      </c>
      <c r="C1275" s="64">
        <v>12</v>
      </c>
      <c r="D1275" s="65">
        <v>226007</v>
      </c>
      <c r="E1275" s="65">
        <v>13560</v>
      </c>
      <c r="F1275" s="66">
        <v>1.750561606563817E-5</v>
      </c>
    </row>
    <row r="1276" spans="1:6" x14ac:dyDescent="0.2">
      <c r="A1276" s="58" t="s">
        <v>747</v>
      </c>
      <c r="B1276" s="58" t="s">
        <v>763</v>
      </c>
      <c r="C1276" s="64">
        <v>135</v>
      </c>
      <c r="D1276" s="65">
        <v>3982128</v>
      </c>
      <c r="E1276" s="65">
        <v>235407</v>
      </c>
      <c r="F1276" s="66">
        <v>3.0390446616251362E-4</v>
      </c>
    </row>
    <row r="1277" spans="1:6" x14ac:dyDescent="0.2">
      <c r="A1277" s="58" t="s">
        <v>747</v>
      </c>
      <c r="B1277" s="58" t="s">
        <v>8</v>
      </c>
      <c r="C1277" s="64">
        <v>30</v>
      </c>
      <c r="D1277" s="65">
        <v>1316578</v>
      </c>
      <c r="E1277" s="65">
        <v>78995</v>
      </c>
      <c r="F1277" s="66">
        <v>1.0198054137943122E-4</v>
      </c>
    </row>
    <row r="1278" spans="1:6" x14ac:dyDescent="0.2">
      <c r="A1278" s="58" t="s">
        <v>747</v>
      </c>
      <c r="B1278" s="58" t="s">
        <v>764</v>
      </c>
      <c r="C1278" s="64">
        <v>51</v>
      </c>
      <c r="D1278" s="65">
        <v>1659478</v>
      </c>
      <c r="E1278" s="65">
        <v>99569</v>
      </c>
      <c r="F1278" s="66">
        <v>1.2854105354273798E-4</v>
      </c>
    </row>
    <row r="1279" spans="1:6" x14ac:dyDescent="0.2">
      <c r="A1279" s="58" t="s">
        <v>747</v>
      </c>
      <c r="B1279" s="58" t="s">
        <v>25</v>
      </c>
      <c r="C1279" s="64">
        <v>33</v>
      </c>
      <c r="D1279" s="65">
        <v>1718127</v>
      </c>
      <c r="E1279" s="65">
        <v>103088</v>
      </c>
      <c r="F1279" s="66">
        <v>1.3308399328720559E-4</v>
      </c>
    </row>
    <row r="1280" spans="1:6" x14ac:dyDescent="0.2">
      <c r="A1280" s="58" t="s">
        <v>747</v>
      </c>
      <c r="B1280" s="58" t="s">
        <v>49</v>
      </c>
      <c r="C1280" s="64">
        <v>455</v>
      </c>
      <c r="D1280" s="65">
        <v>14949273</v>
      </c>
      <c r="E1280" s="65">
        <v>893436</v>
      </c>
      <c r="F1280" s="66">
        <v>1.1534032149866892E-3</v>
      </c>
    </row>
    <row r="1281" spans="1:6" x14ac:dyDescent="0.2">
      <c r="A1281" s="58" t="s">
        <v>753</v>
      </c>
      <c r="B1281" s="58" t="s">
        <v>5</v>
      </c>
      <c r="C1281" s="64" t="s">
        <v>761</v>
      </c>
      <c r="D1281" s="65" t="s">
        <v>761</v>
      </c>
      <c r="E1281" s="65" t="s">
        <v>761</v>
      </c>
      <c r="F1281" s="66" t="s">
        <v>761</v>
      </c>
    </row>
    <row r="1282" spans="1:6" x14ac:dyDescent="0.2">
      <c r="A1282" s="58" t="s">
        <v>753</v>
      </c>
      <c r="B1282" s="58" t="s">
        <v>1</v>
      </c>
      <c r="C1282" s="64">
        <v>12</v>
      </c>
      <c r="D1282" s="65">
        <v>2085307</v>
      </c>
      <c r="E1282" s="65">
        <v>125118</v>
      </c>
      <c r="F1282" s="66">
        <v>1.6152416452068705E-4</v>
      </c>
    </row>
    <row r="1283" spans="1:6" x14ac:dyDescent="0.2">
      <c r="A1283" s="58" t="s">
        <v>753</v>
      </c>
      <c r="B1283" s="58" t="s">
        <v>762</v>
      </c>
      <c r="C1283" s="64">
        <v>95</v>
      </c>
      <c r="D1283" s="65">
        <v>2652144</v>
      </c>
      <c r="E1283" s="65">
        <v>159129</v>
      </c>
      <c r="F1283" s="66">
        <v>2.0543150286939058E-4</v>
      </c>
    </row>
    <row r="1284" spans="1:6" x14ac:dyDescent="0.2">
      <c r="A1284" s="58" t="s">
        <v>753</v>
      </c>
      <c r="B1284" s="58" t="s">
        <v>3</v>
      </c>
      <c r="C1284" s="64">
        <v>33</v>
      </c>
      <c r="D1284" s="65">
        <v>2276224</v>
      </c>
      <c r="E1284" s="65">
        <v>136573</v>
      </c>
      <c r="F1284" s="66">
        <v>1.7631227897731575E-4</v>
      </c>
    </row>
    <row r="1285" spans="1:6" x14ac:dyDescent="0.2">
      <c r="A1285" s="58" t="s">
        <v>753</v>
      </c>
      <c r="B1285" s="58" t="s">
        <v>2</v>
      </c>
      <c r="C1285" s="64">
        <v>25</v>
      </c>
      <c r="D1285" s="65">
        <v>1735232</v>
      </c>
      <c r="E1285" s="65">
        <v>104114</v>
      </c>
      <c r="F1285" s="66">
        <v>1.3440853326385344E-4</v>
      </c>
    </row>
    <row r="1286" spans="1:6" x14ac:dyDescent="0.2">
      <c r="A1286" s="58" t="s">
        <v>753</v>
      </c>
      <c r="B1286" s="58" t="s">
        <v>6</v>
      </c>
      <c r="C1286" s="64" t="s">
        <v>761</v>
      </c>
      <c r="D1286" s="65" t="s">
        <v>761</v>
      </c>
      <c r="E1286" s="65" t="s">
        <v>761</v>
      </c>
      <c r="F1286" s="66" t="s">
        <v>761</v>
      </c>
    </row>
    <row r="1287" spans="1:6" x14ac:dyDescent="0.2">
      <c r="A1287" s="58" t="s">
        <v>753</v>
      </c>
      <c r="B1287" s="58" t="s">
        <v>10</v>
      </c>
      <c r="C1287" s="64">
        <v>196</v>
      </c>
      <c r="D1287" s="65">
        <v>6136928</v>
      </c>
      <c r="E1287" s="65">
        <v>368216</v>
      </c>
      <c r="F1287" s="66">
        <v>4.7535751660951508E-4</v>
      </c>
    </row>
    <row r="1288" spans="1:6" x14ac:dyDescent="0.2">
      <c r="A1288" s="58" t="s">
        <v>753</v>
      </c>
      <c r="B1288" s="58" t="s">
        <v>4</v>
      </c>
      <c r="C1288" s="64">
        <v>18</v>
      </c>
      <c r="D1288" s="65">
        <v>382308</v>
      </c>
      <c r="E1288" s="65">
        <v>22938</v>
      </c>
      <c r="F1288" s="66">
        <v>2.961237620306846E-5</v>
      </c>
    </row>
    <row r="1289" spans="1:6" x14ac:dyDescent="0.2">
      <c r="A1289" s="58" t="s">
        <v>753</v>
      </c>
      <c r="B1289" s="58" t="s">
        <v>763</v>
      </c>
      <c r="C1289" s="64">
        <v>290</v>
      </c>
      <c r="D1289" s="65">
        <v>3797063</v>
      </c>
      <c r="E1289" s="65">
        <v>225449</v>
      </c>
      <c r="F1289" s="66">
        <v>2.9104894073614011E-4</v>
      </c>
    </row>
    <row r="1290" spans="1:6" x14ac:dyDescent="0.2">
      <c r="A1290" s="58" t="s">
        <v>753</v>
      </c>
      <c r="B1290" s="58" t="s">
        <v>8</v>
      </c>
      <c r="C1290" s="64">
        <v>98</v>
      </c>
      <c r="D1290" s="65">
        <v>1354835</v>
      </c>
      <c r="E1290" s="65">
        <v>81290</v>
      </c>
      <c r="F1290" s="66">
        <v>1.0494332816930139E-4</v>
      </c>
    </row>
    <row r="1291" spans="1:6" x14ac:dyDescent="0.2">
      <c r="A1291" s="58" t="s">
        <v>753</v>
      </c>
      <c r="B1291" s="58" t="s">
        <v>764</v>
      </c>
      <c r="C1291" s="64">
        <v>93</v>
      </c>
      <c r="D1291" s="65">
        <v>5501281</v>
      </c>
      <c r="E1291" s="65">
        <v>330077</v>
      </c>
      <c r="F1291" s="66">
        <v>4.2612103496295355E-4</v>
      </c>
    </row>
    <row r="1292" spans="1:6" x14ac:dyDescent="0.2">
      <c r="A1292" s="58" t="s">
        <v>753</v>
      </c>
      <c r="B1292" s="58" t="s">
        <v>25</v>
      </c>
      <c r="C1292" s="64">
        <v>45</v>
      </c>
      <c r="D1292" s="65">
        <v>3308626</v>
      </c>
      <c r="E1292" s="65">
        <v>198518</v>
      </c>
      <c r="F1292" s="66">
        <v>2.5628170281108837E-4</v>
      </c>
    </row>
    <row r="1293" spans="1:6" x14ac:dyDescent="0.2">
      <c r="A1293" s="58" t="s">
        <v>753</v>
      </c>
      <c r="B1293" s="58" t="s">
        <v>49</v>
      </c>
      <c r="C1293" s="64">
        <v>923</v>
      </c>
      <c r="D1293" s="65">
        <v>29693453</v>
      </c>
      <c r="E1293" s="65">
        <v>1779233</v>
      </c>
      <c r="F1293" s="66">
        <v>2.2969446747281414E-3</v>
      </c>
    </row>
    <row r="1294" spans="1:6" x14ac:dyDescent="0.2">
      <c r="A1294" s="58" t="s">
        <v>21</v>
      </c>
      <c r="B1294" s="58" t="s">
        <v>21</v>
      </c>
      <c r="C1294" s="64">
        <v>195583</v>
      </c>
      <c r="D1294" s="65">
        <v>12954360854.5</v>
      </c>
      <c r="E1294" s="65">
        <v>774608557</v>
      </c>
    </row>
  </sheetData>
  <autoFilter ref="A6:F1294" xr:uid="{CBEB8B4A-9C75-4B33-9502-9AC87427F975}">
    <sortState xmlns:xlrd2="http://schemas.microsoft.com/office/spreadsheetml/2017/richdata2" ref="A7:F1294">
      <sortCondition ref="B7:B1294"/>
    </sortState>
  </autoFilter>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June 2025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2025-10-31T14:03:43Z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