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6\2025-12\2025-12 Web Output\"/>
    </mc:Choice>
  </mc:AlternateContent>
  <xr:revisionPtr revIDLastSave="0" documentId="13_ncr:1_{10D0DD9E-D198-4FF0-A903-FD5D84F47CD7}" xr6:coauthVersionLast="47" xr6:coauthVersionMax="47" xr10:uidLastSave="{00000000-0000-0000-0000-000000000000}"/>
  <bookViews>
    <workbookView xWindow="45120" yWindow="2685" windowWidth="11955" windowHeight="13230" tabRatio="838" xr2:uid="{00000000-000D-0000-FFFF-FFFF00000000}"/>
  </bookViews>
  <sheets>
    <sheet name="December 2025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3" r:id="rId6"/>
    <sheet name="Table 4. County and Business" sheetId="14" r:id="rId7"/>
  </sheets>
  <definedNames>
    <definedName name="_xlnm._FilterDatabase" localSheetId="5" hidden="1">'Table 3. County and City'!$A$7:$F$913</definedName>
    <definedName name="_xlnm._FilterDatabase" localSheetId="6" hidden="1">'Table 4. County and Business'!$A$7:$F$1294</definedName>
    <definedName name="_xlnm.Print_Area" localSheetId="1">'Table 1. Retail Sales Tax'!$A$1:$I$25</definedName>
    <definedName name="_xlnm.Print_Area" localSheetId="2">'Table 1A. Retail and Retail Use'!$A$1:$I$25</definedName>
    <definedName name="_xlnm.Print_Area" localSheetId="3">'Table 2. Retail Use Tax'!$A$1:$I$44</definedName>
    <definedName name="_xlnm.Print_Area" localSheetId="4">'Table 2A. Use Tax'!$A$1:$I$20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9" i="13" l="1"/>
  <c r="D16" i="11" l="1"/>
  <c r="C8" i="8" l="1"/>
  <c r="A2" i="12" s="1"/>
  <c r="A3" i="8" l="1"/>
  <c r="D18" i="11" l="1"/>
  <c r="D17" i="11"/>
  <c r="D13" i="11"/>
  <c r="D12" i="11"/>
  <c r="I10" i="8" l="1"/>
  <c r="A3" i="10" l="1"/>
  <c r="A3" i="9" s="1"/>
  <c r="A3" i="13" s="1"/>
  <c r="A3" i="14"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F23" i="8"/>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I12" i="10" l="1"/>
  <c r="D7" i="11"/>
  <c r="D8" i="11"/>
  <c r="D9" i="11"/>
  <c r="I23" i="8"/>
  <c r="D15" i="10"/>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<sst xmlns="http://schemas.openxmlformats.org/spreadsheetml/2006/main" count="5032" uniqueCount="829">
  <si>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</si>
  <si>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</si>
  <si>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</si>
  <si>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</si>
  <si>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</si>
  <si>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</si>
  <si>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</si>
  <si>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</si>
  <si>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</si>
  <si>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</si>
  <si>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</si>
  <si>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</si>
  <si>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</si>
  <si>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</si>
  <si>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</si>
  <si>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</si>
  <si>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</si>
  <si>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</si>
  <si>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</si>
  <si>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</si>
  <si>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</si>
  <si>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</si>
  <si>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</si>
  <si>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</si>
  <si>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</si>
  <si>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</si>
  <si>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</si>
  <si>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</si>
  <si>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</si>
  <si>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</si>
  <si>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</si>
  <si>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</si>
  <si>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</si>
  <si>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</si>
  <si>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Consumer Use is dropping due to combined on returns now.</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</si>
  <si>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</si>
  <si>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</si>
  <si>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</si>
  <si>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</si>
  <si>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</si>
  <si>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</si>
  <si>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</si>
  <si>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</si>
  <si>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</si>
  <si>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</si>
  <si>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</si>
  <si>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</si>
  <si>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</si>
  <si>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Stuart</t>
  </si>
  <si>
    <t>Bridgewater</t>
  </si>
  <si>
    <t>Other</t>
  </si>
  <si>
    <t>County Totals</t>
  </si>
  <si>
    <t>Adams</t>
  </si>
  <si>
    <t>Corning</t>
  </si>
  <si>
    <t>Prescott</t>
  </si>
  <si>
    <t>Allamakee</t>
  </si>
  <si>
    <t>Waukon</t>
  </si>
  <si>
    <t>Lansing</t>
  </si>
  <si>
    <t>Postville</t>
  </si>
  <si>
    <t>Harpers Ferry</t>
  </si>
  <si>
    <t>New Albin</t>
  </si>
  <si>
    <t>Dorchester</t>
  </si>
  <si>
    <t>Waterville</t>
  </si>
  <si>
    <t>Appanoose</t>
  </si>
  <si>
    <t>Centerville</t>
  </si>
  <si>
    <t>Moravia</t>
  </si>
  <si>
    <t>Moulton</t>
  </si>
  <si>
    <t>Cincinnati</t>
  </si>
  <si>
    <t>Audubon</t>
  </si>
  <si>
    <t>Exira</t>
  </si>
  <si>
    <t>Kimballton</t>
  </si>
  <si>
    <t>Benton</t>
  </si>
  <si>
    <t>Vinton</t>
  </si>
  <si>
    <t>Belle Plaine</t>
  </si>
  <si>
    <t>Atkins</t>
  </si>
  <si>
    <t>Shellsburg</t>
  </si>
  <si>
    <t>Blairstown</t>
  </si>
  <si>
    <t>Urbana</t>
  </si>
  <si>
    <t>Walford</t>
  </si>
  <si>
    <t>Newhall</t>
  </si>
  <si>
    <t>Van Horne</t>
  </si>
  <si>
    <t>Keystone</t>
  </si>
  <si>
    <t>Norway</t>
  </si>
  <si>
    <t>Garrison</t>
  </si>
  <si>
    <t>Black Hawk</t>
  </si>
  <si>
    <t>Waterloo</t>
  </si>
  <si>
    <t>Cedar Falls</t>
  </si>
  <si>
    <t>Evansdale</t>
  </si>
  <si>
    <t>Hudson</t>
  </si>
  <si>
    <t>Laporte City</t>
  </si>
  <si>
    <t>Dunkerton</t>
  </si>
  <si>
    <t>Elk Run Heights</t>
  </si>
  <si>
    <t>Gilbertville</t>
  </si>
  <si>
    <t>Janesville</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</si>
  <si>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</si>
  <si>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</si>
  <si>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</si>
  <si>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</si>
  <si>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</si>
  <si>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</si>
  <si>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</si>
  <si>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</si>
  <si>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</si>
  <si>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</si>
  <si>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</si>
  <si>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</si>
  <si>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</si>
  <si>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</si>
  <si>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</si>
  <si>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</si>
  <si>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</si>
  <si>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</si>
  <si>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</si>
  <si>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Quasqueton</t>
  </si>
  <si>
    <t>Rowley</t>
  </si>
  <si>
    <t>Buena Vista</t>
  </si>
  <si>
    <t>Storm Lake</t>
  </si>
  <si>
    <t>Alta</t>
  </si>
  <si>
    <t>Sioux Rapids</t>
  </si>
  <si>
    <t>Albert City</t>
  </si>
  <si>
    <t>Newell</t>
  </si>
  <si>
    <t>Linn Grove</t>
  </si>
  <si>
    <t>Marathon</t>
  </si>
  <si>
    <t>Butler</t>
  </si>
  <si>
    <t>Parkersburg</t>
  </si>
  <si>
    <t>Greene</t>
  </si>
  <si>
    <t>Allison</t>
  </si>
  <si>
    <t>Clarksville</t>
  </si>
  <si>
    <t>Aplington</t>
  </si>
  <si>
    <t>Shell Rock</t>
  </si>
  <si>
    <t>Dumont</t>
  </si>
  <si>
    <t>New Hartford</t>
  </si>
  <si>
    <t>Calhoun</t>
  </si>
  <si>
    <t>Rockwell City</t>
  </si>
  <si>
    <t>Lake City</t>
  </si>
  <si>
    <t>Manson</t>
  </si>
  <si>
    <t>Lohrville</t>
  </si>
  <si>
    <t>Farnhamville</t>
  </si>
  <si>
    <t>Pomeroy</t>
  </si>
  <si>
    <t>Lytton</t>
  </si>
  <si>
    <t>Carroll</t>
  </si>
  <si>
    <t>Manning</t>
  </si>
  <si>
    <t>Coon Rapids</t>
  </si>
  <si>
    <t>Glidden</t>
  </si>
  <si>
    <t>Breda</t>
  </si>
  <si>
    <t>Templeton</t>
  </si>
  <si>
    <t>Arcadia</t>
  </si>
  <si>
    <t>Dedham</t>
  </si>
  <si>
    <t>Halbur</t>
  </si>
  <si>
    <t>Lidderdale</t>
  </si>
  <si>
    <t>Cass</t>
  </si>
  <si>
    <t>Atlantic</t>
  </si>
  <si>
    <t>Griswold</t>
  </si>
  <si>
    <t>Anita</t>
  </si>
  <si>
    <t>Massena</t>
  </si>
  <si>
    <t>Cumberland</t>
  </si>
  <si>
    <t>Wiota</t>
  </si>
  <si>
    <t>Marne</t>
  </si>
  <si>
    <t>Cedar</t>
  </si>
  <si>
    <t>Tipton</t>
  </si>
  <si>
    <t>West Branch</t>
  </si>
  <si>
    <t>Durant</t>
  </si>
  <si>
    <t>Clarence</t>
  </si>
  <si>
    <t>Lowden</t>
  </si>
  <si>
    <t>Mechanicsville</t>
  </si>
  <si>
    <t>Wilton</t>
  </si>
  <si>
    <t>Stanwood</t>
  </si>
  <si>
    <t>Bennett</t>
  </si>
  <si>
    <t>Cerro Gordo</t>
  </si>
  <si>
    <t>Mason City</t>
  </si>
  <si>
    <t>Clear Lake</t>
  </si>
  <si>
    <t>Rockwell</t>
  </si>
  <si>
    <t>Ventura</t>
  </si>
  <si>
    <t>Thornton</t>
  </si>
  <si>
    <t>Plymouth</t>
  </si>
  <si>
    <t>Nora Springs</t>
  </si>
  <si>
    <t>Cherokee</t>
  </si>
  <si>
    <t>Marcus</t>
  </si>
  <si>
    <t>Aurelia</t>
  </si>
  <si>
    <t>Quimby</t>
  </si>
  <si>
    <t>Meriden</t>
  </si>
  <si>
    <t>Cleghorn</t>
  </si>
  <si>
    <t>Chickasaw</t>
  </si>
  <si>
    <t>New Hampton</t>
  </si>
  <si>
    <t>Nashua</t>
  </si>
  <si>
    <t>Fredericksburg</t>
  </si>
  <si>
    <t>Lawler</t>
  </si>
  <si>
    <t>Ionia</t>
  </si>
  <si>
    <t>Alta Vista</t>
  </si>
  <si>
    <t>Clarke</t>
  </si>
  <si>
    <t>Osceola</t>
  </si>
  <si>
    <t>Murray</t>
  </si>
  <si>
    <t>Weldon</t>
  </si>
  <si>
    <t>Clay</t>
  </si>
  <si>
    <t>Spencer</t>
  </si>
  <si>
    <t>Everly</t>
  </si>
  <si>
    <t>Royal</t>
  </si>
  <si>
    <t>Peterson</t>
  </si>
  <si>
    <t>Dickens</t>
  </si>
  <si>
    <t>Webb</t>
  </si>
  <si>
    <t>Fostoria</t>
  </si>
  <si>
    <t>Clayton</t>
  </si>
  <si>
    <t>Elkader</t>
  </si>
  <si>
    <t>Guttenberg</t>
  </si>
  <si>
    <t>Strawberry Point</t>
  </si>
  <si>
    <t>Monona</t>
  </si>
  <si>
    <t>Edgewood</t>
  </si>
  <si>
    <t>Garnavillo</t>
  </si>
  <si>
    <t>Marquette</t>
  </si>
  <si>
    <t>Luana</t>
  </si>
  <si>
    <t>Volga</t>
  </si>
  <si>
    <t>Farmersburg</t>
  </si>
  <si>
    <t>Clinton</t>
  </si>
  <si>
    <t>Dewitt</t>
  </si>
  <si>
    <t>Camanche</t>
  </si>
  <si>
    <t>Wheatland</t>
  </si>
  <si>
    <t>Grand Mound</t>
  </si>
  <si>
    <t>Delmar</t>
  </si>
  <si>
    <t>Calamus</t>
  </si>
  <si>
    <t>Lost Nation</t>
  </si>
  <si>
    <t>Charlotte</t>
  </si>
  <si>
    <t>Goose Lake</t>
  </si>
  <si>
    <t>Low Moor</t>
  </si>
  <si>
    <t>Maquoketa</t>
  </si>
  <si>
    <t>Crawford</t>
  </si>
  <si>
    <t>Denison</t>
  </si>
  <si>
    <t>Manilla</t>
  </si>
  <si>
    <t>Dow City</t>
  </si>
  <si>
    <t>Schleswig</t>
  </si>
  <si>
    <t>Charter Oak</t>
  </si>
  <si>
    <t>Westside</t>
  </si>
  <si>
    <t>Vail</t>
  </si>
  <si>
    <t>Kiron</t>
  </si>
  <si>
    <t>Dunlap</t>
  </si>
  <si>
    <t>Dallas</t>
  </si>
  <si>
    <t>West Des Moines</t>
  </si>
  <si>
    <t>Waukee</t>
  </si>
  <si>
    <t>Adel</t>
  </si>
  <si>
    <t>Perry</t>
  </si>
  <si>
    <t>Urbandale</t>
  </si>
  <si>
    <t>Clive</t>
  </si>
  <si>
    <t>Dallas Center</t>
  </si>
  <si>
    <t>Woodward</t>
  </si>
  <si>
    <t>Granger</t>
  </si>
  <si>
    <t>Desoto</t>
  </si>
  <si>
    <t>Van Meter</t>
  </si>
  <si>
    <t>Redfield</t>
  </si>
  <si>
    <t>Dexter</t>
  </si>
  <si>
    <t>Minburn</t>
  </si>
  <si>
    <t>Grimes</t>
  </si>
  <si>
    <t>Davis</t>
  </si>
  <si>
    <t>Bloomfield</t>
  </si>
  <si>
    <t>Drakesville</t>
  </si>
  <si>
    <t>Pulaski</t>
  </si>
  <si>
    <t>Decatur</t>
  </si>
  <si>
    <t>Leon</t>
  </si>
  <si>
    <t>Lamoni</t>
  </si>
  <si>
    <t>Davis City</t>
  </si>
  <si>
    <t>Decatur City</t>
  </si>
  <si>
    <t>Delaware</t>
  </si>
  <si>
    <t>Manchester</t>
  </si>
  <si>
    <t>Delhi</t>
  </si>
  <si>
    <t>Hopkinton</t>
  </si>
  <si>
    <t>Dyersville</t>
  </si>
  <si>
    <t>Earlville</t>
  </si>
  <si>
    <t>Colesburg</t>
  </si>
  <si>
    <t>Ryan</t>
  </si>
  <si>
    <t>Dundee</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</si>
  <si>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</si>
  <si>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</si>
  <si>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</si>
  <si>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</si>
  <si>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</si>
  <si>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</si>
  <si>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</si>
  <si>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</si>
  <si>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</si>
  <si>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</si>
  <si>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</si>
  <si>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</si>
  <si>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</si>
  <si>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</si>
  <si>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</si>
  <si>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</si>
  <si>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</si>
  <si>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</si>
  <si>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Epworth</t>
  </si>
  <si>
    <t>Farley</t>
  </si>
  <si>
    <t>Asbury</t>
  </si>
  <si>
    <t>Holy Cross</t>
  </si>
  <si>
    <t>New Vienna</t>
  </si>
  <si>
    <t>Bernard</t>
  </si>
  <si>
    <t>Sherrill</t>
  </si>
  <si>
    <t>Worthington</t>
  </si>
  <si>
    <t>Durango</t>
  </si>
  <si>
    <t>Zwingle</t>
  </si>
  <si>
    <t>Luxemburg</t>
  </si>
  <si>
    <t>Emmet</t>
  </si>
  <si>
    <t>Estherville</t>
  </si>
  <si>
    <t>Armstrong</t>
  </si>
  <si>
    <t>Ringsted</t>
  </si>
  <si>
    <t>Wallingford</t>
  </si>
  <si>
    <t>Fayette</t>
  </si>
  <si>
    <t>Oelwein</t>
  </si>
  <si>
    <t>West Union</t>
  </si>
  <si>
    <t>Elgin</t>
  </si>
  <si>
    <t>Clermont</t>
  </si>
  <si>
    <t>Hawkeye</t>
  </si>
  <si>
    <t>Waucoma</t>
  </si>
  <si>
    <t>Arlington</t>
  </si>
  <si>
    <t>Maynard</t>
  </si>
  <si>
    <t>Wadena</t>
  </si>
  <si>
    <t>Randalia</t>
  </si>
  <si>
    <t>Floyd</t>
  </si>
  <si>
    <t>Charles City</t>
  </si>
  <si>
    <t>Rockford</t>
  </si>
  <si>
    <t>Marble Rock</t>
  </si>
  <si>
    <t>Franklin</t>
  </si>
  <si>
    <t>Hampton</t>
  </si>
  <si>
    <t>Sheffield</t>
  </si>
  <si>
    <t>Ackley</t>
  </si>
  <si>
    <t>Latimer</t>
  </si>
  <si>
    <t>Alexander</t>
  </si>
  <si>
    <t>Fremont</t>
  </si>
  <si>
    <t>Sidney</t>
  </si>
  <si>
    <t>Hamburg</t>
  </si>
  <si>
    <t>Tabor</t>
  </si>
  <si>
    <t>Shenandoah</t>
  </si>
  <si>
    <t>Farragut</t>
  </si>
  <si>
    <t>Jefferson</t>
  </si>
  <si>
    <t>Scranton</t>
  </si>
  <si>
    <t>Grand Junction</t>
  </si>
  <si>
    <t>Paton</t>
  </si>
  <si>
    <t>Rippey</t>
  </si>
  <si>
    <t>Churdan</t>
  </si>
  <si>
    <t>Grundy</t>
  </si>
  <si>
    <t>Grundy Center</t>
  </si>
  <si>
    <t>Reinbeck</t>
  </si>
  <si>
    <t>Conrad</t>
  </si>
  <si>
    <t>Dike</t>
  </si>
  <si>
    <t>Wellsburg</t>
  </si>
  <si>
    <t>Beaman</t>
  </si>
  <si>
    <t>Holland</t>
  </si>
  <si>
    <t>Guthrie</t>
  </si>
  <si>
    <t>Guthrie Center</t>
  </si>
  <si>
    <t>Panora</t>
  </si>
  <si>
    <t>Bayard</t>
  </si>
  <si>
    <t>Casey</t>
  </si>
  <si>
    <t>Yale</t>
  </si>
  <si>
    <t>Menlo</t>
  </si>
  <si>
    <t>Hamilton</t>
  </si>
  <si>
    <t>Webster City</t>
  </si>
  <si>
    <t>Stratford</t>
  </si>
  <si>
    <t>Ellsworth</t>
  </si>
  <si>
    <t>Stanhope</t>
  </si>
  <si>
    <t>Williams</t>
  </si>
  <si>
    <t>Kamrar</t>
  </si>
  <si>
    <t>Blairsburg</t>
  </si>
  <si>
    <t>Hancock</t>
  </si>
  <si>
    <t>Garner</t>
  </si>
  <si>
    <t>Britt</t>
  </si>
  <si>
    <t>Kanawha</t>
  </si>
  <si>
    <t>Forest City</t>
  </si>
  <si>
    <t>Corwith</t>
  </si>
  <si>
    <t>Klemme</t>
  </si>
  <si>
    <t>Woden</t>
  </si>
  <si>
    <t>Hardin</t>
  </si>
  <si>
    <t>Iowa Falls</t>
  </si>
  <si>
    <t>Eldora</t>
  </si>
  <si>
    <t>Alden</t>
  </si>
  <si>
    <t>Hubbard</t>
  </si>
  <si>
    <t>Radcliffe</t>
  </si>
  <si>
    <t>Union</t>
  </si>
  <si>
    <t>New Providence</t>
  </si>
  <si>
    <t>Steamboat Rock</t>
  </si>
  <si>
    <t>Harrison</t>
  </si>
  <si>
    <t>Missouri Valley</t>
  </si>
  <si>
    <t>Woodbine</t>
  </si>
  <si>
    <t>Logan</t>
  </si>
  <si>
    <t>Mondamin</t>
  </si>
  <si>
    <t>Persia</t>
  </si>
  <si>
    <t>Pisgah</t>
  </si>
  <si>
    <t>Modale</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</si>
  <si>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</si>
  <si>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</si>
  <si>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</si>
  <si>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</si>
  <si>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</si>
  <si>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</si>
  <si>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</si>
  <si>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</si>
  <si>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</si>
  <si>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</si>
  <si>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</si>
  <si>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</si>
  <si>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</si>
  <si>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</si>
  <si>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</si>
  <si>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</si>
  <si>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</si>
  <si>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Livermore</t>
  </si>
  <si>
    <t>Gilmore City</t>
  </si>
  <si>
    <t>Bode</t>
  </si>
  <si>
    <t>Thor</t>
  </si>
  <si>
    <t>Ida</t>
  </si>
  <si>
    <t>Ida Grove</t>
  </si>
  <si>
    <t>Holstein</t>
  </si>
  <si>
    <t>Battle Creek</t>
  </si>
  <si>
    <t>Galva</t>
  </si>
  <si>
    <t>Arthur</t>
  </si>
  <si>
    <t>Iowa</t>
  </si>
  <si>
    <t>Williamsburg</t>
  </si>
  <si>
    <t>Marengo</t>
  </si>
  <si>
    <t>Victor</t>
  </si>
  <si>
    <t>North English</t>
  </si>
  <si>
    <t>Parnell</t>
  </si>
  <si>
    <t>Jackson</t>
  </si>
  <si>
    <t>Bellevue</t>
  </si>
  <si>
    <t>Preston</t>
  </si>
  <si>
    <t>Sabula</t>
  </si>
  <si>
    <t>Miles</t>
  </si>
  <si>
    <t>Springbrook</t>
  </si>
  <si>
    <t>Andrew</t>
  </si>
  <si>
    <t>Jasper</t>
  </si>
  <si>
    <t>Newton</t>
  </si>
  <si>
    <t>Monroe</t>
  </si>
  <si>
    <t>Prairie City</t>
  </si>
  <si>
    <t>Colfax</t>
  </si>
  <si>
    <t>Sully</t>
  </si>
  <si>
    <t>Baxter</t>
  </si>
  <si>
    <t>Kellogg</t>
  </si>
  <si>
    <t>Lynnville</t>
  </si>
  <si>
    <t>Mingo</t>
  </si>
  <si>
    <t>Reasnor</t>
  </si>
  <si>
    <t>Mitchellville</t>
  </si>
  <si>
    <t>Fairfield</t>
  </si>
  <si>
    <t>Batavia</t>
  </si>
  <si>
    <t>Lockridge</t>
  </si>
  <si>
    <t>Libertyville</t>
  </si>
  <si>
    <t>Packwood</t>
  </si>
  <si>
    <t>Johnson</t>
  </si>
  <si>
    <t>Iowa City</t>
  </si>
  <si>
    <t>Coralville</t>
  </si>
  <si>
    <t>North Liberty</t>
  </si>
  <si>
    <t>Solon</t>
  </si>
  <si>
    <t>Tiffin</t>
  </si>
  <si>
    <t>Swisher</t>
  </si>
  <si>
    <t>Oxford</t>
  </si>
  <si>
    <t>Lone Tree</t>
  </si>
  <si>
    <t>Hills</t>
  </si>
  <si>
    <t>Jones</t>
  </si>
  <si>
    <t>Monticello</t>
  </si>
  <si>
    <t>Anamosa</t>
  </si>
  <si>
    <t>Olin</t>
  </si>
  <si>
    <t>Wyoming</t>
  </si>
  <si>
    <t>Oxford Junction</t>
  </si>
  <si>
    <t>Martelle</t>
  </si>
  <si>
    <t>Keokuk</t>
  </si>
  <si>
    <t>Sigourney</t>
  </si>
  <si>
    <t>Keota</t>
  </si>
  <si>
    <t>Hedrick</t>
  </si>
  <si>
    <t>Richland</t>
  </si>
  <si>
    <t>Harper</t>
  </si>
  <si>
    <t>Ollie</t>
  </si>
  <si>
    <t>What Cheer</t>
  </si>
  <si>
    <t>Keswick</t>
  </si>
  <si>
    <t>Kossuth</t>
  </si>
  <si>
    <t>Algona</t>
  </si>
  <si>
    <t>Bancroft</t>
  </si>
  <si>
    <t>Titonka</t>
  </si>
  <si>
    <t>West Bend</t>
  </si>
  <si>
    <t>Swea City</t>
  </si>
  <si>
    <t>Wesley</t>
  </si>
  <si>
    <t>Whittemore</t>
  </si>
  <si>
    <t>Burt</t>
  </si>
  <si>
    <t>Fenton</t>
  </si>
  <si>
    <t>Lakota</t>
  </si>
  <si>
    <t>Lone Rock</t>
  </si>
  <si>
    <t>Lee</t>
  </si>
  <si>
    <t>Fort Madison</t>
  </si>
  <si>
    <t>West Point</t>
  </si>
  <si>
    <t>Donnellson</t>
  </si>
  <si>
    <t>Montrose</t>
  </si>
  <si>
    <t>Houghton</t>
  </si>
  <si>
    <t>Linn</t>
  </si>
  <si>
    <t>Cedar Rapids</t>
  </si>
  <si>
    <t>Marion</t>
  </si>
  <si>
    <t>Hiawatha</t>
  </si>
  <si>
    <t>Mount Vernon</t>
  </si>
  <si>
    <t>Fairfax</t>
  </si>
  <si>
    <t>Center Point</t>
  </si>
  <si>
    <t>Lisbon</t>
  </si>
  <si>
    <t>Central City</t>
  </si>
  <si>
    <t>Robins</t>
  </si>
  <si>
    <t>Ely</t>
  </si>
  <si>
    <t>Palo</t>
  </si>
  <si>
    <t>Springville</t>
  </si>
  <si>
    <t>Walker</t>
  </si>
  <si>
    <t>Alburnett</t>
  </si>
  <si>
    <t>Coggon</t>
  </si>
  <si>
    <t>Louisa</t>
  </si>
  <si>
    <t>Columbus Junction</t>
  </si>
  <si>
    <t>Wapello</t>
  </si>
  <si>
    <t>Morning Sun</t>
  </si>
  <si>
    <t>Letts</t>
  </si>
  <si>
    <t>Lucas</t>
  </si>
  <si>
    <t>Chariton</t>
  </si>
  <si>
    <t>Russell</t>
  </si>
  <si>
    <t>Lyon</t>
  </si>
  <si>
    <t>Rock Rapids</t>
  </si>
  <si>
    <t>Inwood</t>
  </si>
  <si>
    <t>Larchwood</t>
  </si>
  <si>
    <t>Doon</t>
  </si>
  <si>
    <t>George</t>
  </si>
  <si>
    <t>Lester</t>
  </si>
  <si>
    <t>Little Rock</t>
  </si>
  <si>
    <t>Alvord</t>
  </si>
  <si>
    <t>Madison</t>
  </si>
  <si>
    <t>Winterset</t>
  </si>
  <si>
    <t>Earlham</t>
  </si>
  <si>
    <t>Truro</t>
  </si>
  <si>
    <t>Mahaska</t>
  </si>
  <si>
    <t>Oskaloosa</t>
  </si>
  <si>
    <t>New Sharon</t>
  </si>
  <si>
    <t>Leighton</t>
  </si>
  <si>
    <t>Barnes City</t>
  </si>
  <si>
    <t>Rose Hill</t>
  </si>
  <si>
    <t>Pella</t>
  </si>
  <si>
    <t>Knoxville</t>
  </si>
  <si>
    <t>Pleasantville</t>
  </si>
  <si>
    <t>Bussey</t>
  </si>
  <si>
    <t>Harvey</t>
  </si>
  <si>
    <t>Marshall</t>
  </si>
  <si>
    <t>Marshalltown</t>
  </si>
  <si>
    <t>State Center</t>
  </si>
  <si>
    <t>Melbourne</t>
  </si>
  <si>
    <t>Gilman</t>
  </si>
  <si>
    <t>Albion</t>
  </si>
  <si>
    <t>Haverhill</t>
  </si>
  <si>
    <t>Laurel</t>
  </si>
  <si>
    <t>Liscomb</t>
  </si>
  <si>
    <t>Mills</t>
  </si>
  <si>
    <t>Glenwood</t>
  </si>
  <si>
    <t>Malvern</t>
  </si>
  <si>
    <t>Emerson</t>
  </si>
  <si>
    <t>Pacific Junction</t>
  </si>
  <si>
    <t>Hastings</t>
  </si>
  <si>
    <t>Silver City</t>
  </si>
  <si>
    <t>Mitchell</t>
  </si>
  <si>
    <t>Osage</t>
  </si>
  <si>
    <t>St. Ansgar</t>
  </si>
  <si>
    <t>Stacyville</t>
  </si>
  <si>
    <t>Orchard</t>
  </si>
  <si>
    <t>Onawa</t>
  </si>
  <si>
    <t>Mapleton</t>
  </si>
  <si>
    <t>Whiting</t>
  </si>
  <si>
    <t>Ute</t>
  </si>
  <si>
    <t>Soldier</t>
  </si>
  <si>
    <t>Albia</t>
  </si>
  <si>
    <t>Lovilia</t>
  </si>
  <si>
    <t>Eddyville</t>
  </si>
  <si>
    <t>Montgomery</t>
  </si>
  <si>
    <t>Red Oak</t>
  </si>
  <si>
    <t>Villisca</t>
  </si>
  <si>
    <t>Stanton</t>
  </si>
  <si>
    <t>Muscatine</t>
  </si>
  <si>
    <t>West Liberty</t>
  </si>
  <si>
    <t>Nichols</t>
  </si>
  <si>
    <t>Blue Grass</t>
  </si>
  <si>
    <t>Atalissa</t>
  </si>
  <si>
    <t>Fruitland</t>
  </si>
  <si>
    <t>O'Brien</t>
  </si>
  <si>
    <t>Sheldon</t>
  </si>
  <si>
    <t>Hartley</t>
  </si>
  <si>
    <t>Paullina</t>
  </si>
  <si>
    <t>Sanborn</t>
  </si>
  <si>
    <t>Sutherland</t>
  </si>
  <si>
    <t>Primghar</t>
  </si>
  <si>
    <t>Calumet</t>
  </si>
  <si>
    <t>Sibley</t>
  </si>
  <si>
    <t>Ocheyedan</t>
  </si>
  <si>
    <t>Ashton</t>
  </si>
  <si>
    <t>Melvin</t>
  </si>
  <si>
    <t>Page</t>
  </si>
  <si>
    <t>Clarinda</t>
  </si>
  <si>
    <t>Essex</t>
  </si>
  <si>
    <t>Braddyville</t>
  </si>
  <si>
    <t>Coin</t>
  </si>
  <si>
    <t>Palo Alto</t>
  </si>
  <si>
    <t>Emmetsburg</t>
  </si>
  <si>
    <t>Graettinger</t>
  </si>
  <si>
    <t>Ruthven</t>
  </si>
  <si>
    <t>Cylinder</t>
  </si>
  <si>
    <t>Lemars</t>
  </si>
  <si>
    <t>Remsen</t>
  </si>
  <si>
    <t>Kingsley</t>
  </si>
  <si>
    <t>Akron</t>
  </si>
  <si>
    <t>Hinton</t>
  </si>
  <si>
    <t>Merrill</t>
  </si>
  <si>
    <t>Sioux City</t>
  </si>
  <si>
    <t>Westfield</t>
  </si>
  <si>
    <t>Pocahontas</t>
  </si>
  <si>
    <t>Laurens</t>
  </si>
  <si>
    <t>Rolfe</t>
  </si>
  <si>
    <t>Fonda</t>
  </si>
  <si>
    <t>Havelock</t>
  </si>
  <si>
    <t>Palmer</t>
  </si>
  <si>
    <t>Polk</t>
  </si>
  <si>
    <t>Ankeny</t>
  </si>
  <si>
    <t>Johnston</t>
  </si>
  <si>
    <t>Altoona</t>
  </si>
  <si>
    <t>Pleasant Hill</t>
  </si>
  <si>
    <t>Bondurant</t>
  </si>
  <si>
    <t>Polk City</t>
  </si>
  <si>
    <t>Windsor Heights</t>
  </si>
  <si>
    <t>Runnells</t>
  </si>
  <si>
    <t>Elkhart</t>
  </si>
  <si>
    <t>Carlisle</t>
  </si>
  <si>
    <t>Pottawattamie</t>
  </si>
  <si>
    <t>Council Bluffs</t>
  </si>
  <si>
    <t>Avoca</t>
  </si>
  <si>
    <t>Oakland</t>
  </si>
  <si>
    <t>Carter Lake</t>
  </si>
  <si>
    <t>Neola</t>
  </si>
  <si>
    <t>Walnut</t>
  </si>
  <si>
    <t>Treynor</t>
  </si>
  <si>
    <t>Underwood</t>
  </si>
  <si>
    <t>Crescent</t>
  </si>
  <si>
    <t>Carson</t>
  </si>
  <si>
    <t>Minden</t>
  </si>
  <si>
    <t>Shelby</t>
  </si>
  <si>
    <t>Macedonia</t>
  </si>
  <si>
    <t>Poweshiek</t>
  </si>
  <si>
    <t>Grinnell</t>
  </si>
  <si>
    <t>Montezuma</t>
  </si>
  <si>
    <t>Brooklyn</t>
  </si>
  <si>
    <t>Malcom</t>
  </si>
  <si>
    <t>Deep River</t>
  </si>
  <si>
    <t>Searsboro</t>
  </si>
  <si>
    <t>Ringgold</t>
  </si>
  <si>
    <t>Mount Ayr</t>
  </si>
  <si>
    <t>Diagonal</t>
  </si>
  <si>
    <t>Kellerton</t>
  </si>
  <si>
    <t>Sac</t>
  </si>
  <si>
    <t>Sac City</t>
  </si>
  <si>
    <t>Lake View</t>
  </si>
  <si>
    <t>Odebolt</t>
  </si>
  <si>
    <t>Wall Lake</t>
  </si>
  <si>
    <t>Schaller</t>
  </si>
  <si>
    <t>Auburn</t>
  </si>
  <si>
    <t>Early</t>
  </si>
  <si>
    <t>Scott</t>
  </si>
  <si>
    <t>Davenport</t>
  </si>
  <si>
    <t>Bettendorf</t>
  </si>
  <si>
    <t>Eldridge</t>
  </si>
  <si>
    <t>Leclaire</t>
  </si>
  <si>
    <t>Walcott</t>
  </si>
  <si>
    <t>Long Grove</t>
  </si>
  <si>
    <t>Buffalo</t>
  </si>
  <si>
    <t>Donahue</t>
  </si>
  <si>
    <t>Princeton</t>
  </si>
  <si>
    <t>Harlan</t>
  </si>
  <si>
    <t>Elk Horn</t>
  </si>
  <si>
    <t>Panama</t>
  </si>
  <si>
    <t>Irwin</t>
  </si>
  <si>
    <t>Defiance</t>
  </si>
  <si>
    <t>Earling</t>
  </si>
  <si>
    <t>Portsmouth</t>
  </si>
  <si>
    <t>Sioux</t>
  </si>
  <si>
    <t>Sioux Center</t>
  </si>
  <si>
    <t>Orange City</t>
  </si>
  <si>
    <t>Rock Valley</t>
  </si>
  <si>
    <t>Hull</t>
  </si>
  <si>
    <t>Hawarden</t>
  </si>
  <si>
    <t>Alton</t>
  </si>
  <si>
    <t>Ireton</t>
  </si>
  <si>
    <t>Boyden</t>
  </si>
  <si>
    <t>Hospers</t>
  </si>
  <si>
    <t>Maurice</t>
  </si>
  <si>
    <t>Granville</t>
  </si>
  <si>
    <t>Story</t>
  </si>
  <si>
    <t>Ames</t>
  </si>
  <si>
    <t>Nevada</t>
  </si>
  <si>
    <t>Story City</t>
  </si>
  <si>
    <t>Huxley</t>
  </si>
  <si>
    <t>Slater</t>
  </si>
  <si>
    <t>Maxwell</t>
  </si>
  <si>
    <t>Colo</t>
  </si>
  <si>
    <t>Gilbert</t>
  </si>
  <si>
    <t>Roland</t>
  </si>
  <si>
    <t>Cambridge</t>
  </si>
  <si>
    <t>Kelley</t>
  </si>
  <si>
    <t>Zearing</t>
  </si>
  <si>
    <t>Collins</t>
  </si>
  <si>
    <t>Tama</t>
  </si>
  <si>
    <t>Toledo</t>
  </si>
  <si>
    <t>Traer</t>
  </si>
  <si>
    <t>Dysart</t>
  </si>
  <si>
    <t>Gladbrook</t>
  </si>
  <si>
    <t>Chelsea</t>
  </si>
  <si>
    <t>Garwin</t>
  </si>
  <si>
    <t>Clutier</t>
  </si>
  <si>
    <t>Elberon</t>
  </si>
  <si>
    <t>Montour</t>
  </si>
  <si>
    <t>Taylor</t>
  </si>
  <si>
    <t>Bedford</t>
  </si>
  <si>
    <t>Lenox</t>
  </si>
  <si>
    <t>Clearfield</t>
  </si>
  <si>
    <t>New Market</t>
  </si>
  <si>
    <t>Creston</t>
  </si>
  <si>
    <t>Afton</t>
  </si>
  <si>
    <t>Lorimor</t>
  </si>
  <si>
    <t>Van Buren</t>
  </si>
  <si>
    <t>Keosauqua</t>
  </si>
  <si>
    <t>Milton</t>
  </si>
  <si>
    <t>Farmington</t>
  </si>
  <si>
    <t>Cantril</t>
  </si>
  <si>
    <t>Bonaparte</t>
  </si>
  <si>
    <t>Birmingham</t>
  </si>
  <si>
    <t>Stockport</t>
  </si>
  <si>
    <t>Ottumwa</t>
  </si>
  <si>
    <t>Eldon</t>
  </si>
  <si>
    <t>Agency</t>
  </si>
  <si>
    <t>Blakesburg</t>
  </si>
  <si>
    <t>Warren</t>
  </si>
  <si>
    <t>Indianola</t>
  </si>
  <si>
    <t>Norwalk</t>
  </si>
  <si>
    <t>Milo</t>
  </si>
  <si>
    <t>New Virginia</t>
  </si>
  <si>
    <t>Cumming</t>
  </si>
  <si>
    <t>Lacona</t>
  </si>
  <si>
    <t>Hartford</t>
  </si>
  <si>
    <t>Martensdale</t>
  </si>
  <si>
    <t>Washington</t>
  </si>
  <si>
    <t>Kalona</t>
  </si>
  <si>
    <t>Riverside</t>
  </si>
  <si>
    <t>Wellman</t>
  </si>
  <si>
    <t>Brighton</t>
  </si>
  <si>
    <t>Ainsworth</t>
  </si>
  <si>
    <t>Crawfordsville</t>
  </si>
  <si>
    <t>West Chester</t>
  </si>
  <si>
    <t>Wayne</t>
  </si>
  <si>
    <t>Corydon</t>
  </si>
  <si>
    <t>Seymour</t>
  </si>
  <si>
    <t>Humeston</t>
  </si>
  <si>
    <t>Allerton</t>
  </si>
  <si>
    <t>Lineville</t>
  </si>
  <si>
    <t>Promise City</t>
  </si>
  <si>
    <t>Webster</t>
  </si>
  <si>
    <t>Fort Dodge</t>
  </si>
  <si>
    <t>Gowrie</t>
  </si>
  <si>
    <t>Dayton</t>
  </si>
  <si>
    <t>Badger</t>
  </si>
  <si>
    <t>Duncombe</t>
  </si>
  <si>
    <t>Lehigh</t>
  </si>
  <si>
    <t>Clare</t>
  </si>
  <si>
    <t>Callender</t>
  </si>
  <si>
    <t>Otho</t>
  </si>
  <si>
    <t>Harcourt</t>
  </si>
  <si>
    <t>Winnebago</t>
  </si>
  <si>
    <t>Lake Mills</t>
  </si>
  <si>
    <t>Buffalo Center</t>
  </si>
  <si>
    <t>Thompson</t>
  </si>
  <si>
    <t>Leland</t>
  </si>
  <si>
    <t>Winneshiek</t>
  </si>
  <si>
    <t>Decorah</t>
  </si>
  <si>
    <t>Calmar</t>
  </si>
  <si>
    <t>Ossian</t>
  </si>
  <si>
    <t>Fort Atkinson</t>
  </si>
  <si>
    <t>Spillville</t>
  </si>
  <si>
    <t>Ridgeway</t>
  </si>
  <si>
    <t>Woodbury</t>
  </si>
  <si>
    <t>Sergeant Bluff</t>
  </si>
  <si>
    <t>Moville</t>
  </si>
  <si>
    <t>Lawton</t>
  </si>
  <si>
    <t>Correctionville</t>
  </si>
  <si>
    <t>Sloan</t>
  </si>
  <si>
    <t>Anthon</t>
  </si>
  <si>
    <t>Danbury</t>
  </si>
  <si>
    <t>Hornick</t>
  </si>
  <si>
    <t>Salix</t>
  </si>
  <si>
    <t>Worth</t>
  </si>
  <si>
    <t>Northwood</t>
  </si>
  <si>
    <t>Manly</t>
  </si>
  <si>
    <t>Kensett</t>
  </si>
  <si>
    <t>Grafton</t>
  </si>
  <si>
    <t>Fertile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</si>
  <si>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</si>
  <si>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</si>
  <si>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</si>
  <si>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</si>
  <si>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</si>
  <si>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</si>
  <si>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</si>
  <si>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</si>
  <si>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</si>
  <si>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</si>
  <si>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</si>
  <si>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</si>
  <si>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</si>
  <si>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Numa</t>
  </si>
  <si>
    <r>
      <t>Business Class Definition:</t>
    </r>
    <r>
      <rPr>
        <sz val="12"/>
        <rFont val="Arial"/>
        <family val="2"/>
      </rPr>
      <t xml:space="preserve"> The business classification for retail sales activity used by the Department is based on the 2022 North American Industry Classification System (NAICS). </t>
    </r>
  </si>
  <si>
    <r>
      <t>Retail Sales Tax Statistics by City</t>
    </r>
    <r>
      <rPr>
        <sz val="12"/>
        <rFont val="Arial"/>
        <family val="2"/>
      </rPr>
      <t>: Table 3 provides retail sales and tax data for all cities in Iowa where at least 16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</si>
  <si>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11 or more returns were filed in a quarter. An "S", representing "Suppressed", is</t>
    </r>
    <r>
      <rPr>
        <sz val="12"/>
        <color indexed="10"/>
        <rFont val="Arial"/>
        <family val="2"/>
      </rPr>
      <t xml:space="preserve"> </t>
    </r>
    <r>
      <rPr>
        <sz val="12"/>
        <rFont val="Arial"/>
        <family val="2"/>
      </rPr>
      <t>used for any business group that does not have at least 11 returns filed.</t>
    </r>
  </si>
  <si>
    <t>Brayton</t>
  </si>
  <si>
    <t>Jamaica</t>
  </si>
  <si>
    <t>Blencoe</t>
  </si>
  <si>
    <t>Mount Sterling</t>
  </si>
  <si>
    <t>This report covers retail sales and use tax data for taxable sales based on tax returns filed with the Department for the quarter ending December 31, 2025 which is the second quarter in fiscal year 2026.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</si>
  <si>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Use Tax Statistics:</t>
    </r>
    <r>
      <rPr>
        <sz val="12"/>
        <rFont val="Arial"/>
        <family val="2"/>
      </rPr>
      <t xml:space="preserve"> Table 2 compares return counts, taxable sales, and tax data reported by the 12 business groups for the December 2025 quarter compared to the December 2024 quarter for Retailer's Use Tax permits. In addition, aggregate Motor Vehicle Use  and Consumer Use tax data for the December 2025 quarter are also compared to the December 2024 quarter.  The Consumer Use tax data does not include voluntary use tax data.</t>
    </r>
  </si>
  <si>
    <r>
      <t>Year over Year Retail Sales Tax Statistics:</t>
    </r>
    <r>
      <rPr>
        <sz val="12"/>
        <rFont val="Arial"/>
        <family val="2"/>
      </rPr>
      <t xml:space="preserve"> Table 1 compares return counts, taxable sales, and taxes reported by 12 business groups for the December 2025 quarter compared to the December 2024 quarter.</t>
    </r>
  </si>
  <si>
    <t>Mystic</t>
  </si>
  <si>
    <t>Raymond</t>
  </si>
  <si>
    <t>Larrabee</t>
  </si>
  <si>
    <t>Arion</t>
  </si>
  <si>
    <t>Grand River</t>
  </si>
  <si>
    <t>Bagley</t>
  </si>
  <si>
    <t>Ladora</t>
  </si>
  <si>
    <t>Ledyard</t>
  </si>
  <si>
    <t>Prairieburg</t>
  </si>
  <si>
    <t>Oakville</t>
  </si>
  <si>
    <t>Melrose</t>
  </si>
  <si>
    <t>Conesville</t>
  </si>
  <si>
    <t>Mallard</t>
  </si>
  <si>
    <t>Brunsville</t>
  </si>
  <si>
    <t>Alleman</t>
  </si>
  <si>
    <t>Riverdale</t>
  </si>
  <si>
    <t>Westphalia</t>
  </si>
  <si>
    <t>Barnum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</si>
</sst>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6"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3">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8" applyFont="1" applyAlignment="1">
      <alignment horizontal="center"/>
    </xf>
    <xf numFmtId="0" fontId="4" fillId="0" borderId="0" xfId="8" quotePrefix="1" applyFont="1" applyAlignment="1">
      <alignment horizontal="center"/>
    </xf>
    <xf numFmtId="0" fontId="9" fillId="0" borderId="0" xfId="8" applyFont="1"/>
    <xf numFmtId="0" fontId="15" fillId="0" borderId="0" xfId="8" applyFont="1"/>
    <xf numFmtId="3" fontId="4" fillId="0" borderId="0" xfId="1" applyNumberFormat="1" applyFont="1" applyBorder="1" applyAlignment="1">
      <alignment horizontal="left" wrapText="1"/>
    </xf>
    <xf numFmtId="165" fontId="4" fillId="0" borderId="0" xfId="1" applyNumberFormat="1" applyFont="1" applyAlignment="1">
      <alignment horizontal="left" wrapText="1"/>
    </xf>
    <xf numFmtId="165" fontId="4" fillId="0" borderId="0" xfId="1" applyNumberFormat="1" applyFont="1" applyBorder="1" applyAlignment="1">
      <alignment horizontal="left" wrapText="1"/>
    </xf>
    <xf numFmtId="3" fontId="9" fillId="0" borderId="0" xfId="8" applyNumberFormat="1" applyFont="1"/>
    <xf numFmtId="165" fontId="9" fillId="0" borderId="0" xfId="1" applyNumberFormat="1" applyFont="1" applyBorder="1"/>
    <xf numFmtId="10" fontId="9" fillId="0" borderId="0" xfId="8" applyNumberFormat="1" applyFont="1" applyBorder="1"/>
    <xf numFmtId="165" fontId="9" fillId="0" borderId="0" xfId="8" applyNumberFormat="1" applyFont="1"/>
    <xf numFmtId="0" fontId="9" fillId="0" borderId="0" xfId="8" applyFont="1" applyBorder="1"/>
    <xf numFmtId="0" fontId="15" fillId="0" borderId="0" xfId="8" applyFont="1" applyAlignment="1">
      <alignment wrapText="1"/>
    </xf>
    <xf numFmtId="0" fontId="15" fillId="0" borderId="0" xfId="8" applyFont="1" applyAlignment="1">
      <alignment horizontal="left" wrapText="1"/>
    </xf>
    <xf numFmtId="10" fontId="15" fillId="0" borderId="0" xfId="8" applyNumberFormat="1" applyFont="1" applyAlignment="1">
      <alignment horizontal="left" wrapText="1"/>
    </xf>
    <xf numFmtId="3" fontId="9" fillId="0" borderId="0" xfId="8" applyNumberFormat="1" applyFont="1" applyAlignment="1">
      <alignment horizontal="right"/>
    </xf>
    <xf numFmtId="165" fontId="9" fillId="0" borderId="0" xfId="8" applyNumberFormat="1" applyFont="1" applyAlignment="1">
      <alignment horizontal="right"/>
    </xf>
    <xf numFmtId="10" fontId="9" fillId="0" borderId="0" xfId="8" applyNumberFormat="1" applyFont="1" applyAlignment="1">
      <alignment horizontal="right"/>
    </xf>
    <xf numFmtId="10" fontId="9" fillId="0" borderId="0" xfId="8" applyNumberFormat="1" applyFont="1"/>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4" fillId="0" borderId="0" xfId="8" applyFont="1" applyAlignment="1">
      <alignment horizontal="center"/>
    </xf>
    <xf numFmtId="0" fontId="6" fillId="0" borderId="0" xfId="3" applyNumberFormat="1" applyFont="1" applyFill="1" applyAlignment="1">
      <alignment horizontal="left" wrapText="1"/>
    </xf>
    <xf numFmtId="0" fontId="4" fillId="0" borderId="0" xfId="2" applyFont="1" applyFill="1" applyAlignment="1">
      <alignment horizontal="center"/>
    </xf>
    <xf numFmtId="0" fontId="4" fillId="0" borderId="0" xfId="8" quotePrefix="1" applyFont="1" applyAlignment="1">
      <alignment horizontal="center"/>
    </xf>
  </cellXfs>
  <cellStyles count="9">
    <cellStyle name="Normal" xfId="0" builtinId="0"/>
    <cellStyle name="Normal 2" xfId="1" xr:uid="{00000000-0005-0000-0000-000001000000}"/>
    <cellStyle name="Normal 2 2" xfId="2" xr:uid="{00000000-0005-0000-0000-000002000000}"/>
    <cellStyle name="Normal 3" xfId="8" xr:uid="{C58E465A-7396-40E0-A789-6DB735B7FDE4}"/>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19853F5A-ECD5-4628-8BC4-A9CBDE435E4F}"/>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25AF-A72F-4753-9B6D-738EBA496FDD}">
  <sheetPr codeName="Sheet4"/>
  <dimension ref="A1:A10"/>
  <sheetViews>
    <sheetView tabSelected="1" workbookViewId="0">
      <pane ySplit="2" topLeftCell="A3" activePane="bottomLeft" state="frozen"/>
      <selection pane="bottomLeft" activeCell="A3" sqref="A3"/>
    </sheetView>
  </sheetViews>
  <sheetFormatPr defaultRowHeight="15" x14ac:dyDescent="0.2"/>
  <cols>
    <col min="1" max="1" width="75.33203125" style="52" customWidth="1"/>
    <col min="2" max="16384" width="8.88671875" style="52"/>
  </cols>
  <sheetData>
    <row r="1" spans="1:1" ht="23.25" x14ac:dyDescent="0.2">
      <c r="A1" s="51" t="s">
        <v>35</v>
      </c>
    </row>
    <row r="2" spans="1:1" ht="23.25" x14ac:dyDescent="0.2">
      <c r="A2" s="53">
        <f>'Table 1. Retail Sales Tax'!C8</f>
        <v>45992</v>
      </c>
    </row>
    <row r="3" spans="1:1" ht="108.75" customHeight="1" x14ac:dyDescent="0.2">
      <c r="A3" s="54" t="s">
        <v>808</v>
      </c>
    </row>
    <row r="4" spans="1:1" ht="122.25" customHeight="1" x14ac:dyDescent="0.2">
      <c r="A4" s="54" t="s">
        <v>36</v>
      </c>
    </row>
    <row r="5" spans="1:1" ht="108" customHeight="1" x14ac:dyDescent="0.2">
      <c r="A5" s="54" t="s">
        <v>37</v>
      </c>
    </row>
    <row r="6" spans="1:1" ht="30.75" x14ac:dyDescent="0.2">
      <c r="A6" s="55" t="s">
        <v>801</v>
      </c>
    </row>
    <row r="7" spans="1:1" ht="49.5" customHeight="1" x14ac:dyDescent="0.2">
      <c r="A7" s="55" t="s">
        <v>810</v>
      </c>
    </row>
    <row r="8" spans="1:1" ht="75.75" x14ac:dyDescent="0.2">
      <c r="A8" s="55" t="s">
        <v>809</v>
      </c>
    </row>
    <row r="9" spans="1:1" ht="69" customHeight="1" x14ac:dyDescent="0.2">
      <c r="A9" s="55" t="s">
        <v>802</v>
      </c>
    </row>
    <row r="10" spans="1:1" ht="80.25" customHeight="1" x14ac:dyDescent="0.2">
      <c r="A10" s="55" t="s">
        <v>803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C10" activePane="bottomRight" state="frozen"/>
      <selection pane="topRight" activeCell="B1" sqref="B1"/>
      <selection pane="bottomLeft" activeCell="A10" sqref="A10"/>
      <selection pane="bottomRight" activeCell="H23" sqref="H23"/>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5" t="s">
        <v>28</v>
      </c>
      <c r="B1" s="75"/>
      <c r="C1" s="75"/>
      <c r="D1" s="75"/>
      <c r="E1" s="75"/>
      <c r="F1" s="75"/>
      <c r="G1" s="75"/>
      <c r="H1" s="75"/>
      <c r="I1" s="75"/>
    </row>
    <row r="2" spans="1:11" s="3" customFormat="1" ht="15" x14ac:dyDescent="0.25">
      <c r="A2" s="75" t="s">
        <v>18</v>
      </c>
      <c r="B2" s="75"/>
      <c r="C2" s="75"/>
      <c r="D2" s="75"/>
      <c r="E2" s="75"/>
      <c r="F2" s="75"/>
      <c r="G2" s="75"/>
      <c r="H2" s="75"/>
      <c r="I2" s="75"/>
    </row>
    <row r="3" spans="1:11" s="3" customFormat="1" ht="15" x14ac:dyDescent="0.25">
      <c r="A3" s="75" t="str">
        <f>"Quarter Ending "&amp;CONCATENATE(TEXT(EDATE($C$8,0),"mmmmmmmmmmmmmm")," ",TEXT(YEAR(EDATE($C$8,0)),0))</f>
        <v>Quarter Ending December 2025</v>
      </c>
      <c r="B3" s="75"/>
      <c r="C3" s="75"/>
      <c r="D3" s="75"/>
      <c r="E3" s="75"/>
      <c r="F3" s="75"/>
      <c r="G3" s="75"/>
      <c r="H3" s="75"/>
      <c r="I3" s="75"/>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45627</v>
      </c>
      <c r="C8" s="12">
        <f>DATE(YEAR(B8)+1,MONTH(B8),DAY(B8))</f>
        <v>45992</v>
      </c>
      <c r="D8" s="10" t="s">
        <v>17</v>
      </c>
      <c r="E8" s="12">
        <f>B8</f>
        <v>45627</v>
      </c>
      <c r="F8" s="12">
        <f>C8</f>
        <v>45992</v>
      </c>
      <c r="G8" s="12">
        <f>E8</f>
        <v>45627</v>
      </c>
      <c r="H8" s="12">
        <f>F8</f>
        <v>45992</v>
      </c>
      <c r="I8" s="10" t="s">
        <v>29</v>
      </c>
    </row>
    <row r="9" spans="1:11" ht="15" x14ac:dyDescent="0.25">
      <c r="B9" s="4"/>
      <c r="D9" s="4"/>
      <c r="E9" s="4"/>
      <c r="F9" s="4"/>
      <c r="K9" s="3"/>
    </row>
    <row r="10" spans="1:11" ht="14.25" customHeight="1" x14ac:dyDescent="0.25">
      <c r="A10" s="5" t="s">
        <v>5</v>
      </c>
      <c r="B10" s="13">
        <v>4118</v>
      </c>
      <c r="C10" s="13">
        <v>4015</v>
      </c>
      <c r="D10" s="14">
        <f t="shared" ref="D10:D21" si="0">(C10/B10)-1</f>
        <v>-2.5012141816415756E-2</v>
      </c>
      <c r="E10" s="15">
        <v>310921699</v>
      </c>
      <c r="F10" s="15">
        <v>311106718</v>
      </c>
      <c r="G10" s="15">
        <v>18655288</v>
      </c>
      <c r="H10" s="15">
        <v>18666398</v>
      </c>
      <c r="I10" s="14">
        <f>(H10/G10)-1</f>
        <v>5.9554159657038142E-4</v>
      </c>
      <c r="K10" s="3"/>
    </row>
    <row r="11" spans="1:11" ht="14.25" customHeight="1" x14ac:dyDescent="0.25">
      <c r="A11" s="5" t="s">
        <v>1</v>
      </c>
      <c r="B11" s="13">
        <v>3104</v>
      </c>
      <c r="C11" s="13">
        <v>3019</v>
      </c>
      <c r="D11" s="14">
        <f t="shared" si="0"/>
        <v>-2.7384020618556715E-2</v>
      </c>
      <c r="E11" s="15">
        <v>1000767588</v>
      </c>
      <c r="F11" s="15">
        <v>996311402</v>
      </c>
      <c r="G11" s="15">
        <v>60046056</v>
      </c>
      <c r="H11" s="15">
        <v>59778684</v>
      </c>
      <c r="I11" s="14">
        <f t="shared" ref="I11:I21" si="1">(H11/G11)-1</f>
        <v>-4.4527820445026123E-3</v>
      </c>
      <c r="K11" s="3"/>
    </row>
    <row r="12" spans="1:11" ht="14.25" customHeight="1" x14ac:dyDescent="0.25">
      <c r="A12" s="5" t="s">
        <v>7</v>
      </c>
      <c r="B12" s="13">
        <v>24465</v>
      </c>
      <c r="C12" s="13">
        <v>24575</v>
      </c>
      <c r="D12" s="14">
        <f t="shared" si="0"/>
        <v>4.4962190884938469E-3</v>
      </c>
      <c r="E12" s="15">
        <v>1381226708</v>
      </c>
      <c r="F12" s="15">
        <v>1394142338</v>
      </c>
      <c r="G12" s="15">
        <v>82864691</v>
      </c>
      <c r="H12" s="15">
        <v>83640216</v>
      </c>
      <c r="I12" s="14">
        <f t="shared" si="1"/>
        <v>9.3589319001985416E-3</v>
      </c>
      <c r="K12" s="3"/>
    </row>
    <row r="13" spans="1:11" ht="14.25" customHeight="1" x14ac:dyDescent="0.25">
      <c r="A13" s="5" t="s">
        <v>3</v>
      </c>
      <c r="B13" s="13">
        <v>8944</v>
      </c>
      <c r="C13" s="13">
        <v>9320</v>
      </c>
      <c r="D13" s="14">
        <f t="shared" si="0"/>
        <v>4.2039355992844474E-2</v>
      </c>
      <c r="E13" s="15">
        <v>1147833901</v>
      </c>
      <c r="F13" s="15">
        <v>1184521737</v>
      </c>
      <c r="G13" s="15">
        <v>68865716</v>
      </c>
      <c r="H13" s="15">
        <v>71067406</v>
      </c>
      <c r="I13" s="14">
        <f t="shared" si="1"/>
        <v>3.1970770477431687E-2</v>
      </c>
      <c r="K13" s="3"/>
    </row>
    <row r="14" spans="1:11" ht="14.25" customHeight="1" x14ac:dyDescent="0.25">
      <c r="A14" s="5" t="s">
        <v>2</v>
      </c>
      <c r="B14" s="13">
        <v>3046</v>
      </c>
      <c r="C14" s="13">
        <v>3271</v>
      </c>
      <c r="D14" s="14">
        <f t="shared" si="0"/>
        <v>7.3867367038739307E-2</v>
      </c>
      <c r="E14" s="15">
        <v>1497767833</v>
      </c>
      <c r="F14" s="15">
        <v>1500465961</v>
      </c>
      <c r="G14" s="15">
        <v>89865875</v>
      </c>
      <c r="H14" s="15">
        <v>90027874</v>
      </c>
      <c r="I14" s="14">
        <f t="shared" si="1"/>
        <v>1.8026753759421421E-3</v>
      </c>
      <c r="K14" s="3"/>
    </row>
    <row r="15" spans="1:11" ht="14.25" customHeight="1" x14ac:dyDescent="0.25">
      <c r="A15" s="5" t="s">
        <v>6</v>
      </c>
      <c r="B15" s="13">
        <v>3242</v>
      </c>
      <c r="C15" s="13">
        <v>3152</v>
      </c>
      <c r="D15" s="14">
        <f t="shared" si="0"/>
        <v>-2.776064157927205E-2</v>
      </c>
      <c r="E15" s="15">
        <v>388304522</v>
      </c>
      <c r="F15" s="15">
        <v>388521056</v>
      </c>
      <c r="G15" s="15">
        <v>23298272</v>
      </c>
      <c r="H15" s="15">
        <v>23311264</v>
      </c>
      <c r="I15" s="14">
        <f t="shared" si="1"/>
        <v>5.5763792267504719E-4</v>
      </c>
      <c r="K15" s="3"/>
    </row>
    <row r="16" spans="1:11" ht="14.25" customHeight="1" x14ac:dyDescent="0.25">
      <c r="A16" s="5" t="s">
        <v>10</v>
      </c>
      <c r="B16" s="13">
        <v>46888</v>
      </c>
      <c r="C16" s="13">
        <v>47075</v>
      </c>
      <c r="D16" s="14">
        <f t="shared" si="0"/>
        <v>3.9882272649718331E-3</v>
      </c>
      <c r="E16" s="15">
        <v>1621427555</v>
      </c>
      <c r="F16" s="15">
        <v>1706322688</v>
      </c>
      <c r="G16" s="15">
        <v>97285024</v>
      </c>
      <c r="H16" s="15">
        <v>102378619</v>
      </c>
      <c r="I16" s="14">
        <f t="shared" si="1"/>
        <v>5.2357441984081765E-2</v>
      </c>
      <c r="K16" s="3"/>
    </row>
    <row r="17" spans="1:11" ht="14.25" customHeight="1" x14ac:dyDescent="0.25">
      <c r="A17" s="5" t="s">
        <v>4</v>
      </c>
      <c r="B17" s="13">
        <v>5363</v>
      </c>
      <c r="C17" s="13">
        <v>5183</v>
      </c>
      <c r="D17" s="14">
        <f t="shared" si="0"/>
        <v>-3.3563304120827864E-2</v>
      </c>
      <c r="E17" s="15">
        <v>594573126</v>
      </c>
      <c r="F17" s="15">
        <v>599249935</v>
      </c>
      <c r="G17" s="15">
        <v>35674351</v>
      </c>
      <c r="H17" s="15">
        <v>35954967</v>
      </c>
      <c r="I17" s="14">
        <f t="shared" si="1"/>
        <v>7.8660435896926728E-3</v>
      </c>
      <c r="K17" s="3"/>
    </row>
    <row r="18" spans="1:11" ht="14.25" customHeight="1" x14ac:dyDescent="0.25">
      <c r="A18" s="5" t="s">
        <v>9</v>
      </c>
      <c r="B18" s="13">
        <v>76398</v>
      </c>
      <c r="C18" s="13">
        <v>76215</v>
      </c>
      <c r="D18" s="14">
        <f t="shared" si="0"/>
        <v>-2.3953506636299471E-3</v>
      </c>
      <c r="E18" s="15">
        <v>1845505687</v>
      </c>
      <c r="F18" s="15">
        <v>1864504025</v>
      </c>
      <c r="G18" s="15">
        <v>108829293</v>
      </c>
      <c r="H18" s="15">
        <v>110012292</v>
      </c>
      <c r="I18" s="14">
        <f t="shared" si="1"/>
        <v>1.0870225905078801E-2</v>
      </c>
      <c r="K18" s="3"/>
    </row>
    <row r="19" spans="1:11" ht="14.25" customHeight="1" x14ac:dyDescent="0.25">
      <c r="A19" s="5" t="s">
        <v>8</v>
      </c>
      <c r="B19" s="13">
        <v>23983</v>
      </c>
      <c r="C19" s="13">
        <v>24358</v>
      </c>
      <c r="D19" s="14">
        <f t="shared" si="0"/>
        <v>1.5636075553516982E-2</v>
      </c>
      <c r="E19" s="15">
        <v>1095858276</v>
      </c>
      <c r="F19" s="15">
        <v>1183877119</v>
      </c>
      <c r="G19" s="15">
        <v>65741004</v>
      </c>
      <c r="H19" s="15">
        <v>71021607</v>
      </c>
      <c r="I19" s="14">
        <f t="shared" si="1"/>
        <v>8.0324343692712796E-2</v>
      </c>
      <c r="K19" s="3"/>
    </row>
    <row r="20" spans="1:11" ht="14.25" customHeight="1" x14ac:dyDescent="0.25">
      <c r="A20" s="5" t="s">
        <v>24</v>
      </c>
      <c r="B20" s="13">
        <v>9748</v>
      </c>
      <c r="C20" s="13">
        <v>9647</v>
      </c>
      <c r="D20" s="14">
        <f t="shared" si="0"/>
        <v>-1.0361099712761557E-2</v>
      </c>
      <c r="E20" s="15">
        <v>969709151</v>
      </c>
      <c r="F20" s="15">
        <v>713945861</v>
      </c>
      <c r="G20" s="15">
        <v>58134696</v>
      </c>
      <c r="H20" s="15">
        <v>42783807</v>
      </c>
      <c r="I20" s="14">
        <f t="shared" si="1"/>
        <v>-0.26405726796954443</v>
      </c>
      <c r="K20" s="3"/>
    </row>
    <row r="21" spans="1:11" ht="14.25" customHeight="1" x14ac:dyDescent="0.25">
      <c r="A21" s="5" t="s">
        <v>25</v>
      </c>
      <c r="B21" s="40">
        <v>10713</v>
      </c>
      <c r="C21" s="40">
        <v>10743</v>
      </c>
      <c r="D21" s="41">
        <f t="shared" si="0"/>
        <v>2.8003360403248134E-3</v>
      </c>
      <c r="E21" s="42">
        <v>1137208007</v>
      </c>
      <c r="F21" s="42">
        <v>1203320833</v>
      </c>
      <c r="G21" s="42">
        <v>68232481</v>
      </c>
      <c r="H21" s="42">
        <v>72199250</v>
      </c>
      <c r="I21" s="41">
        <f t="shared" si="1"/>
        <v>5.8136080380837951E-2</v>
      </c>
      <c r="K21" s="3"/>
    </row>
    <row r="22" spans="1:11" ht="14.25" customHeight="1" x14ac:dyDescent="0.25">
      <c r="D22" s="14"/>
      <c r="G22" s="15"/>
      <c r="H22" s="15"/>
      <c r="I22" s="14"/>
      <c r="K22" s="3"/>
    </row>
    <row r="23" spans="1:11" ht="14.25" customHeight="1" x14ac:dyDescent="0.25">
      <c r="A23" s="1" t="s">
        <v>21</v>
      </c>
      <c r="B23" s="13">
        <f>SUM(B10:B21)</f>
        <v>220012</v>
      </c>
      <c r="C23" s="13">
        <f>SUM(C10:C21)</f>
        <v>220573</v>
      </c>
      <c r="D23" s="14">
        <f>(C23/B23)-1</f>
        <v>2.5498609166771935E-3</v>
      </c>
      <c r="E23" s="15">
        <f>SUM(E10:E22)</f>
        <v>12991104053</v>
      </c>
      <c r="F23" s="15">
        <f>SUM(F10:F22)</f>
        <v>13046289673</v>
      </c>
      <c r="G23" s="15">
        <f>SUM(G10:G21)</f>
        <v>777492747</v>
      </c>
      <c r="H23" s="15">
        <f>SUM(H10:H21)</f>
        <v>780842384</v>
      </c>
      <c r="I23" s="14">
        <f>(H23/G23)-1</f>
        <v>4.3082549810589121E-3</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E16" sqref="E16"/>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5" t="s">
        <v>30</v>
      </c>
      <c r="B1" s="75"/>
      <c r="C1" s="75"/>
      <c r="D1" s="75"/>
      <c r="E1" s="75"/>
      <c r="F1" s="75"/>
      <c r="G1" s="75"/>
      <c r="H1" s="75"/>
      <c r="I1" s="75"/>
    </row>
    <row r="2" spans="1:9" s="3" customFormat="1" ht="15" x14ac:dyDescent="0.25">
      <c r="A2" s="75" t="s">
        <v>18</v>
      </c>
      <c r="B2" s="75"/>
      <c r="C2" s="75"/>
      <c r="D2" s="75"/>
      <c r="E2" s="75"/>
      <c r="F2" s="75"/>
      <c r="G2" s="75"/>
      <c r="H2" s="75"/>
      <c r="I2" s="75"/>
    </row>
    <row r="3" spans="1:9" s="3" customFormat="1" ht="15" x14ac:dyDescent="0.25">
      <c r="A3" s="75" t="str">
        <f>'Table 1. Retail Sales Tax'!A3:I3</f>
        <v>Quarter Ending December 2025</v>
      </c>
      <c r="B3" s="75"/>
      <c r="C3" s="75"/>
      <c r="D3" s="75"/>
      <c r="E3" s="75"/>
      <c r="F3" s="75"/>
      <c r="G3" s="75"/>
      <c r="H3" s="75"/>
      <c r="I3" s="75"/>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45627</v>
      </c>
      <c r="C8" s="12">
        <f>'Table 1. Retail Sales Tax'!C8</f>
        <v>45992</v>
      </c>
      <c r="D8" s="10" t="s">
        <v>17</v>
      </c>
      <c r="E8" s="12">
        <f>'Table 1. Retail Sales Tax'!E8</f>
        <v>45627</v>
      </c>
      <c r="F8" s="12">
        <f>'Table 1. Retail Sales Tax'!F8</f>
        <v>45992</v>
      </c>
      <c r="G8" s="12">
        <f>'Table 1. Retail Sales Tax'!G8</f>
        <v>45627</v>
      </c>
      <c r="H8" s="12">
        <f>'Table 1. Retail Sales Tax'!H8</f>
        <v>45992</v>
      </c>
      <c r="I8" s="10" t="s">
        <v>29</v>
      </c>
    </row>
    <row r="9" spans="1:9" x14ac:dyDescent="0.2">
      <c r="B9" s="4"/>
      <c r="D9" s="4"/>
      <c r="E9" s="4"/>
      <c r="F9" s="4"/>
    </row>
    <row r="10" spans="1:9" x14ac:dyDescent="0.2">
      <c r="A10" s="5" t="s">
        <v>5</v>
      </c>
      <c r="B10" s="13">
        <f>'Table 1. Retail Sales Tax'!B10+'Table 2. Retail Use Tax'!B10</f>
        <v>4207</v>
      </c>
      <c r="C10" s="13">
        <f>'Table 1. Retail Sales Tax'!C10+'Table 2. Retail Use Tax'!C10</f>
        <v>4098</v>
      </c>
      <c r="D10" s="14">
        <f t="shared" ref="D10:D21" si="0">(C10/B10)-1</f>
        <v>-2.5909198954124024E-2</v>
      </c>
      <c r="E10" s="15">
        <f>'Table 1. Retail Sales Tax'!E10+'Table 2. Retail Use Tax'!E10</f>
        <v>324922921</v>
      </c>
      <c r="F10" s="15">
        <f>'Table 1. Retail Sales Tax'!F10+'Table 2. Retail Use Tax'!F10</f>
        <v>325584364</v>
      </c>
      <c r="G10" s="15">
        <f>'Table 1. Retail Sales Tax'!G10+'Table 2. Retail Use Tax'!G10</f>
        <v>19495361</v>
      </c>
      <c r="H10" s="15">
        <f>'Table 1. Retail Sales Tax'!H10+'Table 2. Retail Use Tax'!H10</f>
        <v>19535057</v>
      </c>
      <c r="I10" s="14">
        <f t="shared" ref="I10:I21" si="1">(H10/G10)-1</f>
        <v>2.03617670891032E-3</v>
      </c>
    </row>
    <row r="11" spans="1:9" x14ac:dyDescent="0.2">
      <c r="A11" s="5" t="s">
        <v>1</v>
      </c>
      <c r="B11" s="13">
        <f>'Table 1. Retail Sales Tax'!B11+'Table 2. Retail Use Tax'!B11</f>
        <v>3277</v>
      </c>
      <c r="C11" s="13">
        <f>'Table 1. Retail Sales Tax'!C11+'Table 2. Retail Use Tax'!C11</f>
        <v>3184</v>
      </c>
      <c r="D11" s="14">
        <f t="shared" si="0"/>
        <v>-2.8379615501983535E-2</v>
      </c>
      <c r="E11" s="15">
        <f>'Table 1. Retail Sales Tax'!E11+'Table 2. Retail Use Tax'!E11</f>
        <v>1008968715</v>
      </c>
      <c r="F11" s="15">
        <f>'Table 1. Retail Sales Tax'!F11+'Table 2. Retail Use Tax'!F11</f>
        <v>1005027174</v>
      </c>
      <c r="G11" s="15">
        <f>'Table 1. Retail Sales Tax'!G11+'Table 2. Retail Use Tax'!G11</f>
        <v>60538124</v>
      </c>
      <c r="H11" s="15">
        <f>'Table 1. Retail Sales Tax'!H11+'Table 2. Retail Use Tax'!H11</f>
        <v>60301630</v>
      </c>
      <c r="I11" s="14">
        <f t="shared" si="1"/>
        <v>-3.9065300404750314E-3</v>
      </c>
    </row>
    <row r="12" spans="1:9" x14ac:dyDescent="0.2">
      <c r="A12" s="5" t="s">
        <v>7</v>
      </c>
      <c r="B12" s="13">
        <f>'Table 1. Retail Sales Tax'!B12+'Table 2. Retail Use Tax'!B12</f>
        <v>24514</v>
      </c>
      <c r="C12" s="13">
        <f>'Table 1. Retail Sales Tax'!C12+'Table 2. Retail Use Tax'!C12</f>
        <v>24617</v>
      </c>
      <c r="D12" s="14">
        <f t="shared" si="0"/>
        <v>4.2016806722688926E-3</v>
      </c>
      <c r="E12" s="15">
        <f>'Table 1. Retail Sales Tax'!E12+'Table 2. Retail Use Tax'!E12</f>
        <v>1382616441</v>
      </c>
      <c r="F12" s="15">
        <f>'Table 1. Retail Sales Tax'!F12+'Table 2. Retail Use Tax'!F12</f>
        <v>1394649002</v>
      </c>
      <c r="G12" s="15">
        <f>'Table 1. Retail Sales Tax'!G12+'Table 2. Retail Use Tax'!G12</f>
        <v>82948075</v>
      </c>
      <c r="H12" s="15">
        <f>'Table 1. Retail Sales Tax'!H12+'Table 2. Retail Use Tax'!H12</f>
        <v>83670616</v>
      </c>
      <c r="I12" s="14">
        <f t="shared" si="1"/>
        <v>8.7107627271638677E-3</v>
      </c>
    </row>
    <row r="13" spans="1:9" x14ac:dyDescent="0.2">
      <c r="A13" s="5" t="s">
        <v>3</v>
      </c>
      <c r="B13" s="13">
        <f>'Table 1. Retail Sales Tax'!B13+'Table 2. Retail Use Tax'!B13</f>
        <v>8984</v>
      </c>
      <c r="C13" s="13">
        <f>'Table 1. Retail Sales Tax'!C13+'Table 2. Retail Use Tax'!C13</f>
        <v>9359</v>
      </c>
      <c r="D13" s="14">
        <f t="shared" si="0"/>
        <v>4.174087266251103E-2</v>
      </c>
      <c r="E13" s="15">
        <f>'Table 1. Retail Sales Tax'!E13+'Table 2. Retail Use Tax'!E13</f>
        <v>1148617417</v>
      </c>
      <c r="F13" s="15">
        <f>'Table 1. Retail Sales Tax'!F13+'Table 2. Retail Use Tax'!F13</f>
        <v>1185282937</v>
      </c>
      <c r="G13" s="15">
        <f>'Table 1. Retail Sales Tax'!G13+'Table 2. Retail Use Tax'!G13</f>
        <v>68912727</v>
      </c>
      <c r="H13" s="15">
        <f>'Table 1. Retail Sales Tax'!H13+'Table 2. Retail Use Tax'!H13</f>
        <v>71113078</v>
      </c>
      <c r="I13" s="14">
        <f t="shared" si="1"/>
        <v>3.192953023031575E-2</v>
      </c>
    </row>
    <row r="14" spans="1:9" x14ac:dyDescent="0.2">
      <c r="A14" s="5" t="s">
        <v>2</v>
      </c>
      <c r="B14" s="13">
        <f>'Table 1. Retail Sales Tax'!B14+'Table 2. Retail Use Tax'!B14</f>
        <v>3103</v>
      </c>
      <c r="C14" s="13">
        <f>'Table 1. Retail Sales Tax'!C14+'Table 2. Retail Use Tax'!C14</f>
        <v>3330</v>
      </c>
      <c r="D14" s="14">
        <f t="shared" si="0"/>
        <v>7.3155011279407045E-2</v>
      </c>
      <c r="E14" s="15">
        <f>'Table 1. Retail Sales Tax'!E14+'Table 2. Retail Use Tax'!E14</f>
        <v>2691390185</v>
      </c>
      <c r="F14" s="15">
        <f>'Table 1. Retail Sales Tax'!F14+'Table 2. Retail Use Tax'!F14</f>
        <v>2811287854</v>
      </c>
      <c r="G14" s="15">
        <f>'Table 1. Retail Sales Tax'!G14+'Table 2. Retail Use Tax'!G14</f>
        <v>161483216</v>
      </c>
      <c r="H14" s="15">
        <f>'Table 1. Retail Sales Tax'!H14+'Table 2. Retail Use Tax'!H14</f>
        <v>168677188</v>
      </c>
      <c r="I14" s="14">
        <f t="shared" si="1"/>
        <v>4.4549348088286811E-2</v>
      </c>
    </row>
    <row r="15" spans="1:9" x14ac:dyDescent="0.2">
      <c r="A15" s="5" t="s">
        <v>6</v>
      </c>
      <c r="B15" s="13">
        <f>'Table 1. Retail Sales Tax'!B15+'Table 2. Retail Use Tax'!B15</f>
        <v>3467</v>
      </c>
      <c r="C15" s="13">
        <f>'Table 1. Retail Sales Tax'!C15+'Table 2. Retail Use Tax'!C15</f>
        <v>3367</v>
      </c>
      <c r="D15" s="14">
        <f t="shared" si="0"/>
        <v>-2.8843380444188105E-2</v>
      </c>
      <c r="E15" s="15">
        <f>'Table 1. Retail Sales Tax'!E15+'Table 2. Retail Use Tax'!E15</f>
        <v>430856487</v>
      </c>
      <c r="F15" s="15">
        <f>'Table 1. Retail Sales Tax'!F15+'Table 2. Retail Use Tax'!F15</f>
        <v>427627800</v>
      </c>
      <c r="G15" s="15">
        <f>'Table 1. Retail Sales Tax'!G15+'Table 2. Retail Use Tax'!G15</f>
        <v>25851390</v>
      </c>
      <c r="H15" s="15">
        <f>'Table 1. Retail Sales Tax'!H15+'Table 2. Retail Use Tax'!H15</f>
        <v>25657669</v>
      </c>
      <c r="I15" s="14">
        <f t="shared" si="1"/>
        <v>-7.4936396069998912E-3</v>
      </c>
    </row>
    <row r="16" spans="1:9" x14ac:dyDescent="0.2">
      <c r="A16" s="5" t="s">
        <v>10</v>
      </c>
      <c r="B16" s="13">
        <f>'Table 1. Retail Sales Tax'!B16+'Table 2. Retail Use Tax'!B16</f>
        <v>67596</v>
      </c>
      <c r="C16" s="13">
        <f>'Table 1. Retail Sales Tax'!C16+'Table 2. Retail Use Tax'!C16</f>
        <v>66948</v>
      </c>
      <c r="D16" s="14">
        <f t="shared" si="0"/>
        <v>-9.5863660571631204E-3</v>
      </c>
      <c r="E16" s="15">
        <f>'Table 1. Retail Sales Tax'!E16+'Table 2. Retail Use Tax'!E16</f>
        <v>2662253262</v>
      </c>
      <c r="F16" s="15">
        <f>'Table 1. Retail Sales Tax'!F16+'Table 2. Retail Use Tax'!F16</f>
        <v>2811589133</v>
      </c>
      <c r="G16" s="15">
        <f>'Table 1. Retail Sales Tax'!G16+'Table 2. Retail Use Tax'!G16</f>
        <v>159734567</v>
      </c>
      <c r="H16" s="15">
        <f>'Table 1. Retail Sales Tax'!H16+'Table 2. Retail Use Tax'!H16</f>
        <v>168694607</v>
      </c>
      <c r="I16" s="14">
        <f t="shared" si="1"/>
        <v>5.6093306341137739E-2</v>
      </c>
    </row>
    <row r="17" spans="1:9" x14ac:dyDescent="0.2">
      <c r="A17" s="5" t="s">
        <v>4</v>
      </c>
      <c r="B17" s="13">
        <f>'Table 1. Retail Sales Tax'!B17+'Table 2. Retail Use Tax'!B17</f>
        <v>5704</v>
      </c>
      <c r="C17" s="13">
        <f>'Table 1. Retail Sales Tax'!C17+'Table 2. Retail Use Tax'!C17</f>
        <v>5499</v>
      </c>
      <c r="D17" s="14">
        <f t="shared" si="0"/>
        <v>-3.5939691444600297E-2</v>
      </c>
      <c r="E17" s="15">
        <f>'Table 1. Retail Sales Tax'!E17+'Table 2. Retail Use Tax'!E17</f>
        <v>714975205</v>
      </c>
      <c r="F17" s="15">
        <f>'Table 1. Retail Sales Tax'!F17+'Table 2. Retail Use Tax'!F17</f>
        <v>739844465</v>
      </c>
      <c r="G17" s="15">
        <f>'Table 1. Retail Sales Tax'!G17+'Table 2. Retail Use Tax'!G17</f>
        <v>42898476</v>
      </c>
      <c r="H17" s="15">
        <f>'Table 1. Retail Sales Tax'!H17+'Table 2. Retail Use Tax'!H17</f>
        <v>44390639</v>
      </c>
      <c r="I17" s="14">
        <f t="shared" si="1"/>
        <v>3.478358998114528E-2</v>
      </c>
    </row>
    <row r="18" spans="1:9" x14ac:dyDescent="0.2">
      <c r="A18" s="5" t="s">
        <v>9</v>
      </c>
      <c r="B18" s="13">
        <f>'Table 1. Retail Sales Tax'!B18+'Table 2. Retail Use Tax'!B18</f>
        <v>80081</v>
      </c>
      <c r="C18" s="13">
        <f>'Table 1. Retail Sales Tax'!C18+'Table 2. Retail Use Tax'!C18</f>
        <v>79781</v>
      </c>
      <c r="D18" s="14">
        <f t="shared" si="0"/>
        <v>-3.7462069654474739E-3</v>
      </c>
      <c r="E18" s="15">
        <f>'Table 1. Retail Sales Tax'!E18+'Table 2. Retail Use Tax'!E18</f>
        <v>2211782480</v>
      </c>
      <c r="F18" s="15">
        <f>'Table 1. Retail Sales Tax'!F18+'Table 2. Retail Use Tax'!F18</f>
        <v>2248002758</v>
      </c>
      <c r="G18" s="15">
        <f>'Table 1. Retail Sales Tax'!G18+'Table 2. Retail Use Tax'!G18</f>
        <v>130805901</v>
      </c>
      <c r="H18" s="15">
        <f>'Table 1. Retail Sales Tax'!H18+'Table 2. Retail Use Tax'!H18</f>
        <v>133022216</v>
      </c>
      <c r="I18" s="14">
        <f t="shared" si="1"/>
        <v>1.6943539878984559E-2</v>
      </c>
    </row>
    <row r="19" spans="1:9" x14ac:dyDescent="0.2">
      <c r="A19" s="5" t="s">
        <v>8</v>
      </c>
      <c r="B19" s="13">
        <f>'Table 1. Retail Sales Tax'!B19+'Table 2. Retail Use Tax'!B19</f>
        <v>24814</v>
      </c>
      <c r="C19" s="13">
        <f>'Table 1. Retail Sales Tax'!C19+'Table 2. Retail Use Tax'!C19</f>
        <v>25147</v>
      </c>
      <c r="D19" s="14">
        <f t="shared" si="0"/>
        <v>1.3419843636656825E-2</v>
      </c>
      <c r="E19" s="15">
        <f>'Table 1. Retail Sales Tax'!E19+'Table 2. Retail Use Tax'!E19</f>
        <v>1358892427</v>
      </c>
      <c r="F19" s="15">
        <f>'Table 1. Retail Sales Tax'!F19+'Table 2. Retail Use Tax'!F19</f>
        <v>1454405347</v>
      </c>
      <c r="G19" s="15">
        <f>'Table 1. Retail Sales Tax'!G19+'Table 2. Retail Use Tax'!G19</f>
        <v>81523053</v>
      </c>
      <c r="H19" s="15">
        <f>'Table 1. Retail Sales Tax'!H19+'Table 2. Retail Use Tax'!H19</f>
        <v>87253301</v>
      </c>
      <c r="I19" s="14">
        <f t="shared" si="1"/>
        <v>7.0289909284923402E-2</v>
      </c>
    </row>
    <row r="20" spans="1:9" x14ac:dyDescent="0.2">
      <c r="A20" s="5" t="s">
        <v>24</v>
      </c>
      <c r="B20" s="13">
        <f>'Table 1. Retail Sales Tax'!B20+'Table 2. Retail Use Tax'!B20</f>
        <v>10014</v>
      </c>
      <c r="C20" s="13">
        <f>'Table 1. Retail Sales Tax'!C20+'Table 2. Retail Use Tax'!C20</f>
        <v>9899</v>
      </c>
      <c r="D20" s="14">
        <f t="shared" si="0"/>
        <v>-1.1483922508488065E-2</v>
      </c>
      <c r="E20" s="15">
        <f>'Table 1. Retail Sales Tax'!E20+'Table 2. Retail Use Tax'!E20</f>
        <v>1087041731</v>
      </c>
      <c r="F20" s="15">
        <f>'Table 1. Retail Sales Tax'!F20+'Table 2. Retail Use Tax'!F20</f>
        <v>819101826</v>
      </c>
      <c r="G20" s="15">
        <f>'Table 1. Retail Sales Tax'!G20+'Table 2. Retail Use Tax'!G20</f>
        <v>65174651</v>
      </c>
      <c r="H20" s="15">
        <f>'Table 1. Retail Sales Tax'!H20+'Table 2. Retail Use Tax'!H20</f>
        <v>49093165</v>
      </c>
      <c r="I20" s="14">
        <f t="shared" si="1"/>
        <v>-0.24674448966362705</v>
      </c>
    </row>
    <row r="21" spans="1:9" x14ac:dyDescent="0.2">
      <c r="A21" s="5" t="s">
        <v>25</v>
      </c>
      <c r="B21" s="40">
        <f>'Table 1. Retail Sales Tax'!B21+'Table 2. Retail Use Tax'!B21</f>
        <v>12820</v>
      </c>
      <c r="C21" s="40">
        <f>'Table 1. Retail Sales Tax'!C21+'Table 2. Retail Use Tax'!C21</f>
        <v>12811</v>
      </c>
      <c r="D21" s="41">
        <f t="shared" si="0"/>
        <v>-7.0202808112329596E-4</v>
      </c>
      <c r="E21" s="42">
        <f>'Table 1. Retail Sales Tax'!E21+'Table 2. Retail Use Tax'!E21</f>
        <v>1345738608</v>
      </c>
      <c r="F21" s="42">
        <f>'Table 1. Retail Sales Tax'!F21+'Table 2. Retail Use Tax'!F21</f>
        <v>1446090542</v>
      </c>
      <c r="G21" s="42">
        <f>'Table 1. Retail Sales Tax'!G21+'Table 2. Retail Use Tax'!G21</f>
        <v>80744317</v>
      </c>
      <c r="H21" s="42">
        <f>'Table 1. Retail Sales Tax'!H21+'Table 2. Retail Use Tax'!H21</f>
        <v>86765433</v>
      </c>
      <c r="I21" s="41">
        <f t="shared" si="1"/>
        <v>7.4570152101230747E-2</v>
      </c>
    </row>
    <row r="22" spans="1:9" x14ac:dyDescent="0.2">
      <c r="D22" s="14"/>
      <c r="G22" s="15"/>
      <c r="H22" s="15"/>
      <c r="I22" s="14"/>
    </row>
    <row r="23" spans="1:9" x14ac:dyDescent="0.2">
      <c r="A23" s="1" t="s">
        <v>21</v>
      </c>
      <c r="B23" s="13">
        <f>SUM(B10:B21)</f>
        <v>248581</v>
      </c>
      <c r="C23" s="13">
        <f>SUM(C10:C21)</f>
        <v>248040</v>
      </c>
      <c r="D23" s="14">
        <f>(C23/B23)-1</f>
        <v>-2.1763529795116865E-3</v>
      </c>
      <c r="E23" s="15">
        <f>SUM(E10:E22)</f>
        <v>16368055879</v>
      </c>
      <c r="F23" s="15">
        <f>SUM(F10:F22)</f>
        <v>16668493202</v>
      </c>
      <c r="G23" s="15">
        <f>SUM(G10:G21)</f>
        <v>980109858</v>
      </c>
      <c r="H23" s="15">
        <f>SUM(H10:H21)</f>
        <v>998174599</v>
      </c>
      <c r="I23" s="14">
        <f>(H23/G23)-1</f>
        <v>1.8431343030119729E-2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44"/>
  <sheetViews>
    <sheetView showOutlineSymbols="0" zoomScaleNormal="100" workbookViewId="0">
      <selection activeCell="H10" sqref="H10:H21"/>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6" t="s">
        <v>33</v>
      </c>
      <c r="B1" s="76"/>
      <c r="C1" s="76"/>
      <c r="D1" s="76"/>
      <c r="E1" s="76"/>
      <c r="F1" s="76"/>
      <c r="G1" s="76"/>
      <c r="H1" s="76"/>
      <c r="I1" s="76"/>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5" t="s">
        <v>18</v>
      </c>
      <c r="B2" s="75"/>
      <c r="C2" s="75"/>
      <c r="D2" s="75"/>
      <c r="E2" s="75"/>
      <c r="F2" s="75"/>
      <c r="G2" s="75"/>
      <c r="H2" s="75"/>
      <c r="I2" s="75"/>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6" t="str">
        <f>'Table 1A. Retail and Retail Use'!A3:I3</f>
        <v>Quarter Ending December 2025</v>
      </c>
      <c r="B3" s="76"/>
      <c r="C3" s="76"/>
      <c r="D3" s="76"/>
      <c r="E3" s="76"/>
      <c r="F3" s="76"/>
      <c r="G3" s="76"/>
      <c r="H3" s="76"/>
      <c r="I3" s="76"/>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45627</v>
      </c>
      <c r="C8" s="12">
        <f>'Table 1. Retail Sales Tax'!C8</f>
        <v>45992</v>
      </c>
      <c r="D8" s="10" t="s">
        <v>17</v>
      </c>
      <c r="E8" s="12">
        <f>B8</f>
        <v>45627</v>
      </c>
      <c r="F8" s="12">
        <f>C8</f>
        <v>45992</v>
      </c>
      <c r="G8" s="12">
        <f>E8</f>
        <v>45627</v>
      </c>
      <c r="H8" s="12">
        <f>F8</f>
        <v>45992</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89</v>
      </c>
      <c r="C10" s="21">
        <v>83</v>
      </c>
      <c r="D10" s="22">
        <f>C10/B10-1</f>
        <v>-6.7415730337078705E-2</v>
      </c>
      <c r="E10" s="23">
        <v>14001222</v>
      </c>
      <c r="F10" s="23">
        <v>14477646</v>
      </c>
      <c r="G10" s="23">
        <v>840073</v>
      </c>
      <c r="H10" s="23">
        <v>868659</v>
      </c>
      <c r="I10" s="22">
        <f>H10/G10-1</f>
        <v>3.4027995186132642E-2</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173</v>
      </c>
      <c r="C11" s="21">
        <v>165</v>
      </c>
      <c r="D11" s="22">
        <f t="shared" ref="D11:D23" si="0">C11/B11-1</f>
        <v>-4.6242774566473965E-2</v>
      </c>
      <c r="E11" s="23">
        <v>8201127</v>
      </c>
      <c r="F11" s="23">
        <v>8715772</v>
      </c>
      <c r="G11" s="23">
        <v>492068</v>
      </c>
      <c r="H11" s="23">
        <v>522946</v>
      </c>
      <c r="I11" s="22">
        <f t="shared" ref="I11:I23" si="1">H11/G11-1</f>
        <v>6.2751489631514445E-2</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49</v>
      </c>
      <c r="C12" s="21">
        <v>42</v>
      </c>
      <c r="D12" s="22">
        <f t="shared" si="0"/>
        <v>-0.1428571428571429</v>
      </c>
      <c r="E12" s="23">
        <v>1389733</v>
      </c>
      <c r="F12" s="23">
        <v>506664</v>
      </c>
      <c r="G12" s="23">
        <v>83384</v>
      </c>
      <c r="H12" s="23">
        <v>30400</v>
      </c>
      <c r="I12" s="22">
        <f t="shared" si="1"/>
        <v>-0.63542166362851393</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40</v>
      </c>
      <c r="C13" s="21">
        <v>39</v>
      </c>
      <c r="D13" s="22">
        <f t="shared" si="0"/>
        <v>-2.5000000000000022E-2</v>
      </c>
      <c r="E13" s="23">
        <v>783516</v>
      </c>
      <c r="F13" s="23">
        <v>761200</v>
      </c>
      <c r="G13" s="23">
        <v>47011</v>
      </c>
      <c r="H13" s="23">
        <v>45672</v>
      </c>
      <c r="I13" s="22">
        <f t="shared" si="1"/>
        <v>-2.8482695539341907E-2</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57</v>
      </c>
      <c r="C14" s="21">
        <v>59</v>
      </c>
      <c r="D14" s="22">
        <f t="shared" si="0"/>
        <v>3.5087719298245723E-2</v>
      </c>
      <c r="E14" s="23">
        <v>1193622352</v>
      </c>
      <c r="F14" s="23">
        <v>1310821893</v>
      </c>
      <c r="G14" s="23">
        <v>71617341</v>
      </c>
      <c r="H14" s="23">
        <v>78649314</v>
      </c>
      <c r="I14" s="22">
        <f t="shared" si="1"/>
        <v>9.8188132955117746E-2</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225</v>
      </c>
      <c r="C15" s="21">
        <v>215</v>
      </c>
      <c r="D15" s="22">
        <f t="shared" si="0"/>
        <v>-4.4444444444444398E-2</v>
      </c>
      <c r="E15" s="23">
        <v>42551965</v>
      </c>
      <c r="F15" s="23">
        <v>39106744</v>
      </c>
      <c r="G15" s="23">
        <v>2553118</v>
      </c>
      <c r="H15" s="23">
        <v>2346405</v>
      </c>
      <c r="I15" s="22">
        <f t="shared" si="1"/>
        <v>-8.0964922107008008E-2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20708</v>
      </c>
      <c r="C16" s="21">
        <v>19873</v>
      </c>
      <c r="D16" s="22">
        <f t="shared" si="0"/>
        <v>-4.0322580645161255E-2</v>
      </c>
      <c r="E16" s="23">
        <v>1040825707</v>
      </c>
      <c r="F16" s="23">
        <v>1105266445</v>
      </c>
      <c r="G16" s="23">
        <v>62449543</v>
      </c>
      <c r="H16" s="23">
        <v>66315988</v>
      </c>
      <c r="I16" s="22">
        <f t="shared" si="1"/>
        <v>6.1913103191163499E-2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341</v>
      </c>
      <c r="C17" s="21">
        <v>316</v>
      </c>
      <c r="D17" s="22">
        <f t="shared" si="0"/>
        <v>-7.3313782991202392E-2</v>
      </c>
      <c r="E17" s="23">
        <v>120402079</v>
      </c>
      <c r="F17" s="23">
        <v>140594530</v>
      </c>
      <c r="G17" s="23">
        <v>7224125</v>
      </c>
      <c r="H17" s="23">
        <v>8435672</v>
      </c>
      <c r="I17" s="22">
        <f t="shared" si="1"/>
        <v>0.16770847680514933</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3683</v>
      </c>
      <c r="C18" s="21">
        <v>3566</v>
      </c>
      <c r="D18" s="22">
        <f t="shared" si="0"/>
        <v>-3.1767580776540849E-2</v>
      </c>
      <c r="E18" s="23">
        <v>366276793</v>
      </c>
      <c r="F18" s="23">
        <v>383498733</v>
      </c>
      <c r="G18" s="23">
        <v>21976608</v>
      </c>
      <c r="H18" s="23">
        <v>23009924</v>
      </c>
      <c r="I18" s="22">
        <f t="shared" si="1"/>
        <v>4.7018903008144042E-2</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831</v>
      </c>
      <c r="C19" s="21">
        <v>789</v>
      </c>
      <c r="D19" s="22">
        <f t="shared" si="0"/>
        <v>-5.0541516245487417E-2</v>
      </c>
      <c r="E19" s="23">
        <v>263034151</v>
      </c>
      <c r="F19" s="23">
        <v>270528228</v>
      </c>
      <c r="G19" s="23">
        <v>15782049</v>
      </c>
      <c r="H19" s="23">
        <v>16231694</v>
      </c>
      <c r="I19" s="22">
        <f t="shared" si="1"/>
        <v>2.8490913949132946E-2</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266</v>
      </c>
      <c r="C20" s="21">
        <v>252</v>
      </c>
      <c r="D20" s="22">
        <f t="shared" si="0"/>
        <v>-5.2631578947368474E-2</v>
      </c>
      <c r="E20" s="23">
        <v>117332580</v>
      </c>
      <c r="F20" s="23">
        <v>105155965</v>
      </c>
      <c r="G20" s="23">
        <v>7039955</v>
      </c>
      <c r="H20" s="23">
        <v>6309358</v>
      </c>
      <c r="I20" s="22">
        <f t="shared" si="1"/>
        <v>-0.10377864631236988</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2107</v>
      </c>
      <c r="C21" s="36">
        <v>2068</v>
      </c>
      <c r="D21" s="37">
        <f t="shared" si="0"/>
        <v>-1.8509729473184633E-2</v>
      </c>
      <c r="E21" s="38">
        <v>208530601</v>
      </c>
      <c r="F21" s="38">
        <v>242769709</v>
      </c>
      <c r="G21" s="38">
        <v>12511836</v>
      </c>
      <c r="H21" s="38">
        <v>14566183</v>
      </c>
      <c r="I21" s="37">
        <f t="shared" si="1"/>
        <v>0.16419228960481891</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28569</v>
      </c>
      <c r="C23" s="21">
        <f>SUM(C10:C21)</f>
        <v>27467</v>
      </c>
      <c r="D23" s="22">
        <f t="shared" si="0"/>
        <v>-3.8573278728691984E-2</v>
      </c>
      <c r="E23" s="23">
        <f>SUM(E10:E21)</f>
        <v>3376951826</v>
      </c>
      <c r="F23" s="23">
        <f>SUM(F10:F21)</f>
        <v>3622203529</v>
      </c>
      <c r="G23" s="23">
        <f>SUM(G10:G21)</f>
        <v>202617111</v>
      </c>
      <c r="H23" s="23">
        <f>SUM(H10:H21)</f>
        <v>217332215</v>
      </c>
      <c r="I23" s="22">
        <f t="shared" si="1"/>
        <v>7.2625179222894021E-2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32" customFormat="1" x14ac:dyDescent="0.25">
      <c r="A25" s="50" t="s">
        <v>26</v>
      </c>
      <c r="B25" s="7"/>
      <c r="C25" s="7"/>
      <c r="D25" s="7"/>
      <c r="E25" s="7"/>
      <c r="F25" s="7"/>
      <c r="G25" s="7"/>
      <c r="H25" s="7"/>
      <c r="I25" s="3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s="32" customFormat="1" x14ac:dyDescent="0.25">
      <c r="A26" s="2"/>
      <c r="B26" s="7"/>
      <c r="C26" s="7"/>
      <c r="D26" s="7"/>
      <c r="E26" s="7"/>
      <c r="F26" s="7"/>
      <c r="G26" s="7"/>
      <c r="H26" s="7"/>
      <c r="I26" s="29"/>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row>
    <row r="27" spans="1:254" s="32" customFormat="1" x14ac:dyDescent="0.25">
      <c r="A27" s="7"/>
      <c r="B27" s="7"/>
      <c r="C27" s="7"/>
      <c r="D27" s="7"/>
      <c r="E27" s="7"/>
      <c r="F27" s="7"/>
      <c r="G27" s="7"/>
      <c r="I27" s="29"/>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row>
    <row r="28" spans="1:254" s="32" customFormat="1" x14ac:dyDescent="0.25">
      <c r="A28" s="33"/>
      <c r="B28" s="12"/>
      <c r="C28" s="12"/>
      <c r="D28" s="46"/>
      <c r="E28" s="12"/>
      <c r="H28" s="7"/>
      <c r="I28" s="29"/>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row>
    <row r="29" spans="1:254" s="28" customFormat="1" x14ac:dyDescent="0.25">
      <c r="A29" s="18"/>
      <c r="B29" s="18"/>
      <c r="C29" s="5"/>
      <c r="D29" s="18"/>
      <c r="E29" s="5"/>
      <c r="H29" s="7"/>
      <c r="I29" s="29"/>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row>
    <row r="30" spans="1:254" s="28" customFormat="1" x14ac:dyDescent="0.25">
      <c r="A30" s="7"/>
      <c r="B30" s="5"/>
      <c r="C30" s="5"/>
      <c r="D30" s="5"/>
      <c r="E30" s="5"/>
      <c r="I30" s="29"/>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row>
    <row r="31" spans="1:254" s="28" customFormat="1" ht="14.25" x14ac:dyDescent="0.2">
      <c r="A31" s="18"/>
      <c r="B31" s="21"/>
      <c r="C31" s="21"/>
      <c r="D31" s="22"/>
      <c r="E31" s="21"/>
      <c r="I31" s="29"/>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row>
    <row r="32" spans="1:254" s="28" customFormat="1" ht="14.25" x14ac:dyDescent="0.2">
      <c r="A32" s="18"/>
      <c r="B32" s="25"/>
      <c r="C32" s="25"/>
      <c r="D32" s="22"/>
      <c r="E32" s="25"/>
      <c r="I32" s="29"/>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row>
    <row r="33" spans="1:254" s="28" customFormat="1" ht="14.25" x14ac:dyDescent="0.2">
      <c r="A33" s="18"/>
      <c r="B33" s="25"/>
      <c r="C33" s="25"/>
      <c r="D33" s="22"/>
      <c r="E33" s="25"/>
      <c r="I33" s="29"/>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row>
    <row r="34" spans="1:254" s="28" customFormat="1" ht="14.25" x14ac:dyDescent="0.2">
      <c r="A34" s="18"/>
      <c r="B34" s="21"/>
      <c r="C34" s="18"/>
      <c r="D34" s="22"/>
      <c r="E34" s="18"/>
      <c r="I34" s="29"/>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row>
    <row r="35" spans="1:254" s="28" customFormat="1" x14ac:dyDescent="0.25">
      <c r="A35" s="7"/>
      <c r="B35" s="21"/>
      <c r="C35" s="18"/>
      <c r="D35" s="22"/>
      <c r="E35" s="18"/>
      <c r="I35" s="29"/>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row>
    <row r="36" spans="1:254" s="28" customFormat="1" ht="14.25" x14ac:dyDescent="0.2">
      <c r="A36" s="31"/>
      <c r="B36" s="21"/>
      <c r="C36" s="21"/>
      <c r="D36" s="22"/>
      <c r="E36" s="21"/>
      <c r="I36" s="29"/>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row>
    <row r="37" spans="1:254" s="28" customFormat="1" ht="14.25" x14ac:dyDescent="0.2">
      <c r="A37" s="18"/>
      <c r="B37" s="25"/>
      <c r="C37" s="25"/>
      <c r="D37" s="22"/>
      <c r="E37" s="25"/>
      <c r="I37" s="29"/>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row>
    <row r="38" spans="1:254" s="28" customFormat="1" ht="14.25" x14ac:dyDescent="0.2">
      <c r="A38" s="18"/>
      <c r="B38" s="21"/>
      <c r="C38" s="21"/>
      <c r="D38" s="22"/>
      <c r="E38" s="21"/>
      <c r="I38" s="29"/>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row>
    <row r="39" spans="1:254" s="28" customFormat="1" x14ac:dyDescent="0.25">
      <c r="A39" s="7"/>
      <c r="B39" s="21"/>
      <c r="C39" s="18"/>
      <c r="D39" s="22"/>
      <c r="E39" s="18"/>
      <c r="I39" s="29"/>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row>
    <row r="40" spans="1:254" s="28" customFormat="1" ht="14.25" x14ac:dyDescent="0.2">
      <c r="A40" s="18"/>
      <c r="B40" s="21"/>
      <c r="C40" s="21"/>
      <c r="D40" s="22"/>
      <c r="E40" s="21"/>
      <c r="I40" s="29"/>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row>
    <row r="41" spans="1:254" s="28" customFormat="1" ht="14.25" x14ac:dyDescent="0.2">
      <c r="A41" s="18"/>
      <c r="B41" s="25"/>
      <c r="C41" s="25"/>
      <c r="D41" s="22"/>
      <c r="E41" s="25"/>
      <c r="I41" s="29"/>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row>
    <row r="42" spans="1:254" s="28" customFormat="1" ht="14.25" x14ac:dyDescent="0.2">
      <c r="A42" s="18"/>
      <c r="B42" s="25"/>
      <c r="C42" s="25"/>
      <c r="D42" s="22"/>
      <c r="E42" s="25"/>
      <c r="I42" s="29"/>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row>
    <row r="43" spans="1:254" s="28" customFormat="1" ht="14.25" x14ac:dyDescent="0.2">
      <c r="A43" s="5"/>
      <c r="B43" s="5"/>
      <c r="C43" s="5"/>
      <c r="D43" s="5"/>
      <c r="E43" s="5"/>
      <c r="F43" s="5"/>
      <c r="G43" s="5"/>
      <c r="H43" s="5"/>
      <c r="I43" s="2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row>
    <row r="44" spans="1:254" s="28" customFormat="1" ht="14.25" x14ac:dyDescent="0.2">
      <c r="A44" s="30"/>
      <c r="B44" s="5"/>
      <c r="C44" s="5"/>
      <c r="D44" s="5"/>
      <c r="E44" s="5"/>
      <c r="F44" s="5"/>
      <c r="G44" s="5"/>
      <c r="H44" s="5"/>
      <c r="I44" s="2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5027-D110-4C56-9534-F9750169802D}">
  <sheetPr codeName="Sheet5"/>
  <dimension ref="A1:IT22"/>
  <sheetViews>
    <sheetView showOutlineSymbols="0" zoomScaleNormal="100" workbookViewId="0">
      <selection activeCell="C19" sqref="C19"/>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7" t="s">
        <v>12</v>
      </c>
      <c r="B1" s="77"/>
      <c r="C1" s="77"/>
      <c r="D1" s="77"/>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7" t="str">
        <f>CONCATENATE(TEXT(EDATE($B$4,0),"mmmmmmmmmmmmmm")," ",TEXT(YEAR(EDATE($B$4,0)),0)," and ",TEXT(YEAR(EDATE($C$4,0)),0))</f>
        <v>December 2024 and 2025</v>
      </c>
      <c r="B2" s="77"/>
      <c r="C2" s="77"/>
      <c r="D2" s="77"/>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45627</v>
      </c>
      <c r="C4" s="12">
        <f>'Table 2. Retail Use Tax'!C8</f>
        <v>45992</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28569</v>
      </c>
      <c r="C7" s="47">
        <f>'Table 2. Retail Use Tax'!C23</f>
        <v>27467</v>
      </c>
      <c r="D7" s="22">
        <f>+(C7/B7)-1</f>
        <v>-3.8573278728691984E-2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3376951826</v>
      </c>
      <c r="C8" s="48">
        <f>'Table 2. Retail Use Tax'!F23</f>
        <v>3622203529</v>
      </c>
      <c r="D8" s="22">
        <f>+(C8/B8)-1</f>
        <v>7.2625170756581481E-2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202617111</v>
      </c>
      <c r="C9" s="48">
        <f>'Table 2. Retail Use Tax'!H23</f>
        <v>217332215</v>
      </c>
      <c r="D9" s="22">
        <f>+(C9/B9)-1</f>
        <v>7.2625179222894021E-2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v>220565</v>
      </c>
      <c r="C12" s="49">
        <v>219122</v>
      </c>
      <c r="D12" s="24">
        <f>IF(C12="Unk","Unk",(C12/B12)-1)</f>
        <v>-6.542289121120759E-3</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113025646</v>
      </c>
      <c r="C13" s="48">
        <v>110562564</v>
      </c>
      <c r="D13" s="22">
        <f>(C13/B13)-1</f>
        <v>-2.1792239966493931E-2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3644</v>
      </c>
      <c r="C16" s="47">
        <v>3489</v>
      </c>
      <c r="D16" s="22">
        <f>(C16/B16)-1</f>
        <v>-4.253567508232714E-2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207339024</v>
      </c>
      <c r="C17" s="48">
        <v>646181338</v>
      </c>
      <c r="D17" s="22">
        <f>(C17/B17)-1</f>
        <v>2.1165447079561828</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12440342</v>
      </c>
      <c r="C18" s="48">
        <v>38770881</v>
      </c>
      <c r="D18" s="22">
        <f>(C18/B18)-1</f>
        <v>2.1165446255416449</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34</v>
      </c>
    </row>
    <row r="22" spans="1:254" x14ac:dyDescent="0.2">
      <c r="A22" s="2"/>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0AEF-DD2B-436E-B69D-935268045F66}">
  <sheetPr codeName="Sheet6"/>
  <dimension ref="A1:F939"/>
  <sheetViews>
    <sheetView workbookViewId="0">
      <pane xSplit="2" ySplit="7" topLeftCell="C928" activePane="bottomRight" state="frozen"/>
      <selection pane="topRight" activeCell="C1" sqref="C1"/>
      <selection pane="bottomLeft" activeCell="A3" sqref="A3"/>
      <selection pane="bottomRight" activeCell="E937" sqref="E937"/>
    </sheetView>
  </sheetViews>
  <sheetFormatPr defaultRowHeight="14.25" x14ac:dyDescent="0.2"/>
  <cols>
    <col min="1" max="1" width="10" style="58" bestFit="1" customWidth="1"/>
    <col min="2" max="2" width="13.109375" style="58" bestFit="1" customWidth="1"/>
    <col min="3" max="3" width="10" style="58" bestFit="1" customWidth="1"/>
    <col min="4" max="4" width="12.6640625" style="58" customWidth="1"/>
    <col min="5" max="5" width="10.5546875" style="58" bestFit="1" customWidth="1"/>
    <col min="6" max="6" width="9" style="67" bestFit="1" customWidth="1"/>
    <col min="7" max="16384" width="8.88671875" style="58"/>
  </cols>
  <sheetData>
    <row r="1" spans="1:6" ht="15" x14ac:dyDescent="0.25">
      <c r="A1" s="78" t="s">
        <v>38</v>
      </c>
      <c r="B1" s="78"/>
      <c r="C1" s="78"/>
      <c r="D1" s="78"/>
      <c r="E1" s="78"/>
      <c r="F1" s="78"/>
    </row>
    <row r="2" spans="1:6" ht="15" x14ac:dyDescent="0.25">
      <c r="A2" s="79" t="s">
        <v>39</v>
      </c>
      <c r="B2" s="79"/>
      <c r="C2" s="79"/>
      <c r="D2" s="79"/>
      <c r="E2" s="79"/>
      <c r="F2" s="79"/>
    </row>
    <row r="3" spans="1:6" ht="15" x14ac:dyDescent="0.25">
      <c r="A3" s="79" t="str">
        <f>'Table 2. Retail Use Tax'!A3:I3</f>
        <v>Quarter Ending December 2025</v>
      </c>
      <c r="B3" s="79"/>
      <c r="C3" s="79"/>
      <c r="D3" s="79"/>
      <c r="E3" s="79"/>
      <c r="F3" s="79"/>
    </row>
    <row r="4" spans="1:6" ht="15" x14ac:dyDescent="0.25">
      <c r="A4" s="78"/>
      <c r="B4" s="78"/>
      <c r="C4" s="78"/>
      <c r="D4" s="78"/>
      <c r="E4" s="78"/>
      <c r="F4" s="78"/>
    </row>
    <row r="5" spans="1:6" ht="75" customHeight="1" x14ac:dyDescent="0.2">
      <c r="A5" s="80" t="s">
        <v>40</v>
      </c>
      <c r="B5" s="80"/>
      <c r="C5" s="80"/>
      <c r="D5" s="80"/>
      <c r="E5" s="80"/>
      <c r="F5" s="80"/>
    </row>
    <row r="7" spans="1:6" ht="30" x14ac:dyDescent="0.25">
      <c r="A7" s="59" t="s">
        <v>41</v>
      </c>
      <c r="B7" s="59" t="s">
        <v>42</v>
      </c>
      <c r="C7" s="60" t="s">
        <v>13</v>
      </c>
      <c r="D7" s="61" t="s">
        <v>27</v>
      </c>
      <c r="E7" s="61" t="s">
        <v>11</v>
      </c>
      <c r="F7" s="62" t="s">
        <v>43</v>
      </c>
    </row>
    <row r="8" spans="1:6" x14ac:dyDescent="0.2">
      <c r="A8" s="58" t="s">
        <v>44</v>
      </c>
      <c r="B8" s="58" t="s">
        <v>45</v>
      </c>
      <c r="C8" s="63">
        <v>281</v>
      </c>
      <c r="D8" s="64">
        <v>9715674.5500000007</v>
      </c>
      <c r="E8" s="64">
        <v>582457.01</v>
      </c>
      <c r="F8" s="65">
        <v>7.4613957920006675E-4</v>
      </c>
    </row>
    <row r="9" spans="1:6" x14ac:dyDescent="0.2">
      <c r="A9" s="58" t="s">
        <v>44</v>
      </c>
      <c r="B9" s="58" t="s">
        <v>48</v>
      </c>
      <c r="C9" s="63">
        <v>110</v>
      </c>
      <c r="D9" s="64">
        <v>6796591.3700000001</v>
      </c>
      <c r="E9" s="64">
        <v>402988.55</v>
      </c>
      <c r="F9" s="65">
        <v>5.1623673843232657E-4</v>
      </c>
    </row>
    <row r="10" spans="1:6" x14ac:dyDescent="0.2">
      <c r="A10" s="58" t="s">
        <v>44</v>
      </c>
      <c r="B10" s="58" t="s">
        <v>44</v>
      </c>
      <c r="C10" s="63">
        <v>131</v>
      </c>
      <c r="D10" s="64">
        <v>3538111.06</v>
      </c>
      <c r="E10" s="64">
        <v>211516.39</v>
      </c>
      <c r="F10" s="65">
        <v>2.7095690758107148E-4</v>
      </c>
    </row>
    <row r="11" spans="1:6" x14ac:dyDescent="0.2">
      <c r="A11" s="58" t="s">
        <v>44</v>
      </c>
      <c r="B11" s="58" t="s">
        <v>46</v>
      </c>
      <c r="C11" s="63">
        <v>75</v>
      </c>
      <c r="D11" s="64">
        <v>1429666.38</v>
      </c>
      <c r="E11" s="64">
        <v>85780.01</v>
      </c>
      <c r="F11" s="65">
        <v>1.0988598208334296E-4</v>
      </c>
    </row>
    <row r="12" spans="1:6" x14ac:dyDescent="0.2">
      <c r="A12" s="58" t="s">
        <v>44</v>
      </c>
      <c r="B12" s="58" t="s">
        <v>47</v>
      </c>
      <c r="C12" s="63">
        <v>35</v>
      </c>
      <c r="D12" s="64">
        <v>431017.46</v>
      </c>
      <c r="E12" s="64">
        <v>25861.02</v>
      </c>
      <c r="F12" s="65">
        <v>3.3128506051432894E-5</v>
      </c>
    </row>
    <row r="13" spans="1:6" x14ac:dyDescent="0.2">
      <c r="A13" s="58" t="s">
        <v>44</v>
      </c>
      <c r="B13" s="58" t="s">
        <v>49</v>
      </c>
      <c r="C13" s="63">
        <v>22</v>
      </c>
      <c r="D13" s="64">
        <v>222725.04</v>
      </c>
      <c r="E13" s="64">
        <v>13363.51</v>
      </c>
      <c r="F13" s="65">
        <v>1.711893505760345E-5</v>
      </c>
    </row>
    <row r="14" spans="1:6" x14ac:dyDescent="0.2">
      <c r="A14" s="58" t="s">
        <v>44</v>
      </c>
      <c r="B14" s="58" t="s">
        <v>50</v>
      </c>
      <c r="C14" s="63">
        <v>65</v>
      </c>
      <c r="D14" s="64">
        <v>1475432.25</v>
      </c>
      <c r="E14" s="64">
        <v>88525.94</v>
      </c>
      <c r="F14" s="65">
        <v>1.1340357569031637E-4</v>
      </c>
    </row>
    <row r="15" spans="1:6" x14ac:dyDescent="0.2">
      <c r="A15" s="58" t="s">
        <v>44</v>
      </c>
      <c r="B15" s="58" t="s">
        <v>51</v>
      </c>
      <c r="C15" s="63">
        <v>719</v>
      </c>
      <c r="D15" s="64">
        <v>23609218.109999999</v>
      </c>
      <c r="E15" s="64">
        <v>1410492.43</v>
      </c>
      <c r="F15" s="65">
        <v>1.8068702240961604E-3</v>
      </c>
    </row>
    <row r="16" spans="1:6" x14ac:dyDescent="0.2">
      <c r="A16" s="58" t="s">
        <v>52</v>
      </c>
      <c r="B16" s="58" t="s">
        <v>53</v>
      </c>
      <c r="C16" s="63">
        <v>339</v>
      </c>
      <c r="D16" s="64">
        <v>10211352.93</v>
      </c>
      <c r="E16" s="64">
        <v>610080.34</v>
      </c>
      <c r="F16" s="65">
        <v>7.8152564112127969E-4</v>
      </c>
    </row>
    <row r="17" spans="1:6" x14ac:dyDescent="0.2">
      <c r="A17" s="58" t="s">
        <v>52</v>
      </c>
      <c r="B17" s="58" t="s">
        <v>54</v>
      </c>
      <c r="C17" s="63">
        <v>17</v>
      </c>
      <c r="D17" s="64">
        <v>100658.96</v>
      </c>
      <c r="E17" s="64">
        <v>6039.54</v>
      </c>
      <c r="F17" s="65">
        <v>7.7367767179280257E-6</v>
      </c>
    </row>
    <row r="18" spans="1:6" x14ac:dyDescent="0.2">
      <c r="A18" s="58" t="s">
        <v>52</v>
      </c>
      <c r="B18" s="58" t="s">
        <v>50</v>
      </c>
      <c r="C18" s="63">
        <v>50</v>
      </c>
      <c r="D18" s="64">
        <v>211921.54</v>
      </c>
      <c r="E18" s="64">
        <v>12715.29</v>
      </c>
      <c r="F18" s="65">
        <v>1.6288551716472289E-5</v>
      </c>
    </row>
    <row r="19" spans="1:6" x14ac:dyDescent="0.2">
      <c r="A19" s="58" t="s">
        <v>52</v>
      </c>
      <c r="B19" s="58" t="s">
        <v>51</v>
      </c>
      <c r="C19" s="63">
        <v>406</v>
      </c>
      <c r="D19" s="64">
        <v>10523933.43</v>
      </c>
      <c r="E19" s="64">
        <v>628835.17000000004</v>
      </c>
      <c r="F19" s="65">
        <v>8.0555096955568014E-4</v>
      </c>
    </row>
    <row r="20" spans="1:6" x14ac:dyDescent="0.2">
      <c r="A20" s="58" t="s">
        <v>55</v>
      </c>
      <c r="B20" s="58" t="s">
        <v>56</v>
      </c>
      <c r="C20" s="63">
        <v>661</v>
      </c>
      <c r="D20" s="64">
        <v>25096446.690000001</v>
      </c>
      <c r="E20" s="64">
        <v>1504322.68</v>
      </c>
      <c r="F20" s="65">
        <v>1.9270687315383441E-3</v>
      </c>
    </row>
    <row r="21" spans="1:6" x14ac:dyDescent="0.2">
      <c r="A21" s="58" t="s">
        <v>55</v>
      </c>
      <c r="B21" s="58" t="s">
        <v>58</v>
      </c>
      <c r="C21" s="63">
        <v>176</v>
      </c>
      <c r="D21" s="64">
        <v>5426979</v>
      </c>
      <c r="E21" s="64">
        <v>325613.39</v>
      </c>
      <c r="F21" s="65">
        <v>4.1711754451458527E-4</v>
      </c>
    </row>
    <row r="22" spans="1:6" x14ac:dyDescent="0.2">
      <c r="A22" s="58" t="s">
        <v>55</v>
      </c>
      <c r="B22" s="58" t="s">
        <v>57</v>
      </c>
      <c r="C22" s="63">
        <v>301</v>
      </c>
      <c r="D22" s="64">
        <v>4758109.42</v>
      </c>
      <c r="E22" s="64">
        <v>284875.36</v>
      </c>
      <c r="F22" s="65">
        <v>3.6493127833566206E-4</v>
      </c>
    </row>
    <row r="23" spans="1:6" x14ac:dyDescent="0.2">
      <c r="A23" s="58" t="s">
        <v>55</v>
      </c>
      <c r="B23" s="58" t="s">
        <v>60</v>
      </c>
      <c r="C23" s="63">
        <v>80</v>
      </c>
      <c r="D23" s="64">
        <v>623407.41</v>
      </c>
      <c r="E23" s="64">
        <v>37404.44</v>
      </c>
      <c r="F23" s="65">
        <v>4.7915867854031231E-5</v>
      </c>
    </row>
    <row r="24" spans="1:6" x14ac:dyDescent="0.2">
      <c r="A24" s="58" t="s">
        <v>55</v>
      </c>
      <c r="B24" s="58" t="s">
        <v>59</v>
      </c>
      <c r="C24" s="63">
        <v>83</v>
      </c>
      <c r="D24" s="64">
        <v>587391.34</v>
      </c>
      <c r="E24" s="64">
        <v>35175.93</v>
      </c>
      <c r="F24" s="65">
        <v>4.506110005984992E-5</v>
      </c>
    </row>
    <row r="25" spans="1:6" x14ac:dyDescent="0.2">
      <c r="A25" s="58" t="s">
        <v>55</v>
      </c>
      <c r="B25" s="58" t="s">
        <v>61</v>
      </c>
      <c r="C25" s="63">
        <v>32</v>
      </c>
      <c r="D25" s="64">
        <v>416537.59</v>
      </c>
      <c r="E25" s="64">
        <v>24855.63</v>
      </c>
      <c r="F25" s="65">
        <v>3.1840580490142195E-5</v>
      </c>
    </row>
    <row r="26" spans="1:6" x14ac:dyDescent="0.2">
      <c r="A26" s="58" t="s">
        <v>55</v>
      </c>
      <c r="B26" s="58" t="s">
        <v>62</v>
      </c>
      <c r="C26" s="63">
        <v>23</v>
      </c>
      <c r="D26" s="64">
        <v>177953.99</v>
      </c>
      <c r="E26" s="64">
        <v>10677.23</v>
      </c>
      <c r="F26" s="65">
        <v>1.3677754344861139E-5</v>
      </c>
    </row>
    <row r="27" spans="1:6" x14ac:dyDescent="0.2">
      <c r="A27" s="58" t="s">
        <v>55</v>
      </c>
      <c r="B27" s="58" t="s">
        <v>50</v>
      </c>
      <c r="C27" s="63">
        <v>49</v>
      </c>
      <c r="D27" s="64">
        <v>337290.89</v>
      </c>
      <c r="E27" s="64">
        <v>18722.419999999998</v>
      </c>
      <c r="F27" s="65">
        <v>2.3983810548364613E-5</v>
      </c>
    </row>
    <row r="28" spans="1:6" x14ac:dyDescent="0.2">
      <c r="A28" s="58" t="s">
        <v>55</v>
      </c>
      <c r="B28" s="58" t="s">
        <v>51</v>
      </c>
      <c r="C28" s="63">
        <v>1405</v>
      </c>
      <c r="D28" s="64">
        <v>37424116.329999998</v>
      </c>
      <c r="E28" s="64">
        <v>2241647.08</v>
      </c>
      <c r="F28" s="65">
        <v>2.8715966676858408E-3</v>
      </c>
    </row>
    <row r="29" spans="1:6" x14ac:dyDescent="0.2">
      <c r="A29" s="58" t="s">
        <v>63</v>
      </c>
      <c r="B29" s="58" t="s">
        <v>64</v>
      </c>
      <c r="C29" s="63">
        <v>671</v>
      </c>
      <c r="D29" s="64">
        <v>32625825.969999999</v>
      </c>
      <c r="E29" s="64">
        <v>1953124.68</v>
      </c>
      <c r="F29" s="65">
        <v>2.5019934550370763E-3</v>
      </c>
    </row>
    <row r="30" spans="1:6" x14ac:dyDescent="0.2">
      <c r="A30" s="58" t="s">
        <v>63</v>
      </c>
      <c r="B30" s="58" t="s">
        <v>65</v>
      </c>
      <c r="C30" s="63">
        <v>151</v>
      </c>
      <c r="D30" s="64">
        <v>1689019</v>
      </c>
      <c r="E30" s="64">
        <v>100618.45</v>
      </c>
      <c r="F30" s="65">
        <v>1.2889433323630693E-4</v>
      </c>
    </row>
    <row r="31" spans="1:6" x14ac:dyDescent="0.2">
      <c r="A31" s="58" t="s">
        <v>63</v>
      </c>
      <c r="B31" s="58" t="s">
        <v>66</v>
      </c>
      <c r="C31" s="63">
        <v>58</v>
      </c>
      <c r="D31" s="64">
        <v>342842.76</v>
      </c>
      <c r="E31" s="64">
        <v>20570.55</v>
      </c>
      <c r="F31" s="65">
        <v>2.6351303628252209E-5</v>
      </c>
    </row>
    <row r="32" spans="1:6" x14ac:dyDescent="0.2">
      <c r="A32" s="58" t="s">
        <v>63</v>
      </c>
      <c r="B32" s="58" t="s">
        <v>67</v>
      </c>
      <c r="C32" s="63">
        <v>28</v>
      </c>
      <c r="D32" s="64">
        <v>272101.92</v>
      </c>
      <c r="E32" s="64">
        <v>16326.13</v>
      </c>
      <c r="F32" s="65">
        <v>2.091411307448353E-5</v>
      </c>
    </row>
    <row r="33" spans="1:6" x14ac:dyDescent="0.2">
      <c r="A33" s="58" t="s">
        <v>63</v>
      </c>
      <c r="B33" s="58" t="s">
        <v>800</v>
      </c>
      <c r="C33" s="63">
        <v>20</v>
      </c>
      <c r="D33" s="64">
        <v>197562.44</v>
      </c>
      <c r="E33" s="64">
        <v>11853.75</v>
      </c>
      <c r="F33" s="65">
        <v>1.5184901005728803E-5</v>
      </c>
    </row>
    <row r="34" spans="1:6" x14ac:dyDescent="0.2">
      <c r="A34" s="58" t="s">
        <v>63</v>
      </c>
      <c r="B34" s="58" t="s">
        <v>811</v>
      </c>
      <c r="C34" s="63">
        <v>21</v>
      </c>
      <c r="D34" s="64">
        <v>106669.21</v>
      </c>
      <c r="E34" s="64">
        <v>6400.14</v>
      </c>
      <c r="F34" s="65">
        <v>8.1987128396334617E-6</v>
      </c>
    </row>
    <row r="35" spans="1:6" x14ac:dyDescent="0.2">
      <c r="A35" s="58" t="s">
        <v>63</v>
      </c>
      <c r="B35" s="58" t="s">
        <v>50</v>
      </c>
      <c r="C35" s="63">
        <v>98</v>
      </c>
      <c r="D35" s="64">
        <v>1953814.4</v>
      </c>
      <c r="E35" s="64">
        <v>117220.36</v>
      </c>
      <c r="F35" s="65">
        <v>1.5016172624324726E-4</v>
      </c>
    </row>
    <row r="36" spans="1:6" x14ac:dyDescent="0.2">
      <c r="A36" s="58" t="s">
        <v>63</v>
      </c>
      <c r="B36" s="58" t="s">
        <v>51</v>
      </c>
      <c r="C36" s="63">
        <v>1047</v>
      </c>
      <c r="D36" s="64">
        <v>37187835.700000003</v>
      </c>
      <c r="E36" s="64">
        <v>2226114.0499999998</v>
      </c>
      <c r="F36" s="65">
        <v>2.8516985322545197E-3</v>
      </c>
    </row>
    <row r="37" spans="1:6" x14ac:dyDescent="0.2">
      <c r="A37" s="58" t="s">
        <v>68</v>
      </c>
      <c r="B37" s="58" t="s">
        <v>68</v>
      </c>
      <c r="C37" s="63">
        <v>353</v>
      </c>
      <c r="D37" s="64">
        <v>9102398.5500000007</v>
      </c>
      <c r="E37" s="64">
        <v>544873.54</v>
      </c>
      <c r="F37" s="65">
        <v>6.9799437018167358E-4</v>
      </c>
    </row>
    <row r="38" spans="1:6" x14ac:dyDescent="0.2">
      <c r="A38" s="58" t="s">
        <v>68</v>
      </c>
      <c r="B38" s="58" t="s">
        <v>69</v>
      </c>
      <c r="C38" s="63">
        <v>122</v>
      </c>
      <c r="D38" s="64">
        <v>2542305.63</v>
      </c>
      <c r="E38" s="64">
        <v>152538.35</v>
      </c>
      <c r="F38" s="65">
        <v>1.9540480812630704E-4</v>
      </c>
    </row>
    <row r="39" spans="1:6" x14ac:dyDescent="0.2">
      <c r="A39" s="58" t="s">
        <v>68</v>
      </c>
      <c r="B39" s="58" t="s">
        <v>804</v>
      </c>
      <c r="C39" s="63">
        <v>16</v>
      </c>
      <c r="D39" s="64">
        <v>318654.33</v>
      </c>
      <c r="E39" s="64">
        <v>19119.25</v>
      </c>
      <c r="F39" s="65">
        <v>2.44921580557866E-5</v>
      </c>
    </row>
    <row r="40" spans="1:6" x14ac:dyDescent="0.2">
      <c r="A40" s="58" t="s">
        <v>68</v>
      </c>
      <c r="B40" s="58" t="s">
        <v>70</v>
      </c>
      <c r="C40" s="63">
        <v>24</v>
      </c>
      <c r="D40" s="64">
        <v>229489.45</v>
      </c>
      <c r="E40" s="64">
        <v>13769.38</v>
      </c>
      <c r="F40" s="65">
        <v>1.7638862993589543E-5</v>
      </c>
    </row>
    <row r="41" spans="1:6" x14ac:dyDescent="0.2">
      <c r="A41" s="58" t="s">
        <v>68</v>
      </c>
      <c r="B41" s="58" t="s">
        <v>50</v>
      </c>
      <c r="C41" s="63">
        <v>38</v>
      </c>
      <c r="D41" s="64">
        <v>745515.15</v>
      </c>
      <c r="E41" s="64">
        <v>44730.9</v>
      </c>
      <c r="F41" s="65">
        <v>5.7301215935645218E-5</v>
      </c>
    </row>
    <row r="42" spans="1:6" x14ac:dyDescent="0.2">
      <c r="A42" s="58" t="s">
        <v>68</v>
      </c>
      <c r="B42" s="58" t="s">
        <v>51</v>
      </c>
      <c r="C42" s="63">
        <v>553</v>
      </c>
      <c r="D42" s="64">
        <v>12938363.109999999</v>
      </c>
      <c r="E42" s="64">
        <v>775031.42</v>
      </c>
      <c r="F42" s="65">
        <v>9.9283141529300204E-4</v>
      </c>
    </row>
    <row r="43" spans="1:6" x14ac:dyDescent="0.2">
      <c r="A43" s="58" t="s">
        <v>71</v>
      </c>
      <c r="B43" s="58" t="s">
        <v>72</v>
      </c>
      <c r="C43" s="63">
        <v>585</v>
      </c>
      <c r="D43" s="64">
        <v>16614625.390000001</v>
      </c>
      <c r="E43" s="64">
        <v>996874.6</v>
      </c>
      <c r="F43" s="65">
        <v>1.277017156269155E-3</v>
      </c>
    </row>
    <row r="44" spans="1:6" x14ac:dyDescent="0.2">
      <c r="A44" s="58" t="s">
        <v>71</v>
      </c>
      <c r="B44" s="58" t="s">
        <v>74</v>
      </c>
      <c r="C44" s="63">
        <v>119</v>
      </c>
      <c r="D44" s="64">
        <v>6153445.5499999998</v>
      </c>
      <c r="E44" s="64">
        <v>369206.74</v>
      </c>
      <c r="F44" s="65">
        <v>4.7296153517223263E-4</v>
      </c>
    </row>
    <row r="45" spans="1:6" x14ac:dyDescent="0.2">
      <c r="A45" s="58" t="s">
        <v>71</v>
      </c>
      <c r="B45" s="58" t="s">
        <v>77</v>
      </c>
      <c r="C45" s="63">
        <v>72</v>
      </c>
      <c r="D45" s="64">
        <v>5536905.7300000004</v>
      </c>
      <c r="E45" s="64">
        <v>331367.38</v>
      </c>
      <c r="F45" s="65">
        <v>4.2448852572626536E-4</v>
      </c>
    </row>
    <row r="46" spans="1:6" x14ac:dyDescent="0.2">
      <c r="A46" s="58" t="s">
        <v>71</v>
      </c>
      <c r="B46" s="58" t="s">
        <v>73</v>
      </c>
      <c r="C46" s="63">
        <v>263</v>
      </c>
      <c r="D46" s="64">
        <v>5326688.0199999996</v>
      </c>
      <c r="E46" s="64">
        <v>319601.31</v>
      </c>
      <c r="F46" s="65">
        <v>4.0941594462944156E-4</v>
      </c>
    </row>
    <row r="47" spans="1:6" x14ac:dyDescent="0.2">
      <c r="A47" s="58" t="s">
        <v>71</v>
      </c>
      <c r="B47" s="58" t="s">
        <v>76</v>
      </c>
      <c r="C47" s="63">
        <v>109</v>
      </c>
      <c r="D47" s="64">
        <v>3358417.58</v>
      </c>
      <c r="E47" s="64">
        <v>201501.72</v>
      </c>
      <c r="F47" s="65">
        <v>2.5812790641645755E-4</v>
      </c>
    </row>
    <row r="48" spans="1:6" x14ac:dyDescent="0.2">
      <c r="A48" s="58" t="s">
        <v>71</v>
      </c>
      <c r="B48" s="58" t="s">
        <v>81</v>
      </c>
      <c r="C48" s="63">
        <v>60</v>
      </c>
      <c r="D48" s="64">
        <v>2279929.64</v>
      </c>
      <c r="E48" s="64">
        <v>136795.81</v>
      </c>
      <c r="F48" s="65">
        <v>1.7523828601484644E-4</v>
      </c>
    </row>
    <row r="49" spans="1:6" x14ac:dyDescent="0.2">
      <c r="A49" s="58" t="s">
        <v>71</v>
      </c>
      <c r="B49" s="58" t="s">
        <v>75</v>
      </c>
      <c r="C49" s="63">
        <v>102</v>
      </c>
      <c r="D49" s="64">
        <v>1831741.88</v>
      </c>
      <c r="E49" s="64">
        <v>109904.49</v>
      </c>
      <c r="F49" s="65">
        <v>1.4078994417252862E-4</v>
      </c>
    </row>
    <row r="50" spans="1:6" x14ac:dyDescent="0.2">
      <c r="A50" s="58" t="s">
        <v>71</v>
      </c>
      <c r="B50" s="58" t="s">
        <v>79</v>
      </c>
      <c r="C50" s="63">
        <v>103</v>
      </c>
      <c r="D50" s="64">
        <v>1148958.3600000001</v>
      </c>
      <c r="E50" s="64">
        <v>68937.5</v>
      </c>
      <c r="F50" s="65">
        <v>8.8310375457760571E-5</v>
      </c>
    </row>
    <row r="51" spans="1:6" x14ac:dyDescent="0.2">
      <c r="A51" s="58" t="s">
        <v>71</v>
      </c>
      <c r="B51" s="58" t="s">
        <v>80</v>
      </c>
      <c r="C51" s="63">
        <v>70</v>
      </c>
      <c r="D51" s="64">
        <v>1038256.16</v>
      </c>
      <c r="E51" s="64">
        <v>62295.38</v>
      </c>
      <c r="F51" s="65">
        <v>7.9801681190699812E-5</v>
      </c>
    </row>
    <row r="52" spans="1:6" x14ac:dyDescent="0.2">
      <c r="A52" s="58" t="s">
        <v>71</v>
      </c>
      <c r="B52" s="58" t="s">
        <v>78</v>
      </c>
      <c r="C52" s="63">
        <v>40</v>
      </c>
      <c r="D52" s="64">
        <v>951392.96</v>
      </c>
      <c r="E52" s="64">
        <v>57083.55</v>
      </c>
      <c r="F52" s="65">
        <v>7.3125218247859999E-5</v>
      </c>
    </row>
    <row r="53" spans="1:6" x14ac:dyDescent="0.2">
      <c r="A53" s="58" t="s">
        <v>71</v>
      </c>
      <c r="B53" s="58" t="s">
        <v>82</v>
      </c>
      <c r="C53" s="63">
        <v>46</v>
      </c>
      <c r="D53" s="64">
        <v>771163.08</v>
      </c>
      <c r="E53" s="64">
        <v>46269.8</v>
      </c>
      <c r="F53" s="65">
        <v>5.9272578935347088E-5</v>
      </c>
    </row>
    <row r="54" spans="1:6" x14ac:dyDescent="0.2">
      <c r="A54" s="58" t="s">
        <v>71</v>
      </c>
      <c r="B54" s="58" t="s">
        <v>83</v>
      </c>
      <c r="C54" s="63">
        <v>40</v>
      </c>
      <c r="D54" s="64">
        <v>551780.65</v>
      </c>
      <c r="E54" s="64">
        <v>33106.82</v>
      </c>
      <c r="F54" s="65">
        <v>4.2410526990571118E-5</v>
      </c>
    </row>
    <row r="55" spans="1:6" x14ac:dyDescent="0.2">
      <c r="A55" s="58" t="s">
        <v>71</v>
      </c>
      <c r="B55" s="58" t="s">
        <v>50</v>
      </c>
      <c r="C55" s="63">
        <v>211</v>
      </c>
      <c r="D55" s="64">
        <v>1783618.32</v>
      </c>
      <c r="E55" s="64">
        <v>107017.14</v>
      </c>
      <c r="F55" s="65">
        <v>1.3709118859569504E-4</v>
      </c>
    </row>
    <row r="56" spans="1:6" x14ac:dyDescent="0.2">
      <c r="A56" s="58" t="s">
        <v>71</v>
      </c>
      <c r="B56" s="58" t="s">
        <v>51</v>
      </c>
      <c r="C56" s="63">
        <v>1820</v>
      </c>
      <c r="D56" s="64">
        <v>47346923.32</v>
      </c>
      <c r="E56" s="64">
        <v>2839962.23</v>
      </c>
      <c r="F56" s="65">
        <v>3.6380508550086523E-3</v>
      </c>
    </row>
    <row r="57" spans="1:6" x14ac:dyDescent="0.2">
      <c r="A57" s="58" t="s">
        <v>84</v>
      </c>
      <c r="B57" s="58" t="s">
        <v>85</v>
      </c>
      <c r="C57" s="63">
        <v>4197</v>
      </c>
      <c r="D57" s="64">
        <v>323242426.35000002</v>
      </c>
      <c r="E57" s="64">
        <v>19350251.77</v>
      </c>
      <c r="F57" s="65">
        <v>2.4788076141590513E-2</v>
      </c>
    </row>
    <row r="58" spans="1:6" x14ac:dyDescent="0.2">
      <c r="A58" s="58" t="s">
        <v>84</v>
      </c>
      <c r="B58" s="58" t="s">
        <v>86</v>
      </c>
      <c r="C58" s="63">
        <v>2911</v>
      </c>
      <c r="D58" s="64">
        <v>277868295.76999998</v>
      </c>
      <c r="E58" s="64">
        <v>16631202.869999999</v>
      </c>
      <c r="F58" s="65">
        <v>2.1304917784426256E-2</v>
      </c>
    </row>
    <row r="59" spans="1:6" x14ac:dyDescent="0.2">
      <c r="A59" s="58" t="s">
        <v>84</v>
      </c>
      <c r="B59" s="58" t="s">
        <v>91</v>
      </c>
      <c r="C59" s="63">
        <v>84</v>
      </c>
      <c r="D59" s="64">
        <v>10445970.24</v>
      </c>
      <c r="E59" s="64">
        <v>625301.52</v>
      </c>
      <c r="F59" s="65">
        <v>8.0102429019776437E-4</v>
      </c>
    </row>
    <row r="60" spans="1:6" x14ac:dyDescent="0.2">
      <c r="A60" s="58" t="s">
        <v>84</v>
      </c>
      <c r="B60" s="58" t="s">
        <v>87</v>
      </c>
      <c r="C60" s="63">
        <v>258</v>
      </c>
      <c r="D60" s="64">
        <v>10088234.439999999</v>
      </c>
      <c r="E60" s="64">
        <v>605294.12</v>
      </c>
      <c r="F60" s="65">
        <v>7.7539439346617988E-4</v>
      </c>
    </row>
    <row r="61" spans="1:6" x14ac:dyDescent="0.2">
      <c r="A61" s="58" t="s">
        <v>84</v>
      </c>
      <c r="B61" s="58" t="s">
        <v>88</v>
      </c>
      <c r="C61" s="63">
        <v>175</v>
      </c>
      <c r="D61" s="64">
        <v>6445473.6900000004</v>
      </c>
      <c r="E61" s="64">
        <v>386728.4</v>
      </c>
      <c r="F61" s="65">
        <v>4.9540714711411083E-4</v>
      </c>
    </row>
    <row r="62" spans="1:6" x14ac:dyDescent="0.2">
      <c r="A62" s="58" t="s">
        <v>84</v>
      </c>
      <c r="B62" s="58" t="s">
        <v>90</v>
      </c>
      <c r="C62" s="63">
        <v>108</v>
      </c>
      <c r="D62" s="64">
        <v>4265985.8099999996</v>
      </c>
      <c r="E62" s="64">
        <v>255959.18</v>
      </c>
      <c r="F62" s="65">
        <v>3.278890485970701E-4</v>
      </c>
    </row>
    <row r="63" spans="1:6" x14ac:dyDescent="0.2">
      <c r="A63" s="58" t="s">
        <v>84</v>
      </c>
      <c r="B63" s="58" t="s">
        <v>89</v>
      </c>
      <c r="C63" s="63">
        <v>215</v>
      </c>
      <c r="D63" s="64">
        <v>2885640.24</v>
      </c>
      <c r="E63" s="64">
        <v>173138.39</v>
      </c>
      <c r="F63" s="65">
        <v>2.2179388905968709E-4</v>
      </c>
    </row>
    <row r="64" spans="1:6" x14ac:dyDescent="0.2">
      <c r="A64" s="58" t="s">
        <v>84</v>
      </c>
      <c r="B64" s="58" t="s">
        <v>812</v>
      </c>
      <c r="C64" s="63">
        <v>42</v>
      </c>
      <c r="D64" s="64">
        <v>2048577.33</v>
      </c>
      <c r="E64" s="64">
        <v>122914.64</v>
      </c>
      <c r="F64" s="65">
        <v>1.5745621769944478E-4</v>
      </c>
    </row>
    <row r="65" spans="1:6" x14ac:dyDescent="0.2">
      <c r="A65" s="58" t="s">
        <v>84</v>
      </c>
      <c r="B65" s="58" t="s">
        <v>107</v>
      </c>
      <c r="C65" s="63">
        <v>18</v>
      </c>
      <c r="D65" s="64">
        <v>693767.81</v>
      </c>
      <c r="E65" s="64">
        <v>41626.06</v>
      </c>
      <c r="F65" s="65">
        <v>5.3323851132217857E-5</v>
      </c>
    </row>
    <row r="66" spans="1:6" x14ac:dyDescent="0.2">
      <c r="A66" s="58" t="s">
        <v>84</v>
      </c>
      <c r="B66" s="58" t="s">
        <v>92</v>
      </c>
      <c r="C66" s="63">
        <v>36</v>
      </c>
      <c r="D66" s="64">
        <v>585056.6</v>
      </c>
      <c r="E66" s="64">
        <v>35103.39</v>
      </c>
      <c r="F66" s="65">
        <v>4.4968174806748104E-5</v>
      </c>
    </row>
    <row r="67" spans="1:6" x14ac:dyDescent="0.2">
      <c r="A67" s="58" t="s">
        <v>84</v>
      </c>
      <c r="B67" s="58" t="s">
        <v>93</v>
      </c>
      <c r="C67" s="63">
        <v>24</v>
      </c>
      <c r="D67" s="64">
        <v>373343.43</v>
      </c>
      <c r="E67" s="64">
        <v>22400.62</v>
      </c>
      <c r="F67" s="65">
        <v>2.8695661471428764E-5</v>
      </c>
    </row>
    <row r="68" spans="1:6" x14ac:dyDescent="0.2">
      <c r="A68" s="58" t="s">
        <v>84</v>
      </c>
      <c r="B68" s="58" t="s">
        <v>50</v>
      </c>
      <c r="C68" s="63">
        <v>92</v>
      </c>
      <c r="D68" s="64">
        <v>969396.05</v>
      </c>
      <c r="E68" s="64">
        <v>58163.81</v>
      </c>
      <c r="F68" s="65">
        <v>7.4509053840853651E-5</v>
      </c>
    </row>
    <row r="69" spans="1:6" x14ac:dyDescent="0.2">
      <c r="A69" s="58" t="s">
        <v>84</v>
      </c>
      <c r="B69" s="58" t="s">
        <v>51</v>
      </c>
      <c r="C69" s="63">
        <v>8160</v>
      </c>
      <c r="D69" s="64">
        <v>639912167.75999999</v>
      </c>
      <c r="E69" s="64">
        <v>38308084.759999998</v>
      </c>
      <c r="F69" s="65">
        <v>4.9073455640592061E-2</v>
      </c>
    </row>
    <row r="70" spans="1:6" x14ac:dyDescent="0.2">
      <c r="A70" s="58" t="s">
        <v>94</v>
      </c>
      <c r="B70" s="58" t="s">
        <v>94</v>
      </c>
      <c r="C70" s="63">
        <v>1054</v>
      </c>
      <c r="D70" s="64">
        <v>56591479.469999999</v>
      </c>
      <c r="E70" s="64">
        <v>3391493.62</v>
      </c>
      <c r="F70" s="65">
        <v>4.3445740699154965E-3</v>
      </c>
    </row>
    <row r="71" spans="1:6" x14ac:dyDescent="0.2">
      <c r="A71" s="58" t="s">
        <v>94</v>
      </c>
      <c r="B71" s="58" t="s">
        <v>95</v>
      </c>
      <c r="C71" s="63">
        <v>251</v>
      </c>
      <c r="D71" s="64">
        <v>5934639.5300000003</v>
      </c>
      <c r="E71" s="64">
        <v>356078.41</v>
      </c>
      <c r="F71" s="65">
        <v>4.5614387060021616E-4</v>
      </c>
    </row>
    <row r="72" spans="1:6" x14ac:dyDescent="0.2">
      <c r="A72" s="58" t="s">
        <v>94</v>
      </c>
      <c r="B72" s="58" t="s">
        <v>96</v>
      </c>
      <c r="C72" s="63">
        <v>204</v>
      </c>
      <c r="D72" s="64">
        <v>2593342.9500000002</v>
      </c>
      <c r="E72" s="64">
        <v>155583.24</v>
      </c>
      <c r="F72" s="65">
        <v>1.9930537572924564E-4</v>
      </c>
    </row>
    <row r="73" spans="1:6" x14ac:dyDescent="0.2">
      <c r="A73" s="58" t="s">
        <v>94</v>
      </c>
      <c r="B73" s="58" t="s">
        <v>97</v>
      </c>
      <c r="C73" s="63">
        <v>36</v>
      </c>
      <c r="D73" s="64">
        <v>336131.91</v>
      </c>
      <c r="E73" s="64">
        <v>20167.900000000001</v>
      </c>
      <c r="F73" s="65">
        <v>2.5835500579431651E-5</v>
      </c>
    </row>
    <row r="74" spans="1:6" x14ac:dyDescent="0.2">
      <c r="A74" s="58" t="s">
        <v>94</v>
      </c>
      <c r="B74" s="58" t="s">
        <v>50</v>
      </c>
      <c r="C74" s="63">
        <v>189</v>
      </c>
      <c r="D74" s="64">
        <v>8515896.1500000004</v>
      </c>
      <c r="E74" s="64">
        <v>510953.81</v>
      </c>
      <c r="F74" s="65">
        <v>6.5454248852472537E-4</v>
      </c>
    </row>
    <row r="75" spans="1:6" x14ac:dyDescent="0.2">
      <c r="A75" s="58" t="s">
        <v>94</v>
      </c>
      <c r="B75" s="58" t="s">
        <v>51</v>
      </c>
      <c r="C75" s="63">
        <v>1734</v>
      </c>
      <c r="D75" s="64">
        <v>73971490.010000005</v>
      </c>
      <c r="E75" s="64">
        <v>4434276.97</v>
      </c>
      <c r="F75" s="65">
        <v>5.6804012925389061E-3</v>
      </c>
    </row>
    <row r="76" spans="1:6" x14ac:dyDescent="0.2">
      <c r="A76" s="58" t="s">
        <v>98</v>
      </c>
      <c r="B76" s="58" t="s">
        <v>99</v>
      </c>
      <c r="C76" s="63">
        <v>883</v>
      </c>
      <c r="D76" s="64">
        <v>50077603.350000001</v>
      </c>
      <c r="E76" s="64">
        <v>2998738.64</v>
      </c>
      <c r="F76" s="65">
        <v>3.8414467481137889E-3</v>
      </c>
    </row>
    <row r="77" spans="1:6" x14ac:dyDescent="0.2">
      <c r="A77" s="58" t="s">
        <v>98</v>
      </c>
      <c r="B77" s="58" t="s">
        <v>101</v>
      </c>
      <c r="C77" s="63">
        <v>228</v>
      </c>
      <c r="D77" s="64">
        <v>7722490.3200000003</v>
      </c>
      <c r="E77" s="64">
        <v>463349.38</v>
      </c>
      <c r="F77" s="65">
        <v>5.93560220720516E-4</v>
      </c>
    </row>
    <row r="78" spans="1:6" x14ac:dyDescent="0.2">
      <c r="A78" s="58" t="s">
        <v>98</v>
      </c>
      <c r="B78" s="58" t="s">
        <v>100</v>
      </c>
      <c r="C78" s="63">
        <v>266</v>
      </c>
      <c r="D78" s="64">
        <v>6678060.96</v>
      </c>
      <c r="E78" s="64">
        <v>400663.29</v>
      </c>
      <c r="F78" s="65">
        <v>5.1325803187005049E-4</v>
      </c>
    </row>
    <row r="79" spans="1:6" x14ac:dyDescent="0.2">
      <c r="A79" s="58" t="s">
        <v>98</v>
      </c>
      <c r="B79" s="58" t="s">
        <v>102</v>
      </c>
      <c r="C79" s="63">
        <v>106</v>
      </c>
      <c r="D79" s="64">
        <v>2360061.73</v>
      </c>
      <c r="E79" s="64">
        <v>141603.76999999999</v>
      </c>
      <c r="F79" s="65">
        <v>1.813973830634179E-4</v>
      </c>
    </row>
    <row r="80" spans="1:6" x14ac:dyDescent="0.2">
      <c r="A80" s="58" t="s">
        <v>98</v>
      </c>
      <c r="B80" s="58" t="s">
        <v>93</v>
      </c>
      <c r="C80" s="63">
        <v>63</v>
      </c>
      <c r="D80" s="64">
        <v>1933294.96</v>
      </c>
      <c r="E80" s="64">
        <v>115997.74</v>
      </c>
      <c r="F80" s="65">
        <v>1.4859552452078611E-4</v>
      </c>
    </row>
    <row r="81" spans="1:6" x14ac:dyDescent="0.2">
      <c r="A81" s="58" t="s">
        <v>98</v>
      </c>
      <c r="B81" s="58" t="s">
        <v>103</v>
      </c>
      <c r="C81" s="63">
        <v>75</v>
      </c>
      <c r="D81" s="64">
        <v>1488412.18</v>
      </c>
      <c r="E81" s="64">
        <v>89304.74</v>
      </c>
      <c r="F81" s="65">
        <v>1.1440123473519766E-4</v>
      </c>
    </row>
    <row r="82" spans="1:6" x14ac:dyDescent="0.2">
      <c r="A82" s="58" t="s">
        <v>98</v>
      </c>
      <c r="B82" s="58" t="s">
        <v>104</v>
      </c>
      <c r="C82" s="63">
        <v>29</v>
      </c>
      <c r="D82" s="64">
        <v>953863.45</v>
      </c>
      <c r="E82" s="64">
        <v>57231.81</v>
      </c>
      <c r="F82" s="65">
        <v>7.3315142400394792E-5</v>
      </c>
    </row>
    <row r="83" spans="1:6" x14ac:dyDescent="0.2">
      <c r="A83" s="58" t="s">
        <v>98</v>
      </c>
      <c r="B83" s="58" t="s">
        <v>50</v>
      </c>
      <c r="C83" s="63">
        <v>62</v>
      </c>
      <c r="D83" s="64">
        <v>1246381.0900000001</v>
      </c>
      <c r="E83" s="64">
        <v>74782.880000000005</v>
      </c>
      <c r="F83" s="65">
        <v>9.5798429165732066E-5</v>
      </c>
    </row>
    <row r="84" spans="1:6" x14ac:dyDescent="0.2">
      <c r="A84" s="58" t="s">
        <v>98</v>
      </c>
      <c r="B84" s="58" t="s">
        <v>51</v>
      </c>
      <c r="C84" s="63">
        <v>1712</v>
      </c>
      <c r="D84" s="64">
        <v>72460168.040000007</v>
      </c>
      <c r="E84" s="64">
        <v>4341672.25</v>
      </c>
      <c r="F84" s="65">
        <v>5.5617727145898833E-3</v>
      </c>
    </row>
    <row r="85" spans="1:6" x14ac:dyDescent="0.2">
      <c r="A85" s="58" t="s">
        <v>105</v>
      </c>
      <c r="B85" s="58" t="s">
        <v>106</v>
      </c>
      <c r="C85" s="63">
        <v>751</v>
      </c>
      <c r="D85" s="64">
        <v>32515289.280000001</v>
      </c>
      <c r="E85" s="64">
        <v>1946776.6</v>
      </c>
      <c r="F85" s="65">
        <v>2.4938614321433554E-3</v>
      </c>
    </row>
    <row r="86" spans="1:6" x14ac:dyDescent="0.2">
      <c r="A86" s="58" t="s">
        <v>105</v>
      </c>
      <c r="B86" s="58" t="s">
        <v>110</v>
      </c>
      <c r="C86" s="63">
        <v>146</v>
      </c>
      <c r="D86" s="64">
        <v>5434232.1299999999</v>
      </c>
      <c r="E86" s="64">
        <v>326053.93</v>
      </c>
      <c r="F86" s="65">
        <v>4.1768188544374804E-4</v>
      </c>
    </row>
    <row r="87" spans="1:6" x14ac:dyDescent="0.2">
      <c r="A87" s="58" t="s">
        <v>105</v>
      </c>
      <c r="B87" s="58" t="s">
        <v>107</v>
      </c>
      <c r="C87" s="63">
        <v>202</v>
      </c>
      <c r="D87" s="64">
        <v>4448429.93</v>
      </c>
      <c r="E87" s="64">
        <v>266905.81</v>
      </c>
      <c r="F87" s="65">
        <v>3.4191190996130848E-4</v>
      </c>
    </row>
    <row r="88" spans="1:6" x14ac:dyDescent="0.2">
      <c r="A88" s="58" t="s">
        <v>105</v>
      </c>
      <c r="B88" s="58" t="s">
        <v>108</v>
      </c>
      <c r="C88" s="63">
        <v>181</v>
      </c>
      <c r="D88" s="64">
        <v>3542271.86</v>
      </c>
      <c r="E88" s="64">
        <v>212517.78</v>
      </c>
      <c r="F88" s="65">
        <v>2.7223970905892672E-4</v>
      </c>
    </row>
    <row r="89" spans="1:6" x14ac:dyDescent="0.2">
      <c r="A89" s="58" t="s">
        <v>105</v>
      </c>
      <c r="B89" s="58" t="s">
        <v>109</v>
      </c>
      <c r="C89" s="63">
        <v>116</v>
      </c>
      <c r="D89" s="64">
        <v>2748476.98</v>
      </c>
      <c r="E89" s="64">
        <v>164908.70000000001</v>
      </c>
      <c r="F89" s="65">
        <v>2.1125148450772368E-4</v>
      </c>
    </row>
    <row r="90" spans="1:6" x14ac:dyDescent="0.2">
      <c r="A90" s="58" t="s">
        <v>105</v>
      </c>
      <c r="B90" s="58" t="s">
        <v>114</v>
      </c>
      <c r="C90" s="63">
        <v>27</v>
      </c>
      <c r="D90" s="64">
        <v>1220093.74</v>
      </c>
      <c r="E90" s="64">
        <v>73205.64</v>
      </c>
      <c r="F90" s="65">
        <v>9.3777951826301431E-5</v>
      </c>
    </row>
    <row r="91" spans="1:6" x14ac:dyDescent="0.2">
      <c r="A91" s="58" t="s">
        <v>105</v>
      </c>
      <c r="B91" s="58" t="s">
        <v>111</v>
      </c>
      <c r="C91" s="63">
        <v>49</v>
      </c>
      <c r="D91" s="64">
        <v>722351.83</v>
      </c>
      <c r="E91" s="64">
        <v>43341.13</v>
      </c>
      <c r="F91" s="65">
        <v>5.5520891576625351E-5</v>
      </c>
    </row>
    <row r="92" spans="1:6" x14ac:dyDescent="0.2">
      <c r="A92" s="58" t="s">
        <v>105</v>
      </c>
      <c r="B92" s="58" t="s">
        <v>113</v>
      </c>
      <c r="C92" s="63">
        <v>19</v>
      </c>
      <c r="D92" s="64">
        <v>491968.36</v>
      </c>
      <c r="E92" s="64">
        <v>29518.1</v>
      </c>
      <c r="F92" s="65">
        <v>3.7813301813957892E-5</v>
      </c>
    </row>
    <row r="93" spans="1:6" x14ac:dyDescent="0.2">
      <c r="A93" s="58" t="s">
        <v>105</v>
      </c>
      <c r="B93" s="58" t="s">
        <v>112</v>
      </c>
      <c r="C93" s="63">
        <v>30</v>
      </c>
      <c r="D93" s="64">
        <v>220560.7</v>
      </c>
      <c r="E93" s="64">
        <v>13233.65</v>
      </c>
      <c r="F93" s="65">
        <v>1.6952581688871705E-5</v>
      </c>
    </row>
    <row r="94" spans="1:6" x14ac:dyDescent="0.2">
      <c r="A94" s="58" t="s">
        <v>105</v>
      </c>
      <c r="B94" s="58" t="s">
        <v>50</v>
      </c>
      <c r="C94" s="63">
        <v>77</v>
      </c>
      <c r="D94" s="64">
        <v>426923.22</v>
      </c>
      <c r="E94" s="64">
        <v>25615.38</v>
      </c>
      <c r="F94" s="65">
        <v>3.281383608766217E-5</v>
      </c>
    </row>
    <row r="95" spans="1:6" x14ac:dyDescent="0.2">
      <c r="A95" s="58" t="s">
        <v>105</v>
      </c>
      <c r="B95" s="58" t="s">
        <v>51</v>
      </c>
      <c r="C95" s="63">
        <v>1598</v>
      </c>
      <c r="D95" s="64">
        <v>51770598.030000001</v>
      </c>
      <c r="E95" s="64">
        <v>3102076.72</v>
      </c>
      <c r="F95" s="65">
        <v>3.9738249841084813E-3</v>
      </c>
    </row>
    <row r="96" spans="1:6" x14ac:dyDescent="0.2">
      <c r="A96" s="58" t="s">
        <v>115</v>
      </c>
      <c r="B96" s="58" t="s">
        <v>116</v>
      </c>
      <c r="C96" s="63">
        <v>998</v>
      </c>
      <c r="D96" s="64">
        <v>56780574.75</v>
      </c>
      <c r="E96" s="64">
        <v>3398985.87</v>
      </c>
      <c r="F96" s="65">
        <v>4.3541717984453016E-3</v>
      </c>
    </row>
    <row r="97" spans="1:6" x14ac:dyDescent="0.2">
      <c r="A97" s="58" t="s">
        <v>115</v>
      </c>
      <c r="B97" s="58" t="s">
        <v>117</v>
      </c>
      <c r="C97" s="63">
        <v>169</v>
      </c>
      <c r="D97" s="64">
        <v>3699854.1</v>
      </c>
      <c r="E97" s="64">
        <v>221991.3</v>
      </c>
      <c r="F97" s="65">
        <v>2.8437548578576769E-4</v>
      </c>
    </row>
    <row r="98" spans="1:6" x14ac:dyDescent="0.2">
      <c r="A98" s="58" t="s">
        <v>115</v>
      </c>
      <c r="B98" s="58" t="s">
        <v>118</v>
      </c>
      <c r="C98" s="63">
        <v>83</v>
      </c>
      <c r="D98" s="64">
        <v>2334295.9700000002</v>
      </c>
      <c r="E98" s="64">
        <v>140057.78</v>
      </c>
      <c r="F98" s="65">
        <v>1.794169376258267E-4</v>
      </c>
    </row>
    <row r="99" spans="1:6" x14ac:dyDescent="0.2">
      <c r="A99" s="58" t="s">
        <v>115</v>
      </c>
      <c r="B99" s="58" t="s">
        <v>120</v>
      </c>
      <c r="C99" s="63">
        <v>52</v>
      </c>
      <c r="D99" s="64">
        <v>887524.06</v>
      </c>
      <c r="E99" s="64">
        <v>53251.46</v>
      </c>
      <c r="F99" s="65">
        <v>6.8216231024825652E-5</v>
      </c>
    </row>
    <row r="100" spans="1:6" x14ac:dyDescent="0.2">
      <c r="A100" s="58" t="s">
        <v>115</v>
      </c>
      <c r="B100" s="58" t="s">
        <v>119</v>
      </c>
      <c r="C100" s="63">
        <v>77</v>
      </c>
      <c r="D100" s="64">
        <v>732228.7</v>
      </c>
      <c r="E100" s="64">
        <v>43933.71</v>
      </c>
      <c r="F100" s="65">
        <v>5.6279998917169462E-5</v>
      </c>
    </row>
    <row r="101" spans="1:6" x14ac:dyDescent="0.2">
      <c r="A101" s="58" t="s">
        <v>115</v>
      </c>
      <c r="B101" s="58" t="s">
        <v>122</v>
      </c>
      <c r="C101" s="63">
        <v>19</v>
      </c>
      <c r="D101" s="64">
        <v>260587.16</v>
      </c>
      <c r="E101" s="64">
        <v>15635.23</v>
      </c>
      <c r="F101" s="65">
        <v>2.0029055763096161E-5</v>
      </c>
    </row>
    <row r="102" spans="1:6" x14ac:dyDescent="0.2">
      <c r="A102" s="58" t="s">
        <v>115</v>
      </c>
      <c r="B102" s="58" t="s">
        <v>121</v>
      </c>
      <c r="C102" s="63">
        <v>21</v>
      </c>
      <c r="D102" s="64">
        <v>234011.02</v>
      </c>
      <c r="E102" s="64">
        <v>14040.67</v>
      </c>
      <c r="F102" s="65">
        <v>1.7986391142390063E-5</v>
      </c>
    </row>
    <row r="103" spans="1:6" x14ac:dyDescent="0.2">
      <c r="A103" s="58" t="s">
        <v>115</v>
      </c>
      <c r="B103" s="58" t="s">
        <v>50</v>
      </c>
      <c r="C103" s="63">
        <v>100</v>
      </c>
      <c r="D103" s="64">
        <v>525456.18999999994</v>
      </c>
      <c r="E103" s="64">
        <v>31472.61</v>
      </c>
      <c r="F103" s="65">
        <v>4.0317069892811164E-5</v>
      </c>
    </row>
    <row r="104" spans="1:6" x14ac:dyDescent="0.2">
      <c r="A104" s="58" t="s">
        <v>115</v>
      </c>
      <c r="B104" s="58" t="s">
        <v>51</v>
      </c>
      <c r="C104" s="63">
        <v>1519</v>
      </c>
      <c r="D104" s="64">
        <v>65454531.950000003</v>
      </c>
      <c r="E104" s="64">
        <v>3919368.62</v>
      </c>
      <c r="F104" s="65">
        <v>5.0207929557869796E-3</v>
      </c>
    </row>
    <row r="105" spans="1:6" x14ac:dyDescent="0.2">
      <c r="A105" s="58" t="s">
        <v>123</v>
      </c>
      <c r="B105" s="58" t="s">
        <v>124</v>
      </c>
      <c r="C105" s="63">
        <v>165</v>
      </c>
      <c r="D105" s="64">
        <v>4293363.63</v>
      </c>
      <c r="E105" s="64">
        <v>257223.55</v>
      </c>
      <c r="F105" s="65">
        <v>3.2950873294038872E-4</v>
      </c>
    </row>
    <row r="106" spans="1:6" x14ac:dyDescent="0.2">
      <c r="A106" s="58" t="s">
        <v>123</v>
      </c>
      <c r="B106" s="58" t="s">
        <v>126</v>
      </c>
      <c r="C106" s="63">
        <v>144</v>
      </c>
      <c r="D106" s="64">
        <v>3056276.39</v>
      </c>
      <c r="E106" s="64">
        <v>183376.6</v>
      </c>
      <c r="F106" s="65">
        <v>2.3490924962709086E-4</v>
      </c>
    </row>
    <row r="107" spans="1:6" x14ac:dyDescent="0.2">
      <c r="A107" s="58" t="s">
        <v>123</v>
      </c>
      <c r="B107" s="58" t="s">
        <v>125</v>
      </c>
      <c r="C107" s="63">
        <v>121</v>
      </c>
      <c r="D107" s="64">
        <v>2640932.4700000002</v>
      </c>
      <c r="E107" s="64">
        <v>158456</v>
      </c>
      <c r="F107" s="65">
        <v>2.0298544121174843E-4</v>
      </c>
    </row>
    <row r="108" spans="1:6" x14ac:dyDescent="0.2">
      <c r="A108" s="58" t="s">
        <v>123</v>
      </c>
      <c r="B108" s="58" t="s">
        <v>128</v>
      </c>
      <c r="C108" s="63">
        <v>92</v>
      </c>
      <c r="D108" s="64">
        <v>2478996.31</v>
      </c>
      <c r="E108" s="64">
        <v>148739.79</v>
      </c>
      <c r="F108" s="65">
        <v>1.9053877353267034E-4</v>
      </c>
    </row>
    <row r="109" spans="1:6" x14ac:dyDescent="0.2">
      <c r="A109" s="58" t="s">
        <v>123</v>
      </c>
      <c r="B109" s="58" t="s">
        <v>129</v>
      </c>
      <c r="C109" s="63">
        <v>104</v>
      </c>
      <c r="D109" s="64">
        <v>2249657.66</v>
      </c>
      <c r="E109" s="64">
        <v>134948.67000000001</v>
      </c>
      <c r="F109" s="65">
        <v>1.7287206114560916E-4</v>
      </c>
    </row>
    <row r="110" spans="1:6" x14ac:dyDescent="0.2">
      <c r="A110" s="58" t="s">
        <v>123</v>
      </c>
      <c r="B110" s="58" t="s">
        <v>130</v>
      </c>
      <c r="C110" s="63">
        <v>52</v>
      </c>
      <c r="D110" s="64">
        <v>2113340.85</v>
      </c>
      <c r="E110" s="64">
        <v>126800.49</v>
      </c>
      <c r="F110" s="65">
        <v>1.6243407260385152E-4</v>
      </c>
    </row>
    <row r="111" spans="1:6" x14ac:dyDescent="0.2">
      <c r="A111" s="58" t="s">
        <v>123</v>
      </c>
      <c r="B111" s="58" t="s">
        <v>127</v>
      </c>
      <c r="C111" s="63">
        <v>137</v>
      </c>
      <c r="D111" s="64">
        <v>1985741.73</v>
      </c>
      <c r="E111" s="64">
        <v>119094.68</v>
      </c>
      <c r="F111" s="65">
        <v>1.5256276925942842E-4</v>
      </c>
    </row>
    <row r="112" spans="1:6" x14ac:dyDescent="0.2">
      <c r="A112" s="58" t="s">
        <v>123</v>
      </c>
      <c r="B112" s="58" t="s">
        <v>131</v>
      </c>
      <c r="C112" s="63">
        <v>80</v>
      </c>
      <c r="D112" s="64">
        <v>1265321.6399999999</v>
      </c>
      <c r="E112" s="64">
        <v>75919.3</v>
      </c>
      <c r="F112" s="65">
        <v>9.725420689015937E-5</v>
      </c>
    </row>
    <row r="113" spans="1:6" x14ac:dyDescent="0.2">
      <c r="A113" s="58" t="s">
        <v>123</v>
      </c>
      <c r="B113" s="58" t="s">
        <v>50</v>
      </c>
      <c r="C113" s="63">
        <v>80</v>
      </c>
      <c r="D113" s="64">
        <v>520420.61</v>
      </c>
      <c r="E113" s="64">
        <v>31225.22</v>
      </c>
      <c r="F113" s="65">
        <v>4.0000158142537433E-5</v>
      </c>
    </row>
    <row r="114" spans="1:6" x14ac:dyDescent="0.2">
      <c r="A114" s="58" t="s">
        <v>123</v>
      </c>
      <c r="B114" s="58" t="s">
        <v>51</v>
      </c>
      <c r="C114" s="63">
        <v>975</v>
      </c>
      <c r="D114" s="64">
        <v>20604051.289999999</v>
      </c>
      <c r="E114" s="64">
        <v>1235784.32</v>
      </c>
      <c r="F114" s="65">
        <v>1.5830654909739015E-3</v>
      </c>
    </row>
    <row r="115" spans="1:6" x14ac:dyDescent="0.2">
      <c r="A115" s="58" t="s">
        <v>132</v>
      </c>
      <c r="B115" s="58" t="s">
        <v>135</v>
      </c>
      <c r="C115" s="63">
        <v>182</v>
      </c>
      <c r="D115" s="64">
        <v>6287989.6299999999</v>
      </c>
      <c r="E115" s="64">
        <v>377279.32</v>
      </c>
      <c r="F115" s="65">
        <v>4.8330267853706032E-4</v>
      </c>
    </row>
    <row r="116" spans="1:6" x14ac:dyDescent="0.2">
      <c r="A116" s="58" t="s">
        <v>132</v>
      </c>
      <c r="B116" s="58" t="s">
        <v>133</v>
      </c>
      <c r="C116" s="63">
        <v>207</v>
      </c>
      <c r="D116" s="64">
        <v>5810485.4000000004</v>
      </c>
      <c r="E116" s="64">
        <v>348482.3</v>
      </c>
      <c r="F116" s="65">
        <v>4.4641309524401021E-4</v>
      </c>
    </row>
    <row r="117" spans="1:6" x14ac:dyDescent="0.2">
      <c r="A117" s="58" t="s">
        <v>132</v>
      </c>
      <c r="B117" s="58" t="s">
        <v>134</v>
      </c>
      <c r="C117" s="63">
        <v>186</v>
      </c>
      <c r="D117" s="64">
        <v>4730153.79</v>
      </c>
      <c r="E117" s="64">
        <v>283720.44</v>
      </c>
      <c r="F117" s="65">
        <v>3.6345180172534587E-4</v>
      </c>
    </row>
    <row r="118" spans="1:6" x14ac:dyDescent="0.2">
      <c r="A118" s="58" t="s">
        <v>132</v>
      </c>
      <c r="B118" s="58" t="s">
        <v>138</v>
      </c>
      <c r="C118" s="63">
        <v>40</v>
      </c>
      <c r="D118" s="64">
        <v>1105080</v>
      </c>
      <c r="E118" s="64">
        <v>66304.83</v>
      </c>
      <c r="F118" s="65">
        <v>8.4937870273261824E-5</v>
      </c>
    </row>
    <row r="119" spans="1:6" x14ac:dyDescent="0.2">
      <c r="A119" s="58" t="s">
        <v>132</v>
      </c>
      <c r="B119" s="58" t="s">
        <v>136</v>
      </c>
      <c r="C119" s="63">
        <v>35</v>
      </c>
      <c r="D119" s="64">
        <v>891323.49</v>
      </c>
      <c r="E119" s="64">
        <v>53479.42</v>
      </c>
      <c r="F119" s="65">
        <v>6.850825253981171E-5</v>
      </c>
    </row>
    <row r="120" spans="1:6" x14ac:dyDescent="0.2">
      <c r="A120" s="58" t="s">
        <v>132</v>
      </c>
      <c r="B120" s="58" t="s">
        <v>137</v>
      </c>
      <c r="C120" s="63">
        <v>19</v>
      </c>
      <c r="D120" s="64">
        <v>129365.4</v>
      </c>
      <c r="E120" s="64">
        <v>7761.92</v>
      </c>
      <c r="F120" s="65">
        <v>9.943181424813794E-6</v>
      </c>
    </row>
    <row r="121" spans="1:6" x14ac:dyDescent="0.2">
      <c r="A121" s="58" t="s">
        <v>132</v>
      </c>
      <c r="B121" s="58" t="s">
        <v>50</v>
      </c>
      <c r="C121" s="63">
        <v>69</v>
      </c>
      <c r="D121" s="64">
        <v>305621.03000000003</v>
      </c>
      <c r="E121" s="64">
        <v>18337.25</v>
      </c>
      <c r="F121" s="65">
        <v>2.3490399744156952E-5</v>
      </c>
    </row>
    <row r="122" spans="1:6" x14ac:dyDescent="0.2">
      <c r="A122" s="58" t="s">
        <v>132</v>
      </c>
      <c r="B122" s="58" t="s">
        <v>51</v>
      </c>
      <c r="C122" s="63">
        <v>738</v>
      </c>
      <c r="D122" s="64">
        <v>19260018.739999998</v>
      </c>
      <c r="E122" s="64">
        <v>1155365.47</v>
      </c>
      <c r="F122" s="65">
        <v>1.4800472666782519E-3</v>
      </c>
    </row>
    <row r="123" spans="1:6" x14ac:dyDescent="0.2">
      <c r="A123" s="58" t="s">
        <v>140</v>
      </c>
      <c r="B123" s="58" t="s">
        <v>140</v>
      </c>
      <c r="C123" s="63">
        <v>1379</v>
      </c>
      <c r="D123" s="64">
        <v>76597927.799999997</v>
      </c>
      <c r="E123" s="64">
        <v>4589666.1900000004</v>
      </c>
      <c r="F123" s="65">
        <v>5.8794581246011165E-3</v>
      </c>
    </row>
    <row r="124" spans="1:6" x14ac:dyDescent="0.2">
      <c r="A124" s="58" t="s">
        <v>140</v>
      </c>
      <c r="B124" s="58" t="s">
        <v>141</v>
      </c>
      <c r="C124" s="63">
        <v>215</v>
      </c>
      <c r="D124" s="64">
        <v>6434176.8799999999</v>
      </c>
      <c r="E124" s="64">
        <v>384905.14</v>
      </c>
      <c r="F124" s="65">
        <v>4.9307151302298313E-4</v>
      </c>
    </row>
    <row r="125" spans="1:6" x14ac:dyDescent="0.2">
      <c r="A125" s="58" t="s">
        <v>140</v>
      </c>
      <c r="B125" s="58" t="s">
        <v>144</v>
      </c>
      <c r="C125" s="63">
        <v>96</v>
      </c>
      <c r="D125" s="64">
        <v>4601658.92</v>
      </c>
      <c r="E125" s="64">
        <v>276086.5</v>
      </c>
      <c r="F125" s="65">
        <v>3.5367256535004914E-4</v>
      </c>
    </row>
    <row r="126" spans="1:6" x14ac:dyDescent="0.2">
      <c r="A126" s="58" t="s">
        <v>140</v>
      </c>
      <c r="B126" s="58" t="s">
        <v>142</v>
      </c>
      <c r="C126" s="63">
        <v>181</v>
      </c>
      <c r="D126" s="64">
        <v>4259017.79</v>
      </c>
      <c r="E126" s="64">
        <v>255537.31</v>
      </c>
      <c r="F126" s="65">
        <v>3.273486243273422E-4</v>
      </c>
    </row>
    <row r="127" spans="1:6" x14ac:dyDescent="0.2">
      <c r="A127" s="58" t="s">
        <v>140</v>
      </c>
      <c r="B127" s="58" t="s">
        <v>143</v>
      </c>
      <c r="C127" s="63">
        <v>119</v>
      </c>
      <c r="D127" s="64">
        <v>2558115.41</v>
      </c>
      <c r="E127" s="64">
        <v>153486.94</v>
      </c>
      <c r="F127" s="65">
        <v>1.9661997170281441E-4</v>
      </c>
    </row>
    <row r="128" spans="1:6" x14ac:dyDescent="0.2">
      <c r="A128" s="58" t="s">
        <v>140</v>
      </c>
      <c r="B128" s="58" t="s">
        <v>146</v>
      </c>
      <c r="C128" s="63">
        <v>63</v>
      </c>
      <c r="D128" s="64">
        <v>2043238.93</v>
      </c>
      <c r="E128" s="64">
        <v>122573.14</v>
      </c>
      <c r="F128" s="65">
        <v>1.570187490761436E-4</v>
      </c>
    </row>
    <row r="129" spans="1:6" x14ac:dyDescent="0.2">
      <c r="A129" s="58" t="s">
        <v>140</v>
      </c>
      <c r="B129" s="58" t="s">
        <v>149</v>
      </c>
      <c r="C129" s="63">
        <v>20</v>
      </c>
      <c r="D129" s="64">
        <v>1516970.9</v>
      </c>
      <c r="E129" s="64">
        <v>91018.240000000005</v>
      </c>
      <c r="F129" s="65">
        <v>1.1659626397685674E-4</v>
      </c>
    </row>
    <row r="130" spans="1:6" x14ac:dyDescent="0.2">
      <c r="A130" s="58" t="s">
        <v>140</v>
      </c>
      <c r="B130" s="58" t="s">
        <v>145</v>
      </c>
      <c r="C130" s="63">
        <v>70</v>
      </c>
      <c r="D130" s="64">
        <v>1259115.79</v>
      </c>
      <c r="E130" s="64">
        <v>75546.960000000006</v>
      </c>
      <c r="F130" s="65">
        <v>9.6777231583570908E-5</v>
      </c>
    </row>
    <row r="131" spans="1:6" x14ac:dyDescent="0.2">
      <c r="A131" s="58" t="s">
        <v>140</v>
      </c>
      <c r="B131" s="58" t="s">
        <v>148</v>
      </c>
      <c r="C131" s="63">
        <v>37</v>
      </c>
      <c r="D131" s="64">
        <v>816588.34</v>
      </c>
      <c r="E131" s="64">
        <v>48995.32</v>
      </c>
      <c r="F131" s="65">
        <v>6.2764026906591115E-5</v>
      </c>
    </row>
    <row r="132" spans="1:6" x14ac:dyDescent="0.2">
      <c r="A132" s="58" t="s">
        <v>140</v>
      </c>
      <c r="B132" s="58" t="s">
        <v>147</v>
      </c>
      <c r="C132" s="63">
        <v>27</v>
      </c>
      <c r="D132" s="64">
        <v>263781.17</v>
      </c>
      <c r="E132" s="64">
        <v>15826.88</v>
      </c>
      <c r="F132" s="65">
        <v>2.0274563410696958E-5</v>
      </c>
    </row>
    <row r="133" spans="1:6" x14ac:dyDescent="0.2">
      <c r="A133" s="58" t="s">
        <v>140</v>
      </c>
      <c r="B133" s="58" t="s">
        <v>50</v>
      </c>
      <c r="C133" s="63">
        <v>66</v>
      </c>
      <c r="D133" s="64">
        <v>459753.06</v>
      </c>
      <c r="E133" s="64">
        <v>27585.200000000001</v>
      </c>
      <c r="F133" s="65">
        <v>3.5337216595864614E-5</v>
      </c>
    </row>
    <row r="134" spans="1:6" x14ac:dyDescent="0.2">
      <c r="A134" s="58" t="s">
        <v>140</v>
      </c>
      <c r="B134" s="58" t="s">
        <v>51</v>
      </c>
      <c r="C134" s="63">
        <v>2273</v>
      </c>
      <c r="D134" s="64">
        <v>100810344.98999999</v>
      </c>
      <c r="E134" s="64">
        <v>6041227.8099999996</v>
      </c>
      <c r="F134" s="65">
        <v>7.7389388377438195E-3</v>
      </c>
    </row>
    <row r="135" spans="1:6" x14ac:dyDescent="0.2">
      <c r="A135" s="58" t="s">
        <v>150</v>
      </c>
      <c r="B135" s="58" t="s">
        <v>151</v>
      </c>
      <c r="C135" s="63">
        <v>721</v>
      </c>
      <c r="D135" s="64">
        <v>42296084.93</v>
      </c>
      <c r="E135" s="64">
        <v>2534890.4</v>
      </c>
      <c r="F135" s="65">
        <v>3.2472474773276206E-3</v>
      </c>
    </row>
    <row r="136" spans="1:6" x14ac:dyDescent="0.2">
      <c r="A136" s="58" t="s">
        <v>150</v>
      </c>
      <c r="B136" s="58" t="s">
        <v>152</v>
      </c>
      <c r="C136" s="63">
        <v>122</v>
      </c>
      <c r="D136" s="64">
        <v>3039608.1</v>
      </c>
      <c r="E136" s="64">
        <v>182376.46</v>
      </c>
      <c r="F136" s="65">
        <v>2.3362804942530916E-4</v>
      </c>
    </row>
    <row r="137" spans="1:6" x14ac:dyDescent="0.2">
      <c r="A137" s="58" t="s">
        <v>150</v>
      </c>
      <c r="B137" s="58" t="s">
        <v>153</v>
      </c>
      <c r="C137" s="63">
        <v>132</v>
      </c>
      <c r="D137" s="64">
        <v>2595886.02</v>
      </c>
      <c r="E137" s="64">
        <v>155753.10999999999</v>
      </c>
      <c r="F137" s="65">
        <v>1.9952298274254041E-4</v>
      </c>
    </row>
    <row r="138" spans="1:6" x14ac:dyDescent="0.2">
      <c r="A138" s="58" t="s">
        <v>150</v>
      </c>
      <c r="B138" s="58" t="s">
        <v>154</v>
      </c>
      <c r="C138" s="63">
        <v>49</v>
      </c>
      <c r="D138" s="64">
        <v>2514381.9</v>
      </c>
      <c r="E138" s="64">
        <v>150862.89000000001</v>
      </c>
      <c r="F138" s="65">
        <v>1.9325850891811907E-4</v>
      </c>
    </row>
    <row r="139" spans="1:6" x14ac:dyDescent="0.2">
      <c r="A139" s="58" t="s">
        <v>150</v>
      </c>
      <c r="B139" s="58" t="s">
        <v>157</v>
      </c>
      <c r="C139" s="63">
        <v>19</v>
      </c>
      <c r="D139" s="64">
        <v>573952.77</v>
      </c>
      <c r="E139" s="64">
        <v>34437.18</v>
      </c>
      <c r="F139" s="65">
        <v>4.4114745900366027E-5</v>
      </c>
    </row>
    <row r="140" spans="1:6" x14ac:dyDescent="0.2">
      <c r="A140" s="58" t="s">
        <v>150</v>
      </c>
      <c r="B140" s="58" t="s">
        <v>155</v>
      </c>
      <c r="C140" s="63">
        <v>32</v>
      </c>
      <c r="D140" s="64">
        <v>349265.83</v>
      </c>
      <c r="E140" s="64">
        <v>20955.939999999999</v>
      </c>
      <c r="F140" s="65">
        <v>2.6844996257048818E-5</v>
      </c>
    </row>
    <row r="141" spans="1:6" x14ac:dyDescent="0.2">
      <c r="A141" s="58" t="s">
        <v>150</v>
      </c>
      <c r="B141" s="58" t="s">
        <v>156</v>
      </c>
      <c r="C141" s="63">
        <v>21</v>
      </c>
      <c r="D141" s="64">
        <v>248857.76</v>
      </c>
      <c r="E141" s="64">
        <v>14931.46</v>
      </c>
      <c r="F141" s="65">
        <v>1.9127511713255246E-5</v>
      </c>
    </row>
    <row r="142" spans="1:6" x14ac:dyDescent="0.2">
      <c r="A142" s="58" t="s">
        <v>150</v>
      </c>
      <c r="B142" s="58" t="s">
        <v>50</v>
      </c>
      <c r="C142" s="63">
        <v>82</v>
      </c>
      <c r="D142" s="64">
        <v>155116.95000000001</v>
      </c>
      <c r="E142" s="64">
        <v>9307.01</v>
      </c>
      <c r="F142" s="65">
        <v>1.1922473943632018E-5</v>
      </c>
    </row>
    <row r="143" spans="1:6" x14ac:dyDescent="0.2">
      <c r="A143" s="58" t="s">
        <v>150</v>
      </c>
      <c r="B143" s="58" t="s">
        <v>51</v>
      </c>
      <c r="C143" s="63">
        <v>1178</v>
      </c>
      <c r="D143" s="64">
        <v>51773154.259999998</v>
      </c>
      <c r="E143" s="64">
        <v>3103514.46</v>
      </c>
      <c r="F143" s="65">
        <v>3.9756667590380998E-3</v>
      </c>
    </row>
    <row r="144" spans="1:6" x14ac:dyDescent="0.2">
      <c r="A144" s="58" t="s">
        <v>158</v>
      </c>
      <c r="B144" s="58" t="s">
        <v>159</v>
      </c>
      <c r="C144" s="63">
        <v>418</v>
      </c>
      <c r="D144" s="64">
        <v>14316788.119999999</v>
      </c>
      <c r="E144" s="64">
        <v>859007.31</v>
      </c>
      <c r="F144" s="65">
        <v>1.1004062820244558E-3</v>
      </c>
    </row>
    <row r="145" spans="1:6" x14ac:dyDescent="0.2">
      <c r="A145" s="58" t="s">
        <v>158</v>
      </c>
      <c r="B145" s="58" t="s">
        <v>160</v>
      </c>
      <c r="C145" s="63">
        <v>222</v>
      </c>
      <c r="D145" s="64">
        <v>5845432.1900000004</v>
      </c>
      <c r="E145" s="64">
        <v>350725.92</v>
      </c>
      <c r="F145" s="65">
        <v>4.4928721926336889E-4</v>
      </c>
    </row>
    <row r="146" spans="1:6" x14ac:dyDescent="0.2">
      <c r="A146" s="58" t="s">
        <v>158</v>
      </c>
      <c r="B146" s="58" t="s">
        <v>161</v>
      </c>
      <c r="C146" s="63">
        <v>166</v>
      </c>
      <c r="D146" s="64">
        <v>4484806.0599999996</v>
      </c>
      <c r="E146" s="64">
        <v>269088.36</v>
      </c>
      <c r="F146" s="65">
        <v>3.447078020368165E-4</v>
      </c>
    </row>
    <row r="147" spans="1:6" x14ac:dyDescent="0.2">
      <c r="A147" s="58" t="s">
        <v>158</v>
      </c>
      <c r="B147" s="58" t="s">
        <v>164</v>
      </c>
      <c r="C147" s="63">
        <v>85</v>
      </c>
      <c r="D147" s="64">
        <v>1586385.85</v>
      </c>
      <c r="E147" s="64">
        <v>95183.12</v>
      </c>
      <c r="F147" s="65">
        <v>1.2193156213151157E-4</v>
      </c>
    </row>
    <row r="148" spans="1:6" x14ac:dyDescent="0.2">
      <c r="A148" s="58" t="s">
        <v>158</v>
      </c>
      <c r="B148" s="58" t="s">
        <v>163</v>
      </c>
      <c r="C148" s="63">
        <v>93</v>
      </c>
      <c r="D148" s="64">
        <v>1518785.43</v>
      </c>
      <c r="E148" s="64">
        <v>91070.26</v>
      </c>
      <c r="F148" s="65">
        <v>1.166629026819347E-4</v>
      </c>
    </row>
    <row r="149" spans="1:6" x14ac:dyDescent="0.2">
      <c r="A149" s="58" t="s">
        <v>158</v>
      </c>
      <c r="B149" s="58" t="s">
        <v>162</v>
      </c>
      <c r="C149" s="63">
        <v>104</v>
      </c>
      <c r="D149" s="64">
        <v>1449913.64</v>
      </c>
      <c r="E149" s="64">
        <v>86994.8</v>
      </c>
      <c r="F149" s="65">
        <v>1.1144215341247926E-4</v>
      </c>
    </row>
    <row r="150" spans="1:6" x14ac:dyDescent="0.2">
      <c r="A150" s="58" t="s">
        <v>158</v>
      </c>
      <c r="B150" s="58" t="s">
        <v>166</v>
      </c>
      <c r="C150" s="63">
        <v>37</v>
      </c>
      <c r="D150" s="64">
        <v>1005539.34</v>
      </c>
      <c r="E150" s="64">
        <v>60332.36</v>
      </c>
      <c r="F150" s="65">
        <v>7.7287011624337635E-5</v>
      </c>
    </row>
    <row r="151" spans="1:6" x14ac:dyDescent="0.2">
      <c r="A151" s="58" t="s">
        <v>158</v>
      </c>
      <c r="B151" s="58" t="s">
        <v>167</v>
      </c>
      <c r="C151" s="63">
        <v>19</v>
      </c>
      <c r="D151" s="64">
        <v>209096.5</v>
      </c>
      <c r="E151" s="64">
        <v>12545.79</v>
      </c>
      <c r="F151" s="65">
        <v>1.6071418680895274E-5</v>
      </c>
    </row>
    <row r="152" spans="1:6" x14ac:dyDescent="0.2">
      <c r="A152" s="58" t="s">
        <v>158</v>
      </c>
      <c r="B152" s="58" t="s">
        <v>50</v>
      </c>
      <c r="C152" s="63">
        <v>100</v>
      </c>
      <c r="D152" s="64">
        <v>2938628.27</v>
      </c>
      <c r="E152" s="64">
        <v>176317.66</v>
      </c>
      <c r="F152" s="65">
        <v>2.2586660024563948E-4</v>
      </c>
    </row>
    <row r="153" spans="1:6" x14ac:dyDescent="0.2">
      <c r="A153" s="58" t="s">
        <v>158</v>
      </c>
      <c r="B153" s="58" t="s">
        <v>51</v>
      </c>
      <c r="C153" s="63">
        <v>1244</v>
      </c>
      <c r="D153" s="64">
        <v>33355375.399999999</v>
      </c>
      <c r="E153" s="64">
        <v>2001265.58</v>
      </c>
      <c r="F153" s="65">
        <v>2.5636629521014393E-3</v>
      </c>
    </row>
    <row r="154" spans="1:6" x14ac:dyDescent="0.2">
      <c r="A154" s="58" t="s">
        <v>168</v>
      </c>
      <c r="B154" s="58" t="s">
        <v>169</v>
      </c>
      <c r="C154" s="63">
        <v>2290</v>
      </c>
      <c r="D154" s="64">
        <v>172816221.99000001</v>
      </c>
      <c r="E154" s="64">
        <v>10347013.09</v>
      </c>
      <c r="F154" s="65">
        <v>1.3254739595202368E-2</v>
      </c>
    </row>
    <row r="155" spans="1:6" x14ac:dyDescent="0.2">
      <c r="A155" s="58" t="s">
        <v>168</v>
      </c>
      <c r="B155" s="58" t="s">
        <v>170</v>
      </c>
      <c r="C155" s="63">
        <v>1063</v>
      </c>
      <c r="D155" s="64">
        <v>39758777.469999999</v>
      </c>
      <c r="E155" s="64">
        <v>2374756.12</v>
      </c>
      <c r="F155" s="65">
        <v>3.0421121244288626E-3</v>
      </c>
    </row>
    <row r="156" spans="1:6" x14ac:dyDescent="0.2">
      <c r="A156" s="58" t="s">
        <v>168</v>
      </c>
      <c r="B156" s="58" t="s">
        <v>172</v>
      </c>
      <c r="C156" s="63">
        <v>88</v>
      </c>
      <c r="D156" s="64">
        <v>3379150.6</v>
      </c>
      <c r="E156" s="64">
        <v>202741.23</v>
      </c>
      <c r="F156" s="65">
        <v>2.597157445812249E-4</v>
      </c>
    </row>
    <row r="157" spans="1:6" x14ac:dyDescent="0.2">
      <c r="A157" s="58" t="s">
        <v>168</v>
      </c>
      <c r="B157" s="58" t="s">
        <v>171</v>
      </c>
      <c r="C157" s="63">
        <v>128</v>
      </c>
      <c r="D157" s="64">
        <v>1676392.22</v>
      </c>
      <c r="E157" s="64">
        <v>100583.56</v>
      </c>
      <c r="F157" s="65">
        <v>1.2884963841854126E-4</v>
      </c>
    </row>
    <row r="158" spans="1:6" x14ac:dyDescent="0.2">
      <c r="A158" s="58" t="s">
        <v>168</v>
      </c>
      <c r="B158" s="58" t="s">
        <v>173</v>
      </c>
      <c r="C158" s="63">
        <v>32</v>
      </c>
      <c r="D158" s="64">
        <v>639177.01</v>
      </c>
      <c r="E158" s="64">
        <v>38350.620000000003</v>
      </c>
      <c r="F158" s="65">
        <v>4.9127944170268748E-5</v>
      </c>
    </row>
    <row r="159" spans="1:6" x14ac:dyDescent="0.2">
      <c r="A159" s="58" t="s">
        <v>168</v>
      </c>
      <c r="B159" s="58" t="s">
        <v>174</v>
      </c>
      <c r="C159" s="63">
        <v>32</v>
      </c>
      <c r="D159" s="64">
        <v>276929.21000000002</v>
      </c>
      <c r="E159" s="64">
        <v>16615.75</v>
      </c>
      <c r="F159" s="65">
        <v>2.1285122335626984E-5</v>
      </c>
    </row>
    <row r="160" spans="1:6" x14ac:dyDescent="0.2">
      <c r="A160" s="58" t="s">
        <v>168</v>
      </c>
      <c r="B160" s="58" t="s">
        <v>50</v>
      </c>
      <c r="C160" s="63">
        <v>126</v>
      </c>
      <c r="D160" s="64">
        <v>1476057</v>
      </c>
      <c r="E160" s="64">
        <v>88538.240000000005</v>
      </c>
      <c r="F160" s="65">
        <v>1.1341933224688036E-4</v>
      </c>
    </row>
    <row r="161" spans="1:6" x14ac:dyDescent="0.2">
      <c r="A161" s="58" t="s">
        <v>168</v>
      </c>
      <c r="B161" s="58" t="s">
        <v>51</v>
      </c>
      <c r="C161" s="63">
        <v>3759</v>
      </c>
      <c r="D161" s="64">
        <v>220022705.5</v>
      </c>
      <c r="E161" s="64">
        <v>13168598.6</v>
      </c>
      <c r="F161" s="65">
        <v>1.6869249488573566E-2</v>
      </c>
    </row>
    <row r="162" spans="1:6" x14ac:dyDescent="0.2">
      <c r="A162" s="58" t="s">
        <v>176</v>
      </c>
      <c r="B162" s="58" t="s">
        <v>176</v>
      </c>
      <c r="C162" s="63">
        <v>632</v>
      </c>
      <c r="D162" s="64">
        <v>24799121.559999999</v>
      </c>
      <c r="E162" s="64">
        <v>1484487.89</v>
      </c>
      <c r="F162" s="65">
        <v>1.9016599518172077E-3</v>
      </c>
    </row>
    <row r="163" spans="1:6" x14ac:dyDescent="0.2">
      <c r="A163" s="58" t="s">
        <v>176</v>
      </c>
      <c r="B163" s="58" t="s">
        <v>177</v>
      </c>
      <c r="C163" s="63">
        <v>134</v>
      </c>
      <c r="D163" s="64">
        <v>8754932.3699999992</v>
      </c>
      <c r="E163" s="64">
        <v>525296</v>
      </c>
      <c r="F163" s="65">
        <v>6.7291513307647936E-4</v>
      </c>
    </row>
    <row r="164" spans="1:6" x14ac:dyDescent="0.2">
      <c r="A164" s="58" t="s">
        <v>176</v>
      </c>
      <c r="B164" s="58" t="s">
        <v>178</v>
      </c>
      <c r="C164" s="63">
        <v>71</v>
      </c>
      <c r="D164" s="64">
        <v>2047239.33</v>
      </c>
      <c r="E164" s="64">
        <v>122834.41</v>
      </c>
      <c r="F164" s="65">
        <v>1.5735344139593835E-4</v>
      </c>
    </row>
    <row r="165" spans="1:6" x14ac:dyDescent="0.2">
      <c r="A165" s="58" t="s">
        <v>176</v>
      </c>
      <c r="B165" s="58" t="s">
        <v>179</v>
      </c>
      <c r="C165" s="63">
        <v>54</v>
      </c>
      <c r="D165" s="64">
        <v>471655.08</v>
      </c>
      <c r="E165" s="64">
        <v>28299.29</v>
      </c>
      <c r="F165" s="65">
        <v>3.6251980780968982E-5</v>
      </c>
    </row>
    <row r="166" spans="1:6" x14ac:dyDescent="0.2">
      <c r="A166" s="58" t="s">
        <v>176</v>
      </c>
      <c r="B166" s="58" t="s">
        <v>180</v>
      </c>
      <c r="C166" s="63">
        <v>19</v>
      </c>
      <c r="D166" s="64">
        <v>361134.13</v>
      </c>
      <c r="E166" s="64">
        <v>21668.06</v>
      </c>
      <c r="F166" s="65">
        <v>2.7757236831061231E-5</v>
      </c>
    </row>
    <row r="167" spans="1:6" x14ac:dyDescent="0.2">
      <c r="A167" s="58" t="s">
        <v>176</v>
      </c>
      <c r="B167" s="58" t="s">
        <v>181</v>
      </c>
      <c r="C167" s="63">
        <v>21</v>
      </c>
      <c r="D167" s="64">
        <v>296550.21999999997</v>
      </c>
      <c r="E167" s="64">
        <v>17793.009999999998</v>
      </c>
      <c r="F167" s="65">
        <v>2.27932169519302E-5</v>
      </c>
    </row>
    <row r="168" spans="1:6" x14ac:dyDescent="0.2">
      <c r="A168" s="58" t="s">
        <v>176</v>
      </c>
      <c r="B168" s="58" t="s">
        <v>813</v>
      </c>
      <c r="C168" s="63">
        <v>16</v>
      </c>
      <c r="D168" s="64">
        <v>0</v>
      </c>
      <c r="E168" s="64">
        <v>0</v>
      </c>
      <c r="F168" s="65">
        <v>0</v>
      </c>
    </row>
    <row r="169" spans="1:6" x14ac:dyDescent="0.2">
      <c r="A169" s="58" t="s">
        <v>176</v>
      </c>
      <c r="B169" s="58" t="s">
        <v>50</v>
      </c>
      <c r="C169" s="63">
        <v>67</v>
      </c>
      <c r="D169" s="64">
        <v>455409.03</v>
      </c>
      <c r="E169" s="64">
        <v>27324.55</v>
      </c>
      <c r="F169" s="65">
        <v>3.5003318509002379E-5</v>
      </c>
    </row>
    <row r="170" spans="1:6" x14ac:dyDescent="0.2">
      <c r="A170" s="58" t="s">
        <v>176</v>
      </c>
      <c r="B170" s="58" t="s">
        <v>51</v>
      </c>
      <c r="C170" s="63">
        <v>1014</v>
      </c>
      <c r="D170" s="64">
        <v>37186041.719999999</v>
      </c>
      <c r="E170" s="64">
        <v>2227703.21</v>
      </c>
      <c r="F170" s="65">
        <v>2.8537342793625883E-3</v>
      </c>
    </row>
    <row r="171" spans="1:6" x14ac:dyDescent="0.2">
      <c r="A171" s="58" t="s">
        <v>182</v>
      </c>
      <c r="B171" s="58" t="s">
        <v>183</v>
      </c>
      <c r="C171" s="63">
        <v>538</v>
      </c>
      <c r="D171" s="64">
        <v>24746775.300000001</v>
      </c>
      <c r="E171" s="64">
        <v>1482789.77</v>
      </c>
      <c r="F171" s="65">
        <v>1.8994846246763581E-3</v>
      </c>
    </row>
    <row r="172" spans="1:6" x14ac:dyDescent="0.2">
      <c r="A172" s="58" t="s">
        <v>182</v>
      </c>
      <c r="B172" s="58" t="s">
        <v>184</v>
      </c>
      <c r="C172" s="63">
        <v>161</v>
      </c>
      <c r="D172" s="64">
        <v>2903720.54</v>
      </c>
      <c r="E172" s="64">
        <v>174223.22</v>
      </c>
      <c r="F172" s="65">
        <v>2.2318357891800572E-4</v>
      </c>
    </row>
    <row r="173" spans="1:6" x14ac:dyDescent="0.2">
      <c r="A173" s="58" t="s">
        <v>182</v>
      </c>
      <c r="B173" s="58" t="s">
        <v>188</v>
      </c>
      <c r="C173" s="63">
        <v>40</v>
      </c>
      <c r="D173" s="64">
        <v>2868371.77</v>
      </c>
      <c r="E173" s="64">
        <v>172102.31</v>
      </c>
      <c r="F173" s="65">
        <v>2.204666489682379E-4</v>
      </c>
    </row>
    <row r="174" spans="1:6" x14ac:dyDescent="0.2">
      <c r="A174" s="58" t="s">
        <v>182</v>
      </c>
      <c r="B174" s="58" t="s">
        <v>185</v>
      </c>
      <c r="C174" s="63">
        <v>114</v>
      </c>
      <c r="D174" s="64">
        <v>2027881.48</v>
      </c>
      <c r="E174" s="64">
        <v>121672.91</v>
      </c>
      <c r="F174" s="65">
        <v>1.5586553566837078E-4</v>
      </c>
    </row>
    <row r="175" spans="1:6" x14ac:dyDescent="0.2">
      <c r="A175" s="58" t="s">
        <v>182</v>
      </c>
      <c r="B175" s="58" t="s">
        <v>186</v>
      </c>
      <c r="C175" s="63">
        <v>93</v>
      </c>
      <c r="D175" s="64">
        <v>1938055.54</v>
      </c>
      <c r="E175" s="64">
        <v>116283.33</v>
      </c>
      <c r="F175" s="65">
        <v>1.4896137126786834E-4</v>
      </c>
    </row>
    <row r="176" spans="1:6" x14ac:dyDescent="0.2">
      <c r="A176" s="58" t="s">
        <v>182</v>
      </c>
      <c r="B176" s="58" t="s">
        <v>187</v>
      </c>
      <c r="C176" s="63">
        <v>83</v>
      </c>
      <c r="D176" s="64">
        <v>984904.74</v>
      </c>
      <c r="E176" s="64">
        <v>59083.88</v>
      </c>
      <c r="F176" s="65">
        <v>7.5687682702466291E-5</v>
      </c>
    </row>
    <row r="177" spans="1:6" x14ac:dyDescent="0.2">
      <c r="A177" s="58" t="s">
        <v>182</v>
      </c>
      <c r="B177" s="58" t="s">
        <v>50</v>
      </c>
      <c r="C177" s="63">
        <v>56</v>
      </c>
      <c r="D177" s="64">
        <v>686010.1</v>
      </c>
      <c r="E177" s="64">
        <v>41160.6</v>
      </c>
      <c r="F177" s="65">
        <v>5.2727587163252215E-5</v>
      </c>
    </row>
    <row r="178" spans="1:6" x14ac:dyDescent="0.2">
      <c r="A178" s="58" t="s">
        <v>182</v>
      </c>
      <c r="B178" s="58" t="s">
        <v>51</v>
      </c>
      <c r="C178" s="63">
        <v>1085</v>
      </c>
      <c r="D178" s="64">
        <v>36155719.469999999</v>
      </c>
      <c r="E178" s="64">
        <v>2167316.02</v>
      </c>
      <c r="F178" s="65">
        <v>2.7763770293645594E-3</v>
      </c>
    </row>
    <row r="179" spans="1:6" x14ac:dyDescent="0.2">
      <c r="A179" s="58" t="s">
        <v>189</v>
      </c>
      <c r="B179" s="58" t="s">
        <v>190</v>
      </c>
      <c r="C179" s="63">
        <v>527</v>
      </c>
      <c r="D179" s="64">
        <v>25259941.370000001</v>
      </c>
      <c r="E179" s="64">
        <v>1506928.03</v>
      </c>
      <c r="F179" s="65">
        <v>1.9304062392329789E-3</v>
      </c>
    </row>
    <row r="180" spans="1:6" x14ac:dyDescent="0.2">
      <c r="A180" s="58" t="s">
        <v>189</v>
      </c>
      <c r="B180" s="58" t="s">
        <v>191</v>
      </c>
      <c r="C180" s="63">
        <v>37</v>
      </c>
      <c r="D180" s="64">
        <v>920406.98</v>
      </c>
      <c r="E180" s="64">
        <v>55224.41</v>
      </c>
      <c r="F180" s="65">
        <v>7.0743621128316339E-5</v>
      </c>
    </row>
    <row r="181" spans="1:6" x14ac:dyDescent="0.2">
      <c r="A181" s="58" t="s">
        <v>189</v>
      </c>
      <c r="B181" s="58" t="s">
        <v>50</v>
      </c>
      <c r="C181" s="63">
        <v>69</v>
      </c>
      <c r="D181" s="64">
        <v>345152.68</v>
      </c>
      <c r="E181" s="64">
        <v>20692.86</v>
      </c>
      <c r="F181" s="65">
        <v>2.6507985289499551E-5</v>
      </c>
    </row>
    <row r="182" spans="1:6" x14ac:dyDescent="0.2">
      <c r="A182" s="58" t="s">
        <v>189</v>
      </c>
      <c r="B182" s="58" t="s">
        <v>51</v>
      </c>
      <c r="C182" s="63">
        <v>633</v>
      </c>
      <c r="D182" s="64">
        <v>26525501.030000001</v>
      </c>
      <c r="E182" s="64">
        <v>1582845.3</v>
      </c>
      <c r="F182" s="65">
        <v>2.0276578456507946E-3</v>
      </c>
    </row>
    <row r="183" spans="1:6" x14ac:dyDescent="0.2">
      <c r="A183" s="58" t="s">
        <v>193</v>
      </c>
      <c r="B183" s="58" t="s">
        <v>194</v>
      </c>
      <c r="C183" s="63">
        <v>1277</v>
      </c>
      <c r="D183" s="64">
        <v>85956730.090000004</v>
      </c>
      <c r="E183" s="64">
        <v>5149744.49</v>
      </c>
      <c r="F183" s="65">
        <v>6.5969301094967719E-3</v>
      </c>
    </row>
    <row r="184" spans="1:6" x14ac:dyDescent="0.2">
      <c r="A184" s="58" t="s">
        <v>193</v>
      </c>
      <c r="B184" s="58" t="s">
        <v>198</v>
      </c>
      <c r="C184" s="63">
        <v>24</v>
      </c>
      <c r="D184" s="64">
        <v>911281.76</v>
      </c>
      <c r="E184" s="64">
        <v>54676.9</v>
      </c>
      <c r="F184" s="65">
        <v>7.0042249397881109E-5</v>
      </c>
    </row>
    <row r="185" spans="1:6" x14ac:dyDescent="0.2">
      <c r="A185" s="58" t="s">
        <v>193</v>
      </c>
      <c r="B185" s="58" t="s">
        <v>195</v>
      </c>
      <c r="C185" s="63">
        <v>64</v>
      </c>
      <c r="D185" s="64">
        <v>860600.59</v>
      </c>
      <c r="E185" s="64">
        <v>51551.78</v>
      </c>
      <c r="F185" s="65">
        <v>6.6038905491436044E-5</v>
      </c>
    </row>
    <row r="186" spans="1:6" x14ac:dyDescent="0.2">
      <c r="A186" s="58" t="s">
        <v>193</v>
      </c>
      <c r="B186" s="58" t="s">
        <v>197</v>
      </c>
      <c r="C186" s="63">
        <v>34</v>
      </c>
      <c r="D186" s="64">
        <v>476346.16</v>
      </c>
      <c r="E186" s="64">
        <v>28580.76</v>
      </c>
      <c r="F186" s="65">
        <v>3.6612549722112707E-5</v>
      </c>
    </row>
    <row r="187" spans="1:6" x14ac:dyDescent="0.2">
      <c r="A187" s="58" t="s">
        <v>193</v>
      </c>
      <c r="B187" s="58" t="s">
        <v>196</v>
      </c>
      <c r="C187" s="63">
        <v>33</v>
      </c>
      <c r="D187" s="64">
        <v>255105.06</v>
      </c>
      <c r="E187" s="64">
        <v>15306.31</v>
      </c>
      <c r="F187" s="65">
        <v>1.9607702382199457E-5</v>
      </c>
    </row>
    <row r="188" spans="1:6" x14ac:dyDescent="0.2">
      <c r="A188" s="58" t="s">
        <v>193</v>
      </c>
      <c r="B188" s="58" t="s">
        <v>199</v>
      </c>
      <c r="C188" s="63">
        <v>21</v>
      </c>
      <c r="D188" s="64">
        <v>188626.18</v>
      </c>
      <c r="E188" s="64">
        <v>11317.57</v>
      </c>
      <c r="F188" s="65">
        <v>1.4498043241624475E-5</v>
      </c>
    </row>
    <row r="189" spans="1:6" x14ac:dyDescent="0.2">
      <c r="A189" s="58" t="s">
        <v>193</v>
      </c>
      <c r="B189" s="58" t="s">
        <v>200</v>
      </c>
      <c r="C189" s="63">
        <v>27</v>
      </c>
      <c r="D189" s="64">
        <v>135531.01</v>
      </c>
      <c r="E189" s="64">
        <v>8131.86</v>
      </c>
      <c r="F189" s="65">
        <v>1.0417082281340995E-5</v>
      </c>
    </row>
    <row r="190" spans="1:6" x14ac:dyDescent="0.2">
      <c r="A190" s="58" t="s">
        <v>193</v>
      </c>
      <c r="B190" s="58" t="s">
        <v>50</v>
      </c>
      <c r="C190" s="63">
        <v>83</v>
      </c>
      <c r="D190" s="64">
        <v>314653.17</v>
      </c>
      <c r="E190" s="64">
        <v>18879.189999999999</v>
      </c>
      <c r="F190" s="65">
        <v>2.4184636188408321E-5</v>
      </c>
    </row>
    <row r="191" spans="1:6" x14ac:dyDescent="0.2">
      <c r="A191" s="58" t="s">
        <v>193</v>
      </c>
      <c r="B191" s="58" t="s">
        <v>51</v>
      </c>
      <c r="C191" s="63">
        <v>1563</v>
      </c>
      <c r="D191" s="64">
        <v>89098874.019999996</v>
      </c>
      <c r="E191" s="64">
        <v>5338188.8600000003</v>
      </c>
      <c r="F191" s="65">
        <v>6.8383312782017754E-3</v>
      </c>
    </row>
    <row r="192" spans="1:6" x14ac:dyDescent="0.2">
      <c r="A192" s="58" t="s">
        <v>201</v>
      </c>
      <c r="B192" s="58" t="s">
        <v>202</v>
      </c>
      <c r="C192" s="63">
        <v>308</v>
      </c>
      <c r="D192" s="64">
        <v>11612319.33</v>
      </c>
      <c r="E192" s="64">
        <v>696440.88</v>
      </c>
      <c r="F192" s="65">
        <v>8.9215529424381752E-4</v>
      </c>
    </row>
    <row r="193" spans="1:6" x14ac:dyDescent="0.2">
      <c r="A193" s="58" t="s">
        <v>201</v>
      </c>
      <c r="B193" s="58" t="s">
        <v>205</v>
      </c>
      <c r="C193" s="63">
        <v>203</v>
      </c>
      <c r="D193" s="64">
        <v>7642751.96</v>
      </c>
      <c r="E193" s="64">
        <v>458561.82</v>
      </c>
      <c r="F193" s="65">
        <v>5.8742725649746537E-4</v>
      </c>
    </row>
    <row r="194" spans="1:6" x14ac:dyDescent="0.2">
      <c r="A194" s="58" t="s">
        <v>201</v>
      </c>
      <c r="B194" s="58" t="s">
        <v>203</v>
      </c>
      <c r="C194" s="63">
        <v>268</v>
      </c>
      <c r="D194" s="64">
        <v>6966917.5</v>
      </c>
      <c r="E194" s="64">
        <v>416627.79</v>
      </c>
      <c r="F194" s="65">
        <v>5.3370888937134397E-4</v>
      </c>
    </row>
    <row r="195" spans="1:6" x14ac:dyDescent="0.2">
      <c r="A195" s="58" t="s">
        <v>201</v>
      </c>
      <c r="B195" s="58" t="s">
        <v>204</v>
      </c>
      <c r="C195" s="63">
        <v>200</v>
      </c>
      <c r="D195" s="64">
        <v>5402214.8600000003</v>
      </c>
      <c r="E195" s="64">
        <v>323971.45</v>
      </c>
      <c r="F195" s="65">
        <v>4.1501418512558631E-4</v>
      </c>
    </row>
    <row r="196" spans="1:6" x14ac:dyDescent="0.2">
      <c r="A196" s="58" t="s">
        <v>201</v>
      </c>
      <c r="B196" s="58" t="s">
        <v>206</v>
      </c>
      <c r="C196" s="63">
        <v>176</v>
      </c>
      <c r="D196" s="64">
        <v>5205461.22</v>
      </c>
      <c r="E196" s="64">
        <v>312233.03999999998</v>
      </c>
      <c r="F196" s="65">
        <v>3.9997703706571853E-4</v>
      </c>
    </row>
    <row r="197" spans="1:6" x14ac:dyDescent="0.2">
      <c r="A197" s="58" t="s">
        <v>201</v>
      </c>
      <c r="B197" s="58" t="s">
        <v>207</v>
      </c>
      <c r="C197" s="63">
        <v>111</v>
      </c>
      <c r="D197" s="64">
        <v>1722955.2</v>
      </c>
      <c r="E197" s="64">
        <v>103375.9</v>
      </c>
      <c r="F197" s="65">
        <v>1.3242668420357441E-4</v>
      </c>
    </row>
    <row r="198" spans="1:6" x14ac:dyDescent="0.2">
      <c r="A198" s="58" t="s">
        <v>201</v>
      </c>
      <c r="B198" s="58" t="s">
        <v>208</v>
      </c>
      <c r="C198" s="63">
        <v>70</v>
      </c>
      <c r="D198" s="64">
        <v>1136465.1499999999</v>
      </c>
      <c r="E198" s="64">
        <v>66458.55</v>
      </c>
      <c r="F198" s="65">
        <v>8.5134788799685998E-5</v>
      </c>
    </row>
    <row r="199" spans="1:6" x14ac:dyDescent="0.2">
      <c r="A199" s="58" t="s">
        <v>201</v>
      </c>
      <c r="B199" s="58" t="s">
        <v>209</v>
      </c>
      <c r="C199" s="63">
        <v>32</v>
      </c>
      <c r="D199" s="64">
        <v>368523.83</v>
      </c>
      <c r="E199" s="64">
        <v>22111.43</v>
      </c>
      <c r="F199" s="65">
        <v>2.8325203049254626E-5</v>
      </c>
    </row>
    <row r="200" spans="1:6" x14ac:dyDescent="0.2">
      <c r="A200" s="58" t="s">
        <v>201</v>
      </c>
      <c r="B200" s="58" t="s">
        <v>210</v>
      </c>
      <c r="C200" s="63">
        <v>20</v>
      </c>
      <c r="D200" s="64">
        <v>355342.24</v>
      </c>
      <c r="E200" s="64">
        <v>21320.55</v>
      </c>
      <c r="F200" s="65">
        <v>2.7312069272398289E-5</v>
      </c>
    </row>
    <row r="201" spans="1:6" x14ac:dyDescent="0.2">
      <c r="A201" s="58" t="s">
        <v>201</v>
      </c>
      <c r="B201" s="58" t="s">
        <v>211</v>
      </c>
      <c r="C201" s="63">
        <v>18</v>
      </c>
      <c r="D201" s="64">
        <v>249664.18</v>
      </c>
      <c r="E201" s="64">
        <v>14979.87</v>
      </c>
      <c r="F201" s="65">
        <v>1.9189525933032729E-5</v>
      </c>
    </row>
    <row r="202" spans="1:6" x14ac:dyDescent="0.2">
      <c r="A202" s="58" t="s">
        <v>201</v>
      </c>
      <c r="B202" s="58" t="s">
        <v>50</v>
      </c>
      <c r="C202" s="63">
        <v>349</v>
      </c>
      <c r="D202" s="64">
        <v>4009436.09</v>
      </c>
      <c r="E202" s="64">
        <v>240002.02</v>
      </c>
      <c r="F202" s="65">
        <v>3.0744759378888067E-4</v>
      </c>
    </row>
    <row r="203" spans="1:6" x14ac:dyDescent="0.2">
      <c r="A203" s="58" t="s">
        <v>201</v>
      </c>
      <c r="B203" s="58" t="s">
        <v>51</v>
      </c>
      <c r="C203" s="63">
        <v>1755</v>
      </c>
      <c r="D203" s="64">
        <v>44672051.560000002</v>
      </c>
      <c r="E203" s="64">
        <v>2676083.2999999998</v>
      </c>
      <c r="F203" s="65">
        <v>3.4281185273507581E-3</v>
      </c>
    </row>
    <row r="204" spans="1:6" x14ac:dyDescent="0.2">
      <c r="A204" s="58" t="s">
        <v>212</v>
      </c>
      <c r="B204" s="58" t="s">
        <v>212</v>
      </c>
      <c r="C204" s="63">
        <v>1578</v>
      </c>
      <c r="D204" s="64">
        <v>97280004.680000007</v>
      </c>
      <c r="E204" s="64">
        <v>5828747.1900000004</v>
      </c>
      <c r="F204" s="65">
        <v>7.4667467314200094E-3</v>
      </c>
    </row>
    <row r="205" spans="1:6" x14ac:dyDescent="0.2">
      <c r="A205" s="58" t="s">
        <v>212</v>
      </c>
      <c r="B205" s="58" t="s">
        <v>213</v>
      </c>
      <c r="C205" s="63">
        <v>586</v>
      </c>
      <c r="D205" s="64">
        <v>19573260.07</v>
      </c>
      <c r="E205" s="64">
        <v>1172288.92</v>
      </c>
      <c r="F205" s="65">
        <v>1.5017265591321506E-3</v>
      </c>
    </row>
    <row r="206" spans="1:6" x14ac:dyDescent="0.2">
      <c r="A206" s="58" t="s">
        <v>212</v>
      </c>
      <c r="B206" s="58" t="s">
        <v>214</v>
      </c>
      <c r="C206" s="63">
        <v>201</v>
      </c>
      <c r="D206" s="64">
        <v>3783043.56</v>
      </c>
      <c r="E206" s="64">
        <v>226982.64</v>
      </c>
      <c r="F206" s="65">
        <v>2.9076949643943721E-4</v>
      </c>
    </row>
    <row r="207" spans="1:6" x14ac:dyDescent="0.2">
      <c r="A207" s="58" t="s">
        <v>212</v>
      </c>
      <c r="B207" s="58" t="s">
        <v>215</v>
      </c>
      <c r="C207" s="63">
        <v>90</v>
      </c>
      <c r="D207" s="64">
        <v>2190184.67</v>
      </c>
      <c r="E207" s="64">
        <v>131411.07999999999</v>
      </c>
      <c r="F207" s="65">
        <v>1.6834033456550947E-4</v>
      </c>
    </row>
    <row r="208" spans="1:6" x14ac:dyDescent="0.2">
      <c r="A208" s="58" t="s">
        <v>212</v>
      </c>
      <c r="B208" s="58" t="s">
        <v>217</v>
      </c>
      <c r="C208" s="63">
        <v>83</v>
      </c>
      <c r="D208" s="64">
        <v>1459445.64</v>
      </c>
      <c r="E208" s="64">
        <v>87566.720000000001</v>
      </c>
      <c r="F208" s="65">
        <v>1.121747948620793E-4</v>
      </c>
    </row>
    <row r="209" spans="1:6" x14ac:dyDescent="0.2">
      <c r="A209" s="58" t="s">
        <v>212</v>
      </c>
      <c r="B209" s="58" t="s">
        <v>216</v>
      </c>
      <c r="C209" s="63">
        <v>55</v>
      </c>
      <c r="D209" s="64">
        <v>1171680.94</v>
      </c>
      <c r="E209" s="64">
        <v>70244.31</v>
      </c>
      <c r="F209" s="65">
        <v>8.9984426326329285E-5</v>
      </c>
    </row>
    <row r="210" spans="1:6" x14ac:dyDescent="0.2">
      <c r="A210" s="58" t="s">
        <v>212</v>
      </c>
      <c r="B210" s="58" t="s">
        <v>218</v>
      </c>
      <c r="C210" s="63">
        <v>55</v>
      </c>
      <c r="D210" s="64">
        <v>781377.94</v>
      </c>
      <c r="E210" s="64">
        <v>46882.69</v>
      </c>
      <c r="F210" s="65">
        <v>6.0057703809534678E-5</v>
      </c>
    </row>
    <row r="211" spans="1:6" x14ac:dyDescent="0.2">
      <c r="A211" s="58" t="s">
        <v>212</v>
      </c>
      <c r="B211" s="58" t="s">
        <v>222</v>
      </c>
      <c r="C211" s="63">
        <v>17</v>
      </c>
      <c r="D211" s="64">
        <v>742603.98</v>
      </c>
      <c r="E211" s="64">
        <v>44556.25</v>
      </c>
      <c r="F211" s="65">
        <v>5.7077485642645065E-5</v>
      </c>
    </row>
    <row r="212" spans="1:6" x14ac:dyDescent="0.2">
      <c r="A212" s="58" t="s">
        <v>212</v>
      </c>
      <c r="B212" s="58" t="s">
        <v>221</v>
      </c>
      <c r="C212" s="63">
        <v>32</v>
      </c>
      <c r="D212" s="64">
        <v>463640.57</v>
      </c>
      <c r="E212" s="64">
        <v>27818.43</v>
      </c>
      <c r="F212" s="65">
        <v>3.5635989090776865E-5</v>
      </c>
    </row>
    <row r="213" spans="1:6" x14ac:dyDescent="0.2">
      <c r="A213" s="58" t="s">
        <v>212</v>
      </c>
      <c r="B213" s="58" t="s">
        <v>219</v>
      </c>
      <c r="C213" s="63">
        <v>21</v>
      </c>
      <c r="D213" s="64">
        <v>369735.29</v>
      </c>
      <c r="E213" s="64">
        <v>22184.11</v>
      </c>
      <c r="F213" s="65">
        <v>2.8418307645276677E-5</v>
      </c>
    </row>
    <row r="214" spans="1:6" x14ac:dyDescent="0.2">
      <c r="A214" s="58" t="s">
        <v>212</v>
      </c>
      <c r="B214" s="58" t="s">
        <v>220</v>
      </c>
      <c r="C214" s="63">
        <v>50</v>
      </c>
      <c r="D214" s="64">
        <v>351922.22</v>
      </c>
      <c r="E214" s="64">
        <v>21115.34</v>
      </c>
      <c r="F214" s="65">
        <v>2.7049190981951334E-5</v>
      </c>
    </row>
    <row r="215" spans="1:6" x14ac:dyDescent="0.2">
      <c r="A215" s="58" t="s">
        <v>212</v>
      </c>
      <c r="B215" s="58" t="s">
        <v>50</v>
      </c>
      <c r="C215" s="63">
        <v>105</v>
      </c>
      <c r="D215" s="64">
        <v>907887.82</v>
      </c>
      <c r="E215" s="64">
        <v>54473.29</v>
      </c>
      <c r="F215" s="65">
        <v>6.9781420740808325E-5</v>
      </c>
    </row>
    <row r="216" spans="1:6" x14ac:dyDescent="0.2">
      <c r="A216" s="58" t="s">
        <v>212</v>
      </c>
      <c r="B216" s="58" t="s">
        <v>51</v>
      </c>
      <c r="C216" s="63">
        <v>2873</v>
      </c>
      <c r="D216" s="64">
        <v>129074787.38</v>
      </c>
      <c r="E216" s="64">
        <v>7734270.9699999997</v>
      </c>
      <c r="F216" s="65">
        <v>9.9077624406565083E-3</v>
      </c>
    </row>
    <row r="217" spans="1:6" x14ac:dyDescent="0.2">
      <c r="A217" s="58" t="s">
        <v>224</v>
      </c>
      <c r="B217" s="58" t="s">
        <v>225</v>
      </c>
      <c r="C217" s="63">
        <v>776</v>
      </c>
      <c r="D217" s="64">
        <v>36341246.990000002</v>
      </c>
      <c r="E217" s="64">
        <v>2176234.5099999998</v>
      </c>
      <c r="F217" s="65">
        <v>2.7878018010841061E-3</v>
      </c>
    </row>
    <row r="218" spans="1:6" x14ac:dyDescent="0.2">
      <c r="A218" s="58" t="s">
        <v>224</v>
      </c>
      <c r="B218" s="58" t="s">
        <v>228</v>
      </c>
      <c r="C218" s="63">
        <v>64</v>
      </c>
      <c r="D218" s="64">
        <v>1245459.51</v>
      </c>
      <c r="E218" s="64">
        <v>74727.570000000007</v>
      </c>
      <c r="F218" s="65">
        <v>9.5727575902028431E-5</v>
      </c>
    </row>
    <row r="219" spans="1:6" x14ac:dyDescent="0.2">
      <c r="A219" s="58" t="s">
        <v>224</v>
      </c>
      <c r="B219" s="58" t="s">
        <v>226</v>
      </c>
      <c r="C219" s="63">
        <v>95</v>
      </c>
      <c r="D219" s="64">
        <v>1103697.5900000001</v>
      </c>
      <c r="E219" s="64">
        <v>66221.86</v>
      </c>
      <c r="F219" s="65">
        <v>8.4831583972602088E-5</v>
      </c>
    </row>
    <row r="220" spans="1:6" x14ac:dyDescent="0.2">
      <c r="A220" s="58" t="s">
        <v>224</v>
      </c>
      <c r="B220" s="58" t="s">
        <v>232</v>
      </c>
      <c r="C220" s="63">
        <v>26</v>
      </c>
      <c r="D220" s="64">
        <v>1009060.93</v>
      </c>
      <c r="E220" s="64">
        <v>60543.66</v>
      </c>
      <c r="F220" s="65">
        <v>7.7557691331815054E-5</v>
      </c>
    </row>
    <row r="221" spans="1:6" x14ac:dyDescent="0.2">
      <c r="A221" s="58" t="s">
        <v>224</v>
      </c>
      <c r="B221" s="58" t="s">
        <v>227</v>
      </c>
      <c r="C221" s="63">
        <v>69</v>
      </c>
      <c r="D221" s="64">
        <v>1007601.4</v>
      </c>
      <c r="E221" s="64">
        <v>60456.09</v>
      </c>
      <c r="F221" s="65">
        <v>7.7445512335204549E-5</v>
      </c>
    </row>
    <row r="222" spans="1:6" x14ac:dyDescent="0.2">
      <c r="A222" s="58" t="s">
        <v>224</v>
      </c>
      <c r="B222" s="58" t="s">
        <v>229</v>
      </c>
      <c r="C222" s="63">
        <v>42</v>
      </c>
      <c r="D222" s="64">
        <v>781274.73</v>
      </c>
      <c r="E222" s="64">
        <v>46876.49</v>
      </c>
      <c r="F222" s="65">
        <v>6.0049761480209733E-5</v>
      </c>
    </row>
    <row r="223" spans="1:6" x14ac:dyDescent="0.2">
      <c r="A223" s="58" t="s">
        <v>224</v>
      </c>
      <c r="B223" s="58" t="s">
        <v>231</v>
      </c>
      <c r="C223" s="63">
        <v>35</v>
      </c>
      <c r="D223" s="64">
        <v>704605.77</v>
      </c>
      <c r="E223" s="64">
        <v>42276.35</v>
      </c>
      <c r="F223" s="65">
        <v>5.4156886186526865E-5</v>
      </c>
    </row>
    <row r="224" spans="1:6" x14ac:dyDescent="0.2">
      <c r="A224" s="58" t="s">
        <v>224</v>
      </c>
      <c r="B224" s="58" t="s">
        <v>230</v>
      </c>
      <c r="C224" s="63">
        <v>41</v>
      </c>
      <c r="D224" s="64">
        <v>478564.07</v>
      </c>
      <c r="E224" s="64">
        <v>28713.84</v>
      </c>
      <c r="F224" s="65">
        <v>3.6783027978009988E-5</v>
      </c>
    </row>
    <row r="225" spans="1:6" x14ac:dyDescent="0.2">
      <c r="A225" s="58" t="s">
        <v>224</v>
      </c>
      <c r="B225" s="58" t="s">
        <v>814</v>
      </c>
      <c r="C225" s="63">
        <v>17</v>
      </c>
      <c r="D225" s="64">
        <v>290622.28999999998</v>
      </c>
      <c r="E225" s="64">
        <v>17437.32</v>
      </c>
      <c r="F225" s="65">
        <v>2.2337570642641775E-5</v>
      </c>
    </row>
    <row r="226" spans="1:6" x14ac:dyDescent="0.2">
      <c r="A226" s="58" t="s">
        <v>224</v>
      </c>
      <c r="B226" s="58" t="s">
        <v>50</v>
      </c>
      <c r="C226" s="63">
        <v>104</v>
      </c>
      <c r="D226" s="64">
        <v>1066571.1399999999</v>
      </c>
      <c r="E226" s="64">
        <v>63994.28</v>
      </c>
      <c r="F226" s="65">
        <v>8.1978007527819507E-5</v>
      </c>
    </row>
    <row r="227" spans="1:6" x14ac:dyDescent="0.2">
      <c r="A227" s="58" t="s">
        <v>224</v>
      </c>
      <c r="B227" s="58" t="s">
        <v>51</v>
      </c>
      <c r="C227" s="63">
        <v>1269</v>
      </c>
      <c r="D227" s="64">
        <v>44028704.420000002</v>
      </c>
      <c r="E227" s="64">
        <v>2637481.98</v>
      </c>
      <c r="F227" s="65">
        <v>3.3786694312511732E-3</v>
      </c>
    </row>
    <row r="228" spans="1:6" x14ac:dyDescent="0.2">
      <c r="A228" s="58" t="s">
        <v>234</v>
      </c>
      <c r="B228" s="58" t="s">
        <v>235</v>
      </c>
      <c r="C228" s="63">
        <v>1187</v>
      </c>
      <c r="D228" s="64">
        <v>254662718.08000001</v>
      </c>
      <c r="E228" s="64">
        <v>15204953.380000001</v>
      </c>
      <c r="F228" s="65">
        <v>1.9477862437795767E-2</v>
      </c>
    </row>
    <row r="229" spans="1:6" x14ac:dyDescent="0.2">
      <c r="A229" s="58" t="s">
        <v>234</v>
      </c>
      <c r="B229" s="58" t="s">
        <v>236</v>
      </c>
      <c r="C229" s="63">
        <v>1237</v>
      </c>
      <c r="D229" s="64">
        <v>125921387.90000001</v>
      </c>
      <c r="E229" s="64">
        <v>7555283.25</v>
      </c>
      <c r="F229" s="65">
        <v>9.6784754378564566E-3</v>
      </c>
    </row>
    <row r="230" spans="1:6" x14ac:dyDescent="0.2">
      <c r="A230" s="58" t="s">
        <v>234</v>
      </c>
      <c r="B230" s="58" t="s">
        <v>237</v>
      </c>
      <c r="C230" s="63">
        <v>828</v>
      </c>
      <c r="D230" s="64">
        <v>69083106.569999993</v>
      </c>
      <c r="E230" s="64">
        <v>4144718.94</v>
      </c>
      <c r="F230" s="65">
        <v>5.3094714162580797E-3</v>
      </c>
    </row>
    <row r="231" spans="1:6" x14ac:dyDescent="0.2">
      <c r="A231" s="58" t="s">
        <v>234</v>
      </c>
      <c r="B231" s="58" t="s">
        <v>238</v>
      </c>
      <c r="C231" s="63">
        <v>541</v>
      </c>
      <c r="D231" s="64">
        <v>35950661.18</v>
      </c>
      <c r="E231" s="64">
        <v>2156305.52</v>
      </c>
      <c r="F231" s="65">
        <v>2.7622723491980655E-3</v>
      </c>
    </row>
    <row r="232" spans="1:6" x14ac:dyDescent="0.2">
      <c r="A232" s="58" t="s">
        <v>234</v>
      </c>
      <c r="B232" s="58" t="s">
        <v>249</v>
      </c>
      <c r="C232" s="63">
        <v>48</v>
      </c>
      <c r="D232" s="64">
        <v>17605734.59</v>
      </c>
      <c r="E232" s="64">
        <v>1056344.08</v>
      </c>
      <c r="F232" s="65">
        <v>1.3531988006147985E-3</v>
      </c>
    </row>
    <row r="233" spans="1:6" x14ac:dyDescent="0.2">
      <c r="A233" s="58" t="s">
        <v>234</v>
      </c>
      <c r="B233" s="58" t="s">
        <v>240</v>
      </c>
      <c r="C233" s="63">
        <v>203</v>
      </c>
      <c r="D233" s="64">
        <v>8031704.0099999998</v>
      </c>
      <c r="E233" s="64">
        <v>481902.24</v>
      </c>
      <c r="F233" s="65">
        <v>6.1732682137205204E-4</v>
      </c>
    </row>
    <row r="234" spans="1:6" x14ac:dyDescent="0.2">
      <c r="A234" s="58" t="s">
        <v>234</v>
      </c>
      <c r="B234" s="58" t="s">
        <v>241</v>
      </c>
      <c r="C234" s="63">
        <v>244</v>
      </c>
      <c r="D234" s="64">
        <v>6933185.1399999997</v>
      </c>
      <c r="E234" s="64">
        <v>415991.09</v>
      </c>
      <c r="F234" s="65">
        <v>5.3289326339050688E-4</v>
      </c>
    </row>
    <row r="235" spans="1:6" x14ac:dyDescent="0.2">
      <c r="A235" s="58" t="s">
        <v>234</v>
      </c>
      <c r="B235" s="58" t="s">
        <v>244</v>
      </c>
      <c r="C235" s="63">
        <v>119</v>
      </c>
      <c r="D235" s="64">
        <v>5415368.0099999998</v>
      </c>
      <c r="E235" s="64">
        <v>324503.49</v>
      </c>
      <c r="F235" s="65">
        <v>4.1569573946333491E-4</v>
      </c>
    </row>
    <row r="236" spans="1:6" x14ac:dyDescent="0.2">
      <c r="A236" s="58" t="s">
        <v>234</v>
      </c>
      <c r="B236" s="58" t="s">
        <v>243</v>
      </c>
      <c r="C236" s="63">
        <v>134</v>
      </c>
      <c r="D236" s="64">
        <v>5031807.16</v>
      </c>
      <c r="E236" s="64">
        <v>301908.45</v>
      </c>
      <c r="F236" s="65">
        <v>3.8675102191652633E-4</v>
      </c>
    </row>
    <row r="237" spans="1:6" x14ac:dyDescent="0.2">
      <c r="A237" s="58" t="s">
        <v>234</v>
      </c>
      <c r="B237" s="58" t="s">
        <v>239</v>
      </c>
      <c r="C237" s="63">
        <v>264</v>
      </c>
      <c r="D237" s="64">
        <v>4090605.15</v>
      </c>
      <c r="E237" s="64">
        <v>245436.32</v>
      </c>
      <c r="F237" s="65">
        <v>3.1440904544219138E-4</v>
      </c>
    </row>
    <row r="238" spans="1:6" x14ac:dyDescent="0.2">
      <c r="A238" s="58" t="s">
        <v>234</v>
      </c>
      <c r="B238" s="58" t="s">
        <v>245</v>
      </c>
      <c r="C238" s="63">
        <v>95</v>
      </c>
      <c r="D238" s="64">
        <v>2257133.29</v>
      </c>
      <c r="E238" s="64">
        <v>135427.99</v>
      </c>
      <c r="F238" s="65">
        <v>1.7348608006367857E-4</v>
      </c>
    </row>
    <row r="239" spans="1:6" x14ac:dyDescent="0.2">
      <c r="A239" s="58" t="s">
        <v>234</v>
      </c>
      <c r="B239" s="58" t="s">
        <v>242</v>
      </c>
      <c r="C239" s="63">
        <v>125</v>
      </c>
      <c r="D239" s="64">
        <v>1902385.93</v>
      </c>
      <c r="E239" s="64">
        <v>114143.18</v>
      </c>
      <c r="F239" s="65">
        <v>1.4621979447677601E-4</v>
      </c>
    </row>
    <row r="240" spans="1:6" x14ac:dyDescent="0.2">
      <c r="A240" s="58" t="s">
        <v>234</v>
      </c>
      <c r="B240" s="58" t="s">
        <v>246</v>
      </c>
      <c r="C240" s="63">
        <v>94</v>
      </c>
      <c r="D240" s="64">
        <v>1505472.11</v>
      </c>
      <c r="E240" s="64">
        <v>90328.34</v>
      </c>
      <c r="F240" s="65">
        <v>1.1571248768632822E-4</v>
      </c>
    </row>
    <row r="241" spans="1:6" x14ac:dyDescent="0.2">
      <c r="A241" s="58" t="s">
        <v>234</v>
      </c>
      <c r="B241" s="58" t="s">
        <v>247</v>
      </c>
      <c r="C241" s="63">
        <v>41</v>
      </c>
      <c r="D241" s="64">
        <v>934651.4</v>
      </c>
      <c r="E241" s="64">
        <v>55955.79</v>
      </c>
      <c r="F241" s="65">
        <v>7.1680534164070416E-5</v>
      </c>
    </row>
    <row r="242" spans="1:6" x14ac:dyDescent="0.2">
      <c r="A242" s="58" t="s">
        <v>234</v>
      </c>
      <c r="B242" s="58" t="s">
        <v>248</v>
      </c>
      <c r="C242" s="63">
        <v>40</v>
      </c>
      <c r="D242" s="64">
        <v>599718.24</v>
      </c>
      <c r="E242" s="64">
        <v>35983.1</v>
      </c>
      <c r="F242" s="65">
        <v>4.6095101666497105E-5</v>
      </c>
    </row>
    <row r="243" spans="1:6" x14ac:dyDescent="0.2">
      <c r="A243" s="58" t="s">
        <v>234</v>
      </c>
      <c r="B243" s="58" t="s">
        <v>50</v>
      </c>
      <c r="C243" s="63">
        <v>194</v>
      </c>
      <c r="D243" s="64">
        <v>2613129.0299999998</v>
      </c>
      <c r="E243" s="64">
        <v>156767.75</v>
      </c>
      <c r="F243" s="65">
        <v>2.0082275774677561E-4</v>
      </c>
    </row>
    <row r="244" spans="1:6" x14ac:dyDescent="0.2">
      <c r="A244" s="58" t="s">
        <v>234</v>
      </c>
      <c r="B244" s="58" t="s">
        <v>51</v>
      </c>
      <c r="C244" s="63">
        <v>5394</v>
      </c>
      <c r="D244" s="64">
        <v>542538767.78999996</v>
      </c>
      <c r="E244" s="64">
        <v>32475952.93</v>
      </c>
      <c r="F244" s="65">
        <v>4.1602373114732319E-2</v>
      </c>
    </row>
    <row r="245" spans="1:6" x14ac:dyDescent="0.2">
      <c r="A245" s="58" t="s">
        <v>250</v>
      </c>
      <c r="B245" s="58" t="s">
        <v>251</v>
      </c>
      <c r="C245" s="63">
        <v>655</v>
      </c>
      <c r="D245" s="64">
        <v>30465799.899999999</v>
      </c>
      <c r="E245" s="64">
        <v>1827929.14</v>
      </c>
      <c r="F245" s="65">
        <v>2.3416153568606543E-3</v>
      </c>
    </row>
    <row r="246" spans="1:6" x14ac:dyDescent="0.2">
      <c r="A246" s="58" t="s">
        <v>250</v>
      </c>
      <c r="B246" s="58" t="s">
        <v>252</v>
      </c>
      <c r="C246" s="63">
        <v>73</v>
      </c>
      <c r="D246" s="64">
        <v>1605251.91</v>
      </c>
      <c r="E246" s="64">
        <v>96162.17</v>
      </c>
      <c r="F246" s="65">
        <v>1.2318574560337987E-4</v>
      </c>
    </row>
    <row r="247" spans="1:6" x14ac:dyDescent="0.2">
      <c r="A247" s="58" t="s">
        <v>250</v>
      </c>
      <c r="B247" s="58" t="s">
        <v>253</v>
      </c>
      <c r="C247" s="63">
        <v>37</v>
      </c>
      <c r="D247" s="64">
        <v>785886.79</v>
      </c>
      <c r="E247" s="64">
        <v>47153.22</v>
      </c>
      <c r="F247" s="65">
        <v>6.0404258382482463E-5</v>
      </c>
    </row>
    <row r="248" spans="1:6" x14ac:dyDescent="0.2">
      <c r="A248" s="58" t="s">
        <v>250</v>
      </c>
      <c r="B248" s="58" t="s">
        <v>50</v>
      </c>
      <c r="C248" s="63">
        <v>42</v>
      </c>
      <c r="D248" s="64">
        <v>405983.55</v>
      </c>
      <c r="E248" s="64">
        <v>24359.03</v>
      </c>
      <c r="F248" s="65">
        <v>3.12044255316316E-5</v>
      </c>
    </row>
    <row r="249" spans="1:6" x14ac:dyDescent="0.2">
      <c r="A249" s="58" t="s">
        <v>250</v>
      </c>
      <c r="B249" s="58" t="s">
        <v>51</v>
      </c>
      <c r="C249" s="63">
        <v>807</v>
      </c>
      <c r="D249" s="64">
        <v>33262922.149999999</v>
      </c>
      <c r="E249" s="64">
        <v>1995603.55</v>
      </c>
      <c r="F249" s="65">
        <v>2.5564097735679401E-3</v>
      </c>
    </row>
    <row r="250" spans="1:6" x14ac:dyDescent="0.2">
      <c r="A250" s="58" t="s">
        <v>254</v>
      </c>
      <c r="B250" s="58" t="s">
        <v>255</v>
      </c>
      <c r="C250" s="63">
        <v>272</v>
      </c>
      <c r="D250" s="64">
        <v>10870560.390000001</v>
      </c>
      <c r="E250" s="64">
        <v>651699.68999999994</v>
      </c>
      <c r="F250" s="65">
        <v>8.3484089660353458E-4</v>
      </c>
    </row>
    <row r="251" spans="1:6" x14ac:dyDescent="0.2">
      <c r="A251" s="58" t="s">
        <v>254</v>
      </c>
      <c r="B251" s="58" t="s">
        <v>256</v>
      </c>
      <c r="C251" s="63">
        <v>164</v>
      </c>
      <c r="D251" s="64">
        <v>4944532.5199999996</v>
      </c>
      <c r="E251" s="64">
        <v>296671.99</v>
      </c>
      <c r="F251" s="65">
        <v>3.8004300742993275E-4</v>
      </c>
    </row>
    <row r="252" spans="1:6" x14ac:dyDescent="0.2">
      <c r="A252" s="58" t="s">
        <v>254</v>
      </c>
      <c r="B252" s="58" t="s">
        <v>258</v>
      </c>
      <c r="C252" s="63">
        <v>30</v>
      </c>
      <c r="D252" s="64">
        <v>712171.73</v>
      </c>
      <c r="E252" s="64">
        <v>42730.31</v>
      </c>
      <c r="F252" s="65">
        <v>5.4738418415615601E-5</v>
      </c>
    </row>
    <row r="253" spans="1:6" x14ac:dyDescent="0.2">
      <c r="A253" s="58" t="s">
        <v>254</v>
      </c>
      <c r="B253" s="58" t="s">
        <v>192</v>
      </c>
      <c r="C253" s="63">
        <v>20</v>
      </c>
      <c r="D253" s="64">
        <v>241927.67</v>
      </c>
      <c r="E253" s="64">
        <v>14515.66</v>
      </c>
      <c r="F253" s="65">
        <v>1.859486324014066E-5</v>
      </c>
    </row>
    <row r="254" spans="1:6" x14ac:dyDescent="0.2">
      <c r="A254" s="58" t="s">
        <v>254</v>
      </c>
      <c r="B254" s="58" t="s">
        <v>815</v>
      </c>
      <c r="C254" s="63">
        <v>18</v>
      </c>
      <c r="D254" s="64">
        <v>200168.44</v>
      </c>
      <c r="E254" s="64">
        <v>12010.11</v>
      </c>
      <c r="F254" s="65">
        <v>1.5385201427220378E-5</v>
      </c>
    </row>
    <row r="255" spans="1:6" x14ac:dyDescent="0.2">
      <c r="A255" s="58" t="s">
        <v>254</v>
      </c>
      <c r="B255" s="58" t="s">
        <v>257</v>
      </c>
      <c r="C255" s="63">
        <v>18</v>
      </c>
      <c r="D255" s="64">
        <v>60562.96</v>
      </c>
      <c r="E255" s="64">
        <v>3632.27</v>
      </c>
      <c r="F255" s="65">
        <v>4.6530136350166448E-6</v>
      </c>
    </row>
    <row r="256" spans="1:6" x14ac:dyDescent="0.2">
      <c r="A256" s="58" t="s">
        <v>254</v>
      </c>
      <c r="B256" s="58" t="s">
        <v>50</v>
      </c>
      <c r="C256" s="63">
        <v>77</v>
      </c>
      <c r="D256" s="64">
        <v>100419.56</v>
      </c>
      <c r="E256" s="64">
        <v>6025.17</v>
      </c>
      <c r="F256" s="65">
        <v>7.7183684481861859E-6</v>
      </c>
    </row>
    <row r="257" spans="1:6" x14ac:dyDescent="0.2">
      <c r="A257" s="58" t="s">
        <v>254</v>
      </c>
      <c r="B257" s="58" t="s">
        <v>51</v>
      </c>
      <c r="C257" s="63">
        <v>599</v>
      </c>
      <c r="D257" s="64">
        <v>17130343.27</v>
      </c>
      <c r="E257" s="64">
        <v>1027285.21</v>
      </c>
      <c r="F257" s="65">
        <v>1.3159737820098553E-3</v>
      </c>
    </row>
    <row r="258" spans="1:6" x14ac:dyDescent="0.2">
      <c r="A258" s="58" t="s">
        <v>259</v>
      </c>
      <c r="B258" s="58" t="s">
        <v>260</v>
      </c>
      <c r="C258" s="63">
        <v>814</v>
      </c>
      <c r="D258" s="64">
        <v>38320783.43</v>
      </c>
      <c r="E258" s="64">
        <v>2297936.54</v>
      </c>
      <c r="F258" s="65">
        <v>2.9437046400798872E-3</v>
      </c>
    </row>
    <row r="259" spans="1:6" x14ac:dyDescent="0.2">
      <c r="A259" s="58" t="s">
        <v>259</v>
      </c>
      <c r="B259" s="58" t="s">
        <v>262</v>
      </c>
      <c r="C259" s="63">
        <v>114</v>
      </c>
      <c r="D259" s="64">
        <v>4940851.4800000004</v>
      </c>
      <c r="E259" s="64">
        <v>296451.09999999998</v>
      </c>
      <c r="F259" s="65">
        <v>3.7976004273241882E-4</v>
      </c>
    </row>
    <row r="260" spans="1:6" x14ac:dyDescent="0.2">
      <c r="A260" s="58" t="s">
        <v>259</v>
      </c>
      <c r="B260" s="58" t="s">
        <v>263</v>
      </c>
      <c r="C260" s="63">
        <v>134</v>
      </c>
      <c r="D260" s="64">
        <v>3953073.1</v>
      </c>
      <c r="E260" s="64">
        <v>237184.4</v>
      </c>
      <c r="F260" s="65">
        <v>3.0383816379653549E-4</v>
      </c>
    </row>
    <row r="261" spans="1:6" x14ac:dyDescent="0.2">
      <c r="A261" s="58" t="s">
        <v>259</v>
      </c>
      <c r="B261" s="58" t="s">
        <v>261</v>
      </c>
      <c r="C261" s="63">
        <v>153</v>
      </c>
      <c r="D261" s="64">
        <v>3735126.68</v>
      </c>
      <c r="E261" s="64">
        <v>224107.58</v>
      </c>
      <c r="F261" s="65">
        <v>2.8708648460895901E-4</v>
      </c>
    </row>
    <row r="262" spans="1:6" x14ac:dyDescent="0.2">
      <c r="A262" s="58" t="s">
        <v>259</v>
      </c>
      <c r="B262" s="58" t="s">
        <v>265</v>
      </c>
      <c r="C262" s="63">
        <v>53</v>
      </c>
      <c r="D262" s="64">
        <v>1251038.18</v>
      </c>
      <c r="E262" s="64">
        <v>75062.259999999995</v>
      </c>
      <c r="F262" s="65">
        <v>9.615632077328076E-5</v>
      </c>
    </row>
    <row r="263" spans="1:6" x14ac:dyDescent="0.2">
      <c r="A263" s="58" t="s">
        <v>259</v>
      </c>
      <c r="B263" s="58" t="s">
        <v>264</v>
      </c>
      <c r="C263" s="63">
        <v>68</v>
      </c>
      <c r="D263" s="64">
        <v>945019.78</v>
      </c>
      <c r="E263" s="64">
        <v>56701.2</v>
      </c>
      <c r="F263" s="65">
        <v>7.2635419922474314E-5</v>
      </c>
    </row>
    <row r="264" spans="1:6" x14ac:dyDescent="0.2">
      <c r="A264" s="58" t="s">
        <v>259</v>
      </c>
      <c r="B264" s="58" t="s">
        <v>266</v>
      </c>
      <c r="C264" s="63">
        <v>42</v>
      </c>
      <c r="D264" s="64">
        <v>897665.56</v>
      </c>
      <c r="E264" s="64">
        <v>53859.92</v>
      </c>
      <c r="F264" s="65">
        <v>6.8995680976608489E-5</v>
      </c>
    </row>
    <row r="265" spans="1:6" x14ac:dyDescent="0.2">
      <c r="A265" s="58" t="s">
        <v>259</v>
      </c>
      <c r="B265" s="58" t="s">
        <v>267</v>
      </c>
      <c r="C265" s="63">
        <v>25</v>
      </c>
      <c r="D265" s="64">
        <v>584516</v>
      </c>
      <c r="E265" s="64">
        <v>34495.42</v>
      </c>
      <c r="F265" s="65">
        <v>4.4189352555186115E-5</v>
      </c>
    </row>
    <row r="266" spans="1:6" x14ac:dyDescent="0.2">
      <c r="A266" s="58" t="s">
        <v>259</v>
      </c>
      <c r="B266" s="58" t="s">
        <v>268</v>
      </c>
      <c r="C266" s="63">
        <v>20</v>
      </c>
      <c r="D266" s="64">
        <v>446078.18</v>
      </c>
      <c r="E266" s="64">
        <v>26764.67</v>
      </c>
      <c r="F266" s="65">
        <v>3.4286100550543034E-5</v>
      </c>
    </row>
    <row r="267" spans="1:6" x14ac:dyDescent="0.2">
      <c r="A267" s="58" t="s">
        <v>259</v>
      </c>
      <c r="B267" s="58" t="s">
        <v>50</v>
      </c>
      <c r="C267" s="63">
        <v>156</v>
      </c>
      <c r="D267" s="64">
        <v>1293240.25</v>
      </c>
      <c r="E267" s="64">
        <v>77550.31</v>
      </c>
      <c r="F267" s="65">
        <v>9.9343564721170963E-5</v>
      </c>
    </row>
    <row r="268" spans="1:6" x14ac:dyDescent="0.2">
      <c r="A268" s="58" t="s">
        <v>259</v>
      </c>
      <c r="B268" s="58" t="s">
        <v>51</v>
      </c>
      <c r="C268" s="63">
        <v>1579</v>
      </c>
      <c r="D268" s="64">
        <v>56367392.640000001</v>
      </c>
      <c r="E268" s="64">
        <v>3380113.41</v>
      </c>
      <c r="F268" s="65">
        <v>4.3299957835272731E-3</v>
      </c>
    </row>
    <row r="269" spans="1:6" x14ac:dyDescent="0.2">
      <c r="A269" s="58" t="s">
        <v>269</v>
      </c>
      <c r="B269" s="58" t="s">
        <v>270</v>
      </c>
      <c r="C269" s="63">
        <v>1758</v>
      </c>
      <c r="D269" s="64">
        <v>82788994.659999996</v>
      </c>
      <c r="E269" s="64">
        <v>4951808.03</v>
      </c>
      <c r="F269" s="65">
        <v>6.3433693755075788E-3</v>
      </c>
    </row>
    <row r="270" spans="1:6" x14ac:dyDescent="0.2">
      <c r="A270" s="58" t="s">
        <v>269</v>
      </c>
      <c r="B270" s="58" t="s">
        <v>271</v>
      </c>
      <c r="C270" s="63">
        <v>555</v>
      </c>
      <c r="D270" s="64">
        <v>69255725.189999998</v>
      </c>
      <c r="E270" s="64">
        <v>4153647.13</v>
      </c>
      <c r="F270" s="65">
        <v>5.3209086138799582E-3</v>
      </c>
    </row>
    <row r="271" spans="1:6" x14ac:dyDescent="0.2">
      <c r="A271" s="58" t="s">
        <v>269</v>
      </c>
      <c r="B271" s="58" t="s">
        <v>272</v>
      </c>
      <c r="C271" s="63">
        <v>217</v>
      </c>
      <c r="D271" s="64">
        <v>7077287.1900000004</v>
      </c>
      <c r="E271" s="64">
        <v>424637.22</v>
      </c>
      <c r="F271" s="65">
        <v>5.4396913626893445E-4</v>
      </c>
    </row>
    <row r="272" spans="1:6" x14ac:dyDescent="0.2">
      <c r="A272" s="58" t="s">
        <v>269</v>
      </c>
      <c r="B272" s="58" t="s">
        <v>274</v>
      </c>
      <c r="C272" s="63">
        <v>21</v>
      </c>
      <c r="D272" s="64">
        <v>1449261.44</v>
      </c>
      <c r="E272" s="64">
        <v>86955.72</v>
      </c>
      <c r="F272" s="65">
        <v>1.1139209111731495E-4</v>
      </c>
    </row>
    <row r="273" spans="1:6" x14ac:dyDescent="0.2">
      <c r="A273" s="58" t="s">
        <v>269</v>
      </c>
      <c r="B273" s="58" t="s">
        <v>273</v>
      </c>
      <c r="C273" s="63">
        <v>85</v>
      </c>
      <c r="D273" s="64">
        <v>979674.31</v>
      </c>
      <c r="E273" s="64">
        <v>58780.45</v>
      </c>
      <c r="F273" s="65">
        <v>7.5298982543261971E-5</v>
      </c>
    </row>
    <row r="274" spans="1:6" x14ac:dyDescent="0.2">
      <c r="A274" s="58" t="s">
        <v>269</v>
      </c>
      <c r="B274" s="58" t="s">
        <v>50</v>
      </c>
      <c r="C274" s="63">
        <v>105</v>
      </c>
      <c r="D274" s="64">
        <v>949939.76</v>
      </c>
      <c r="E274" s="64">
        <v>56996.38</v>
      </c>
      <c r="F274" s="65">
        <v>7.3013551659593034E-5</v>
      </c>
    </row>
    <row r="275" spans="1:6" x14ac:dyDescent="0.2">
      <c r="A275" s="58" t="s">
        <v>269</v>
      </c>
      <c r="B275" s="58" t="s">
        <v>51</v>
      </c>
      <c r="C275" s="63">
        <v>2741</v>
      </c>
      <c r="D275" s="64">
        <v>162500882.55000001</v>
      </c>
      <c r="E275" s="64">
        <v>9732824.9299999997</v>
      </c>
      <c r="F275" s="65">
        <v>1.246795175097664E-2</v>
      </c>
    </row>
    <row r="276" spans="1:6" x14ac:dyDescent="0.2">
      <c r="A276" s="58" t="s">
        <v>275</v>
      </c>
      <c r="B276" s="58" t="s">
        <v>276</v>
      </c>
      <c r="C276" s="63">
        <v>1192</v>
      </c>
      <c r="D276" s="64">
        <v>60567519.920000002</v>
      </c>
      <c r="E276" s="64">
        <v>3627334.94</v>
      </c>
      <c r="F276" s="65">
        <v>4.6466917202169127E-3</v>
      </c>
    </row>
    <row r="277" spans="1:6" x14ac:dyDescent="0.2">
      <c r="A277" s="58" t="s">
        <v>275</v>
      </c>
      <c r="B277" s="58" t="s">
        <v>277</v>
      </c>
      <c r="C277" s="63">
        <v>589</v>
      </c>
      <c r="D277" s="64">
        <v>12831816.130000001</v>
      </c>
      <c r="E277" s="64">
        <v>767907.56</v>
      </c>
      <c r="F277" s="65">
        <v>9.8370560203739333E-4</v>
      </c>
    </row>
    <row r="278" spans="1:6" x14ac:dyDescent="0.2">
      <c r="A278" s="58" t="s">
        <v>275</v>
      </c>
      <c r="B278" s="58" t="s">
        <v>279</v>
      </c>
      <c r="C278" s="63">
        <v>207</v>
      </c>
      <c r="D278" s="64">
        <v>9329578.4800000004</v>
      </c>
      <c r="E278" s="64">
        <v>556006.89</v>
      </c>
      <c r="F278" s="65">
        <v>7.1225642376067854E-4</v>
      </c>
    </row>
    <row r="279" spans="1:6" x14ac:dyDescent="0.2">
      <c r="A279" s="58" t="s">
        <v>275</v>
      </c>
      <c r="B279" s="58" t="s">
        <v>278</v>
      </c>
      <c r="C279" s="63">
        <v>507</v>
      </c>
      <c r="D279" s="64">
        <v>8110085.2300000004</v>
      </c>
      <c r="E279" s="64">
        <v>486374.52</v>
      </c>
      <c r="F279" s="65">
        <v>6.2305590533872095E-4</v>
      </c>
    </row>
    <row r="280" spans="1:6" x14ac:dyDescent="0.2">
      <c r="A280" s="58" t="s">
        <v>275</v>
      </c>
      <c r="B280" s="58" t="s">
        <v>280</v>
      </c>
      <c r="C280" s="63">
        <v>133</v>
      </c>
      <c r="D280" s="64">
        <v>3382464.41</v>
      </c>
      <c r="E280" s="64">
        <v>202947.87</v>
      </c>
      <c r="F280" s="65">
        <v>2.599804547315E-4</v>
      </c>
    </row>
    <row r="281" spans="1:6" x14ac:dyDescent="0.2">
      <c r="A281" s="58" t="s">
        <v>275</v>
      </c>
      <c r="B281" s="58" t="s">
        <v>282</v>
      </c>
      <c r="C281" s="63">
        <v>19</v>
      </c>
      <c r="D281" s="64">
        <v>298196.03000000003</v>
      </c>
      <c r="E281" s="64">
        <v>17891.79</v>
      </c>
      <c r="F281" s="65">
        <v>2.2919756192368538E-5</v>
      </c>
    </row>
    <row r="282" spans="1:6" x14ac:dyDescent="0.2">
      <c r="A282" s="58" t="s">
        <v>275</v>
      </c>
      <c r="B282" s="58" t="s">
        <v>281</v>
      </c>
      <c r="C282" s="63">
        <v>25</v>
      </c>
      <c r="D282" s="64">
        <v>234681.35</v>
      </c>
      <c r="E282" s="64">
        <v>14080.87</v>
      </c>
      <c r="F282" s="65">
        <v>1.8037888180916296E-5</v>
      </c>
    </row>
    <row r="283" spans="1:6" x14ac:dyDescent="0.2">
      <c r="A283" s="58" t="s">
        <v>275</v>
      </c>
      <c r="B283" s="58" t="s">
        <v>50</v>
      </c>
      <c r="C283" s="63">
        <v>46</v>
      </c>
      <c r="D283" s="64">
        <v>441513.89</v>
      </c>
      <c r="E283" s="64">
        <v>26443.84</v>
      </c>
      <c r="F283" s="65">
        <v>3.3875110628394517E-5</v>
      </c>
    </row>
    <row r="284" spans="1:6" x14ac:dyDescent="0.2">
      <c r="A284" s="58" t="s">
        <v>275</v>
      </c>
      <c r="B284" s="58" t="s">
        <v>51</v>
      </c>
      <c r="C284" s="63">
        <v>2718</v>
      </c>
      <c r="D284" s="64">
        <v>95195855.439999998</v>
      </c>
      <c r="E284" s="64">
        <v>5698988.2599999998</v>
      </c>
      <c r="F284" s="65">
        <v>7.3005228354664671E-3</v>
      </c>
    </row>
    <row r="285" spans="1:6" x14ac:dyDescent="0.2">
      <c r="A285" s="58" t="s">
        <v>283</v>
      </c>
      <c r="B285" s="58" t="s">
        <v>283</v>
      </c>
      <c r="C285" s="63">
        <v>4911</v>
      </c>
      <c r="D285" s="64">
        <v>391791616</v>
      </c>
      <c r="E285" s="64">
        <v>23439585.129999999</v>
      </c>
      <c r="F285" s="65">
        <v>3.002659747458845E-2</v>
      </c>
    </row>
    <row r="286" spans="1:6" x14ac:dyDescent="0.2">
      <c r="A286" s="58" t="s">
        <v>283</v>
      </c>
      <c r="B286" s="58" t="s">
        <v>263</v>
      </c>
      <c r="C286" s="63">
        <v>643</v>
      </c>
      <c r="D286" s="64">
        <v>28180063.399999999</v>
      </c>
      <c r="E286" s="64">
        <v>1687471.53</v>
      </c>
      <c r="F286" s="65">
        <v>2.1616862286648292E-3</v>
      </c>
    </row>
    <row r="287" spans="1:6" x14ac:dyDescent="0.2">
      <c r="A287" s="58" t="s">
        <v>283</v>
      </c>
      <c r="B287" s="58" t="s">
        <v>284</v>
      </c>
      <c r="C287" s="63">
        <v>302</v>
      </c>
      <c r="D287" s="64">
        <v>9930855.4600000009</v>
      </c>
      <c r="E287" s="64">
        <v>594887.57999999996</v>
      </c>
      <c r="F287" s="65">
        <v>7.6206339865760389E-4</v>
      </c>
    </row>
    <row r="288" spans="1:6" x14ac:dyDescent="0.2">
      <c r="A288" s="58" t="s">
        <v>283</v>
      </c>
      <c r="B288" s="58" t="s">
        <v>285</v>
      </c>
      <c r="C288" s="63">
        <v>268</v>
      </c>
      <c r="D288" s="64">
        <v>9330995.5899999999</v>
      </c>
      <c r="E288" s="64">
        <v>559859.80000000005</v>
      </c>
      <c r="F288" s="65">
        <v>7.1719208183799446E-4</v>
      </c>
    </row>
    <row r="289" spans="1:6" x14ac:dyDescent="0.2">
      <c r="A289" s="58" t="s">
        <v>283</v>
      </c>
      <c r="B289" s="58" t="s">
        <v>287</v>
      </c>
      <c r="C289" s="63">
        <v>227</v>
      </c>
      <c r="D289" s="64">
        <v>7384730.5800000001</v>
      </c>
      <c r="E289" s="64">
        <v>443083.88</v>
      </c>
      <c r="F289" s="65">
        <v>5.6759969250525953E-4</v>
      </c>
    </row>
    <row r="290" spans="1:6" x14ac:dyDescent="0.2">
      <c r="A290" s="58" t="s">
        <v>283</v>
      </c>
      <c r="B290" s="58" t="s">
        <v>286</v>
      </c>
      <c r="C290" s="63">
        <v>174</v>
      </c>
      <c r="D290" s="64">
        <v>3366309.8</v>
      </c>
      <c r="E290" s="64">
        <v>201930.6</v>
      </c>
      <c r="F290" s="65">
        <v>2.5867731064240602E-4</v>
      </c>
    </row>
    <row r="291" spans="1:6" x14ac:dyDescent="0.2">
      <c r="A291" s="58" t="s">
        <v>283</v>
      </c>
      <c r="B291" s="58" t="s">
        <v>290</v>
      </c>
      <c r="C291" s="63">
        <v>64</v>
      </c>
      <c r="D291" s="64">
        <v>2847599.41</v>
      </c>
      <c r="E291" s="64">
        <v>170855.97</v>
      </c>
      <c r="F291" s="65">
        <v>2.1887006143100454E-4</v>
      </c>
    </row>
    <row r="292" spans="1:6" x14ac:dyDescent="0.2">
      <c r="A292" s="58" t="s">
        <v>283</v>
      </c>
      <c r="B292" s="58" t="s">
        <v>288</v>
      </c>
      <c r="C292" s="63">
        <v>126</v>
      </c>
      <c r="D292" s="64">
        <v>1728298.6</v>
      </c>
      <c r="E292" s="64">
        <v>103697.98</v>
      </c>
      <c r="F292" s="65">
        <v>1.3283927540179649E-4</v>
      </c>
    </row>
    <row r="293" spans="1:6" x14ac:dyDescent="0.2">
      <c r="A293" s="58" t="s">
        <v>283</v>
      </c>
      <c r="B293" s="58" t="s">
        <v>293</v>
      </c>
      <c r="C293" s="63">
        <v>53</v>
      </c>
      <c r="D293" s="64">
        <v>1543746.39</v>
      </c>
      <c r="E293" s="64">
        <v>92624.79</v>
      </c>
      <c r="F293" s="65">
        <v>1.1865428803766057E-4</v>
      </c>
    </row>
    <row r="294" spans="1:6" x14ac:dyDescent="0.2">
      <c r="A294" s="58" t="s">
        <v>283</v>
      </c>
      <c r="B294" s="58" t="s">
        <v>292</v>
      </c>
      <c r="C294" s="63">
        <v>46</v>
      </c>
      <c r="D294" s="64">
        <v>1014905.5</v>
      </c>
      <c r="E294" s="64">
        <v>60894.35</v>
      </c>
      <c r="F294" s="65">
        <v>7.8006932536809164E-5</v>
      </c>
    </row>
    <row r="295" spans="1:6" x14ac:dyDescent="0.2">
      <c r="A295" s="58" t="s">
        <v>283</v>
      </c>
      <c r="B295" s="58" t="s">
        <v>294</v>
      </c>
      <c r="C295" s="63">
        <v>46</v>
      </c>
      <c r="D295" s="64">
        <v>922755.16</v>
      </c>
      <c r="E295" s="64">
        <v>55365.31</v>
      </c>
      <c r="F295" s="65">
        <v>7.0924116967329906E-5</v>
      </c>
    </row>
    <row r="296" spans="1:6" x14ac:dyDescent="0.2">
      <c r="A296" s="58" t="s">
        <v>283</v>
      </c>
      <c r="B296" s="58" t="s">
        <v>289</v>
      </c>
      <c r="C296" s="63">
        <v>58</v>
      </c>
      <c r="D296" s="64">
        <v>886394.93</v>
      </c>
      <c r="E296" s="64">
        <v>53183.71</v>
      </c>
      <c r="F296" s="65">
        <v>6.8129441861637785E-5</v>
      </c>
    </row>
    <row r="297" spans="1:6" x14ac:dyDescent="0.2">
      <c r="A297" s="58" t="s">
        <v>283</v>
      </c>
      <c r="B297" s="58" t="s">
        <v>296</v>
      </c>
      <c r="C297" s="63">
        <v>19</v>
      </c>
      <c r="D297" s="64">
        <v>349970.56</v>
      </c>
      <c r="E297" s="64">
        <v>20998.240000000002</v>
      </c>
      <c r="F297" s="65">
        <v>2.6899183439378661E-5</v>
      </c>
    </row>
    <row r="298" spans="1:6" x14ac:dyDescent="0.2">
      <c r="A298" s="58" t="s">
        <v>283</v>
      </c>
      <c r="B298" s="58" t="s">
        <v>291</v>
      </c>
      <c r="C298" s="63">
        <v>18</v>
      </c>
      <c r="D298" s="64">
        <v>0</v>
      </c>
      <c r="E298" s="64">
        <v>0</v>
      </c>
      <c r="F298" s="65">
        <v>0</v>
      </c>
    </row>
    <row r="299" spans="1:6" x14ac:dyDescent="0.2">
      <c r="A299" s="58" t="s">
        <v>283</v>
      </c>
      <c r="B299" s="58" t="s">
        <v>50</v>
      </c>
      <c r="C299" s="63">
        <v>69</v>
      </c>
      <c r="D299" s="64">
        <v>883807.38</v>
      </c>
      <c r="E299" s="64">
        <v>53028.46</v>
      </c>
      <c r="F299" s="65">
        <v>6.7930563373299545E-5</v>
      </c>
    </row>
    <row r="300" spans="1:6" x14ac:dyDescent="0.2">
      <c r="A300" s="58" t="s">
        <v>283</v>
      </c>
      <c r="B300" s="58" t="s">
        <v>51</v>
      </c>
      <c r="C300" s="63">
        <v>7024</v>
      </c>
      <c r="D300" s="64">
        <v>460162048.75999999</v>
      </c>
      <c r="E300" s="64">
        <v>27537467.32</v>
      </c>
      <c r="F300" s="65">
        <v>3.5276070037135253E-2</v>
      </c>
    </row>
    <row r="301" spans="1:6" x14ac:dyDescent="0.2">
      <c r="A301" s="58" t="s">
        <v>297</v>
      </c>
      <c r="B301" s="58" t="s">
        <v>298</v>
      </c>
      <c r="C301" s="63">
        <v>605</v>
      </c>
      <c r="D301" s="64">
        <v>20846888.02</v>
      </c>
      <c r="E301" s="64">
        <v>1248645.5</v>
      </c>
      <c r="F301" s="65">
        <v>1.599540930823473E-3</v>
      </c>
    </row>
    <row r="302" spans="1:6" x14ac:dyDescent="0.2">
      <c r="A302" s="58" t="s">
        <v>297</v>
      </c>
      <c r="B302" s="58" t="s">
        <v>299</v>
      </c>
      <c r="C302" s="63">
        <v>120</v>
      </c>
      <c r="D302" s="64">
        <v>2271761.09</v>
      </c>
      <c r="E302" s="64">
        <v>136305.69</v>
      </c>
      <c r="F302" s="65">
        <v>1.7461043207150128E-4</v>
      </c>
    </row>
    <row r="303" spans="1:6" x14ac:dyDescent="0.2">
      <c r="A303" s="58" t="s">
        <v>297</v>
      </c>
      <c r="B303" s="58" t="s">
        <v>301</v>
      </c>
      <c r="C303" s="63">
        <v>37</v>
      </c>
      <c r="D303" s="64">
        <v>851482.46</v>
      </c>
      <c r="E303" s="64">
        <v>51088.93</v>
      </c>
      <c r="F303" s="65">
        <v>6.5445984986912029E-5</v>
      </c>
    </row>
    <row r="304" spans="1:6" x14ac:dyDescent="0.2">
      <c r="A304" s="58" t="s">
        <v>297</v>
      </c>
      <c r="B304" s="58" t="s">
        <v>300</v>
      </c>
      <c r="C304" s="63">
        <v>40</v>
      </c>
      <c r="D304" s="64">
        <v>354500.69</v>
      </c>
      <c r="E304" s="64">
        <v>21270.05</v>
      </c>
      <c r="F304" s="65">
        <v>2.7247377719025784E-5</v>
      </c>
    </row>
    <row r="305" spans="1:6" x14ac:dyDescent="0.2">
      <c r="A305" s="58" t="s">
        <v>297</v>
      </c>
      <c r="B305" s="58" t="s">
        <v>50</v>
      </c>
      <c r="C305" s="63">
        <v>35</v>
      </c>
      <c r="D305" s="64">
        <v>316723.96999999997</v>
      </c>
      <c r="E305" s="64">
        <v>19003.43</v>
      </c>
      <c r="F305" s="65">
        <v>2.4343790219913268E-5</v>
      </c>
    </row>
    <row r="306" spans="1:6" x14ac:dyDescent="0.2">
      <c r="A306" s="58" t="s">
        <v>297</v>
      </c>
      <c r="B306" s="58" t="s">
        <v>51</v>
      </c>
      <c r="C306" s="63">
        <v>837</v>
      </c>
      <c r="D306" s="64">
        <v>24641356.23</v>
      </c>
      <c r="E306" s="64">
        <v>1476313.59</v>
      </c>
      <c r="F306" s="65">
        <v>1.8911885030106169E-3</v>
      </c>
    </row>
    <row r="307" spans="1:6" x14ac:dyDescent="0.2">
      <c r="A307" s="58" t="s">
        <v>302</v>
      </c>
      <c r="B307" s="58" t="s">
        <v>303</v>
      </c>
      <c r="C307" s="63">
        <v>498</v>
      </c>
      <c r="D307" s="64">
        <v>20355574.23</v>
      </c>
      <c r="E307" s="64">
        <v>1219884.73</v>
      </c>
      <c r="F307" s="65">
        <v>1.5626977845365566E-3</v>
      </c>
    </row>
    <row r="308" spans="1:6" x14ac:dyDescent="0.2">
      <c r="A308" s="58" t="s">
        <v>302</v>
      </c>
      <c r="B308" s="58" t="s">
        <v>304</v>
      </c>
      <c r="C308" s="63">
        <v>383</v>
      </c>
      <c r="D308" s="64">
        <v>9451842.3100000005</v>
      </c>
      <c r="E308" s="64">
        <v>567110.54</v>
      </c>
      <c r="F308" s="65">
        <v>7.2648043102017544E-4</v>
      </c>
    </row>
    <row r="309" spans="1:6" x14ac:dyDescent="0.2">
      <c r="A309" s="58" t="s">
        <v>302</v>
      </c>
      <c r="B309" s="58" t="s">
        <v>307</v>
      </c>
      <c r="C309" s="63">
        <v>85</v>
      </c>
      <c r="D309" s="64">
        <v>2523562.46</v>
      </c>
      <c r="E309" s="64">
        <v>151413.74</v>
      </c>
      <c r="F309" s="65">
        <v>1.9396415925822285E-4</v>
      </c>
    </row>
    <row r="310" spans="1:6" x14ac:dyDescent="0.2">
      <c r="A310" s="58" t="s">
        <v>302</v>
      </c>
      <c r="B310" s="58" t="s">
        <v>305</v>
      </c>
      <c r="C310" s="63">
        <v>67</v>
      </c>
      <c r="D310" s="64">
        <v>2327629.62</v>
      </c>
      <c r="E310" s="64">
        <v>139657.78</v>
      </c>
      <c r="F310" s="65">
        <v>1.7890452928228214E-4</v>
      </c>
    </row>
    <row r="311" spans="1:6" x14ac:dyDescent="0.2">
      <c r="A311" s="58" t="s">
        <v>302</v>
      </c>
      <c r="B311" s="58" t="s">
        <v>308</v>
      </c>
      <c r="C311" s="63">
        <v>49</v>
      </c>
      <c r="D311" s="64">
        <v>1442194.34</v>
      </c>
      <c r="E311" s="64">
        <v>86531.65</v>
      </c>
      <c r="F311" s="65">
        <v>1.1084884860169757E-4</v>
      </c>
    </row>
    <row r="312" spans="1:6" x14ac:dyDescent="0.2">
      <c r="A312" s="58" t="s">
        <v>302</v>
      </c>
      <c r="B312" s="58" t="s">
        <v>306</v>
      </c>
      <c r="C312" s="63">
        <v>75</v>
      </c>
      <c r="D312" s="64">
        <v>1397321.4</v>
      </c>
      <c r="E312" s="64">
        <v>83839.27</v>
      </c>
      <c r="F312" s="65">
        <v>1.0739985366171622E-4</v>
      </c>
    </row>
    <row r="313" spans="1:6" x14ac:dyDescent="0.2">
      <c r="A313" s="58" t="s">
        <v>302</v>
      </c>
      <c r="B313" s="58" t="s">
        <v>302</v>
      </c>
      <c r="C313" s="63">
        <v>119</v>
      </c>
      <c r="D313" s="64">
        <v>1358871.01</v>
      </c>
      <c r="E313" s="64">
        <v>81532.25</v>
      </c>
      <c r="F313" s="65">
        <v>1.0444451291990569E-4</v>
      </c>
    </row>
    <row r="314" spans="1:6" x14ac:dyDescent="0.2">
      <c r="A314" s="58" t="s">
        <v>302</v>
      </c>
      <c r="B314" s="58" t="s">
        <v>310</v>
      </c>
      <c r="C314" s="63">
        <v>30</v>
      </c>
      <c r="D314" s="64">
        <v>619102.82999999996</v>
      </c>
      <c r="E314" s="64">
        <v>37146.17</v>
      </c>
      <c r="F314" s="65">
        <v>4.7585018596813081E-5</v>
      </c>
    </row>
    <row r="315" spans="1:6" x14ac:dyDescent="0.2">
      <c r="A315" s="58" t="s">
        <v>302</v>
      </c>
      <c r="B315" s="58" t="s">
        <v>100</v>
      </c>
      <c r="C315" s="63">
        <v>19</v>
      </c>
      <c r="D315" s="64">
        <v>597586.5</v>
      </c>
      <c r="E315" s="64">
        <v>35855.21</v>
      </c>
      <c r="F315" s="65">
        <v>4.5931271908857312E-5</v>
      </c>
    </row>
    <row r="316" spans="1:6" x14ac:dyDescent="0.2">
      <c r="A316" s="58" t="s">
        <v>302</v>
      </c>
      <c r="B316" s="58" t="s">
        <v>312</v>
      </c>
      <c r="C316" s="63">
        <v>22</v>
      </c>
      <c r="D316" s="64">
        <v>366041.77</v>
      </c>
      <c r="E316" s="64">
        <v>21962.5</v>
      </c>
      <c r="F316" s="65">
        <v>2.8134420612744391E-5</v>
      </c>
    </row>
    <row r="317" spans="1:6" x14ac:dyDescent="0.2">
      <c r="A317" s="58" t="s">
        <v>302</v>
      </c>
      <c r="B317" s="58" t="s">
        <v>311</v>
      </c>
      <c r="C317" s="63">
        <v>29</v>
      </c>
      <c r="D317" s="64">
        <v>281956.53999999998</v>
      </c>
      <c r="E317" s="64">
        <v>16909.400000000001</v>
      </c>
      <c r="F317" s="65">
        <v>2.1661294110831648E-5</v>
      </c>
    </row>
    <row r="318" spans="1:6" x14ac:dyDescent="0.2">
      <c r="A318" s="58" t="s">
        <v>302</v>
      </c>
      <c r="B318" s="58" t="s">
        <v>309</v>
      </c>
      <c r="C318" s="63">
        <v>35</v>
      </c>
      <c r="D318" s="64">
        <v>242699.43</v>
      </c>
      <c r="E318" s="64">
        <v>14561.95</v>
      </c>
      <c r="F318" s="65">
        <v>1.8654161695697357E-5</v>
      </c>
    </row>
    <row r="319" spans="1:6" x14ac:dyDescent="0.2">
      <c r="A319" s="58" t="s">
        <v>302</v>
      </c>
      <c r="B319" s="58" t="s">
        <v>50</v>
      </c>
      <c r="C319" s="63">
        <v>192</v>
      </c>
      <c r="D319" s="64">
        <v>2108028.58</v>
      </c>
      <c r="E319" s="64">
        <v>126481.7</v>
      </c>
      <c r="F319" s="65">
        <v>1.6202569596425508E-4</v>
      </c>
    </row>
    <row r="320" spans="1:6" x14ac:dyDescent="0.2">
      <c r="A320" s="58" t="s">
        <v>302</v>
      </c>
      <c r="B320" s="58" t="s">
        <v>51</v>
      </c>
      <c r="C320" s="63">
        <v>1603</v>
      </c>
      <c r="D320" s="64">
        <v>43072411.020000003</v>
      </c>
      <c r="E320" s="64">
        <v>2582886.9</v>
      </c>
      <c r="F320" s="65">
        <v>3.308731994979964E-3</v>
      </c>
    </row>
    <row r="321" spans="1:6" x14ac:dyDescent="0.2">
      <c r="A321" s="58" t="s">
        <v>313</v>
      </c>
      <c r="B321" s="58" t="s">
        <v>314</v>
      </c>
      <c r="C321" s="63">
        <v>761</v>
      </c>
      <c r="D321" s="64">
        <v>30278651.52</v>
      </c>
      <c r="E321" s="64">
        <v>1812244.19</v>
      </c>
      <c r="F321" s="65">
        <v>2.321522608740456E-3</v>
      </c>
    </row>
    <row r="322" spans="1:6" x14ac:dyDescent="0.2">
      <c r="A322" s="58" t="s">
        <v>313</v>
      </c>
      <c r="B322" s="58" t="s">
        <v>313</v>
      </c>
      <c r="C322" s="63">
        <v>46</v>
      </c>
      <c r="D322" s="64">
        <v>4033601.92</v>
      </c>
      <c r="E322" s="64">
        <v>242016.12</v>
      </c>
      <c r="F322" s="65">
        <v>3.100276979007135E-4</v>
      </c>
    </row>
    <row r="323" spans="1:6" x14ac:dyDescent="0.2">
      <c r="A323" s="58" t="s">
        <v>313</v>
      </c>
      <c r="B323" s="58" t="s">
        <v>175</v>
      </c>
      <c r="C323" s="63">
        <v>88</v>
      </c>
      <c r="D323" s="64">
        <v>1657562.86</v>
      </c>
      <c r="E323" s="64">
        <v>99453.82</v>
      </c>
      <c r="F323" s="65">
        <v>1.2740241791345114E-4</v>
      </c>
    </row>
    <row r="324" spans="1:6" x14ac:dyDescent="0.2">
      <c r="A324" s="58" t="s">
        <v>313</v>
      </c>
      <c r="B324" s="58" t="s">
        <v>316</v>
      </c>
      <c r="C324" s="63">
        <v>28</v>
      </c>
      <c r="D324" s="64">
        <v>1338792.6299999999</v>
      </c>
      <c r="E324" s="64">
        <v>80327.570000000007</v>
      </c>
      <c r="F324" s="65">
        <v>1.0290129271165251E-4</v>
      </c>
    </row>
    <row r="325" spans="1:6" x14ac:dyDescent="0.2">
      <c r="A325" s="58" t="s">
        <v>313</v>
      </c>
      <c r="B325" s="58" t="s">
        <v>315</v>
      </c>
      <c r="C325" s="63">
        <v>94</v>
      </c>
      <c r="D325" s="64">
        <v>1125086.98</v>
      </c>
      <c r="E325" s="64">
        <v>67490.25</v>
      </c>
      <c r="F325" s="65">
        <v>8.6456418019773351E-5</v>
      </c>
    </row>
    <row r="326" spans="1:6" x14ac:dyDescent="0.2">
      <c r="A326" s="58" t="s">
        <v>313</v>
      </c>
      <c r="B326" s="58" t="s">
        <v>187</v>
      </c>
      <c r="C326" s="63">
        <v>41</v>
      </c>
      <c r="D326" s="64">
        <v>397722.4</v>
      </c>
      <c r="E326" s="64">
        <v>23863.35</v>
      </c>
      <c r="F326" s="65">
        <v>3.0569449112311161E-5</v>
      </c>
    </row>
    <row r="327" spans="1:6" x14ac:dyDescent="0.2">
      <c r="A327" s="58" t="s">
        <v>313</v>
      </c>
      <c r="B327" s="58" t="s">
        <v>50</v>
      </c>
      <c r="C327" s="63">
        <v>118</v>
      </c>
      <c r="D327" s="64">
        <v>788450.1</v>
      </c>
      <c r="E327" s="64">
        <v>47306.99</v>
      </c>
      <c r="F327" s="65">
        <v>6.0601240959949583E-5</v>
      </c>
    </row>
    <row r="328" spans="1:6" x14ac:dyDescent="0.2">
      <c r="A328" s="58" t="s">
        <v>313</v>
      </c>
      <c r="B328" s="58" t="s">
        <v>51</v>
      </c>
      <c r="C328" s="63">
        <v>1176</v>
      </c>
      <c r="D328" s="64">
        <v>39619868.409999996</v>
      </c>
      <c r="E328" s="64">
        <v>2372702.29</v>
      </c>
      <c r="F328" s="65">
        <v>3.0394811253583072E-3</v>
      </c>
    </row>
    <row r="329" spans="1:6" x14ac:dyDescent="0.2">
      <c r="A329" s="58" t="s">
        <v>317</v>
      </c>
      <c r="B329" s="58" t="s">
        <v>318</v>
      </c>
      <c r="C329" s="63">
        <v>611</v>
      </c>
      <c r="D329" s="64">
        <v>15734716.279999999</v>
      </c>
      <c r="E329" s="64">
        <v>941276.47</v>
      </c>
      <c r="F329" s="65">
        <v>1.205794792025465E-3</v>
      </c>
    </row>
    <row r="330" spans="1:6" x14ac:dyDescent="0.2">
      <c r="A330" s="58" t="s">
        <v>317</v>
      </c>
      <c r="B330" s="58" t="s">
        <v>319</v>
      </c>
      <c r="C330" s="63">
        <v>158</v>
      </c>
      <c r="D330" s="64">
        <v>2502306.09</v>
      </c>
      <c r="E330" s="64">
        <v>150138.42000000001</v>
      </c>
      <c r="F330" s="65">
        <v>1.9233044773649973E-4</v>
      </c>
    </row>
    <row r="331" spans="1:6" x14ac:dyDescent="0.2">
      <c r="A331" s="58" t="s">
        <v>317</v>
      </c>
      <c r="B331" s="58" t="s">
        <v>320</v>
      </c>
      <c r="C331" s="63">
        <v>48</v>
      </c>
      <c r="D331" s="64">
        <v>1277199.6499999999</v>
      </c>
      <c r="E331" s="64">
        <v>76631.98</v>
      </c>
      <c r="F331" s="65">
        <v>9.8167164835852742E-5</v>
      </c>
    </row>
    <row r="332" spans="1:6" x14ac:dyDescent="0.2">
      <c r="A332" s="58" t="s">
        <v>317</v>
      </c>
      <c r="B332" s="58" t="s">
        <v>321</v>
      </c>
      <c r="C332" s="63">
        <v>63</v>
      </c>
      <c r="D332" s="64">
        <v>1271302.8</v>
      </c>
      <c r="E332" s="64">
        <v>76278.149999999994</v>
      </c>
      <c r="F332" s="65">
        <v>9.7713901225361798E-5</v>
      </c>
    </row>
    <row r="333" spans="1:6" x14ac:dyDescent="0.2">
      <c r="A333" s="58" t="s">
        <v>317</v>
      </c>
      <c r="B333" s="58" t="s">
        <v>322</v>
      </c>
      <c r="C333" s="63">
        <v>32</v>
      </c>
      <c r="D333" s="64">
        <v>184008.71</v>
      </c>
      <c r="E333" s="64">
        <v>11040.53</v>
      </c>
      <c r="F333" s="65">
        <v>1.4143149222885503E-5</v>
      </c>
    </row>
    <row r="334" spans="1:6" x14ac:dyDescent="0.2">
      <c r="A334" s="58" t="s">
        <v>317</v>
      </c>
      <c r="B334" s="58" t="s">
        <v>50</v>
      </c>
      <c r="C334" s="63">
        <v>137</v>
      </c>
      <c r="D334" s="64">
        <v>1816671.01</v>
      </c>
      <c r="E334" s="64">
        <v>109000.25</v>
      </c>
      <c r="F334" s="65">
        <v>1.3963159387111174E-4</v>
      </c>
    </row>
    <row r="335" spans="1:6" x14ac:dyDescent="0.2">
      <c r="A335" s="58" t="s">
        <v>317</v>
      </c>
      <c r="B335" s="58" t="s">
        <v>51</v>
      </c>
      <c r="C335" s="63">
        <v>1049</v>
      </c>
      <c r="D335" s="64">
        <v>22786204.539999999</v>
      </c>
      <c r="E335" s="64">
        <v>1364365.81</v>
      </c>
      <c r="F335" s="65">
        <v>1.7477810617273853E-3</v>
      </c>
    </row>
    <row r="336" spans="1:6" x14ac:dyDescent="0.2">
      <c r="A336" s="58" t="s">
        <v>323</v>
      </c>
      <c r="B336" s="58" t="s">
        <v>327</v>
      </c>
      <c r="C336" s="63">
        <v>62</v>
      </c>
      <c r="D336" s="64">
        <v>2763300.04</v>
      </c>
      <c r="E336" s="64">
        <v>165710.64000000001</v>
      </c>
      <c r="F336" s="65">
        <v>2.1227878637527901E-4</v>
      </c>
    </row>
    <row r="337" spans="1:6" x14ac:dyDescent="0.2">
      <c r="A337" s="58" t="s">
        <v>323</v>
      </c>
      <c r="B337" s="58" t="s">
        <v>325</v>
      </c>
      <c r="C337" s="63">
        <v>104</v>
      </c>
      <c r="D337" s="64">
        <v>2675239.2599999998</v>
      </c>
      <c r="E337" s="64">
        <v>160464.98000000001</v>
      </c>
      <c r="F337" s="65">
        <v>2.0555898649678392E-4</v>
      </c>
    </row>
    <row r="338" spans="1:6" x14ac:dyDescent="0.2">
      <c r="A338" s="58" t="s">
        <v>323</v>
      </c>
      <c r="B338" s="58" t="s">
        <v>324</v>
      </c>
      <c r="C338" s="63">
        <v>187</v>
      </c>
      <c r="D338" s="64">
        <v>1951641.43</v>
      </c>
      <c r="E338" s="64">
        <v>117084.43</v>
      </c>
      <c r="F338" s="65">
        <v>1.4998759707790223E-4</v>
      </c>
    </row>
    <row r="339" spans="1:6" x14ac:dyDescent="0.2">
      <c r="A339" s="58" t="s">
        <v>323</v>
      </c>
      <c r="B339" s="58" t="s">
        <v>326</v>
      </c>
      <c r="C339" s="63">
        <v>90</v>
      </c>
      <c r="D339" s="64">
        <v>1280563.71</v>
      </c>
      <c r="E339" s="64">
        <v>76833.8</v>
      </c>
      <c r="F339" s="65">
        <v>9.8425700465588168E-5</v>
      </c>
    </row>
    <row r="340" spans="1:6" x14ac:dyDescent="0.2">
      <c r="A340" s="58" t="s">
        <v>323</v>
      </c>
      <c r="B340" s="58" t="s">
        <v>328</v>
      </c>
      <c r="C340" s="63">
        <v>22</v>
      </c>
      <c r="D340" s="64">
        <v>238169.47</v>
      </c>
      <c r="E340" s="64">
        <v>14290.16</v>
      </c>
      <c r="F340" s="65">
        <v>1.8305993036467406E-5</v>
      </c>
    </row>
    <row r="341" spans="1:6" x14ac:dyDescent="0.2">
      <c r="A341" s="58" t="s">
        <v>323</v>
      </c>
      <c r="B341" s="58" t="s">
        <v>50</v>
      </c>
      <c r="C341" s="63">
        <v>123</v>
      </c>
      <c r="D341" s="64">
        <v>7210139.5099999998</v>
      </c>
      <c r="E341" s="64">
        <v>429276.92</v>
      </c>
      <c r="F341" s="65">
        <v>5.4991268874779388E-4</v>
      </c>
    </row>
    <row r="342" spans="1:6" x14ac:dyDescent="0.2">
      <c r="A342" s="58" t="s">
        <v>323</v>
      </c>
      <c r="B342" s="58" t="s">
        <v>51</v>
      </c>
      <c r="C342" s="63">
        <v>588</v>
      </c>
      <c r="D342" s="64">
        <v>16119053.42</v>
      </c>
      <c r="E342" s="64">
        <v>963660.93</v>
      </c>
      <c r="F342" s="65">
        <v>1.2344697521998148E-3</v>
      </c>
    </row>
    <row r="343" spans="1:6" x14ac:dyDescent="0.2">
      <c r="A343" s="58" t="s">
        <v>125</v>
      </c>
      <c r="B343" s="58" t="s">
        <v>329</v>
      </c>
      <c r="C343" s="63">
        <v>426</v>
      </c>
      <c r="D343" s="64">
        <v>16912587.739999998</v>
      </c>
      <c r="E343" s="64">
        <v>1011944.43</v>
      </c>
      <c r="F343" s="65">
        <v>1.296321922838651E-3</v>
      </c>
    </row>
    <row r="344" spans="1:6" x14ac:dyDescent="0.2">
      <c r="A344" s="58" t="s">
        <v>125</v>
      </c>
      <c r="B344" s="58" t="s">
        <v>331</v>
      </c>
      <c r="C344" s="63">
        <v>55</v>
      </c>
      <c r="D344" s="64">
        <v>2224962.2400000002</v>
      </c>
      <c r="E344" s="64">
        <v>133495.51</v>
      </c>
      <c r="F344" s="65">
        <v>1.7101053287434605E-4</v>
      </c>
    </row>
    <row r="345" spans="1:6" x14ac:dyDescent="0.2">
      <c r="A345" s="58" t="s">
        <v>125</v>
      </c>
      <c r="B345" s="58" t="s">
        <v>330</v>
      </c>
      <c r="C345" s="63">
        <v>53</v>
      </c>
      <c r="D345" s="64">
        <v>1434026.6</v>
      </c>
      <c r="E345" s="64">
        <v>86041.58</v>
      </c>
      <c r="F345" s="65">
        <v>1.1022105870939536E-4</v>
      </c>
    </row>
    <row r="346" spans="1:6" x14ac:dyDescent="0.2">
      <c r="A346" s="58" t="s">
        <v>125</v>
      </c>
      <c r="B346" s="58" t="s">
        <v>332</v>
      </c>
      <c r="C346" s="63">
        <v>44</v>
      </c>
      <c r="D346" s="64">
        <v>1062757.1100000001</v>
      </c>
      <c r="E346" s="64">
        <v>63765.42</v>
      </c>
      <c r="F346" s="65">
        <v>8.1684833094060479E-5</v>
      </c>
    </row>
    <row r="347" spans="1:6" x14ac:dyDescent="0.2">
      <c r="A347" s="58" t="s">
        <v>125</v>
      </c>
      <c r="B347" s="58" t="s">
        <v>333</v>
      </c>
      <c r="C347" s="63">
        <v>22</v>
      </c>
      <c r="D347" s="64">
        <v>203345.81</v>
      </c>
      <c r="E347" s="64">
        <v>12200.75</v>
      </c>
      <c r="F347" s="65">
        <v>1.5629415243753721E-5</v>
      </c>
    </row>
    <row r="348" spans="1:6" x14ac:dyDescent="0.2">
      <c r="A348" s="58" t="s">
        <v>125</v>
      </c>
      <c r="B348" s="58" t="s">
        <v>334</v>
      </c>
      <c r="C348" s="63">
        <v>20</v>
      </c>
      <c r="D348" s="64">
        <v>139121.07</v>
      </c>
      <c r="E348" s="64">
        <v>8347.26</v>
      </c>
      <c r="F348" s="65">
        <v>1.0693014174339749E-5</v>
      </c>
    </row>
    <row r="349" spans="1:6" x14ac:dyDescent="0.2">
      <c r="A349" s="58" t="s">
        <v>125</v>
      </c>
      <c r="B349" s="58" t="s">
        <v>50</v>
      </c>
      <c r="C349" s="63">
        <v>74</v>
      </c>
      <c r="D349" s="64">
        <v>424439.36</v>
      </c>
      <c r="E349" s="64">
        <v>25466.38</v>
      </c>
      <c r="F349" s="65">
        <v>3.262296397969182E-5</v>
      </c>
    </row>
    <row r="350" spans="1:6" x14ac:dyDescent="0.2">
      <c r="A350" s="58" t="s">
        <v>125</v>
      </c>
      <c r="B350" s="58" t="s">
        <v>51</v>
      </c>
      <c r="C350" s="63">
        <v>694</v>
      </c>
      <c r="D350" s="64">
        <v>22401239.93</v>
      </c>
      <c r="E350" s="64">
        <v>1341261.33</v>
      </c>
      <c r="F350" s="65">
        <v>1.7181837409142382E-3</v>
      </c>
    </row>
    <row r="351" spans="1:6" x14ac:dyDescent="0.2">
      <c r="A351" s="58" t="s">
        <v>335</v>
      </c>
      <c r="B351" s="58" t="s">
        <v>336</v>
      </c>
      <c r="C351" s="63">
        <v>302</v>
      </c>
      <c r="D351" s="64">
        <v>9928652</v>
      </c>
      <c r="E351" s="64">
        <v>594235.74</v>
      </c>
      <c r="F351" s="65">
        <v>7.6122837802096379E-4</v>
      </c>
    </row>
    <row r="352" spans="1:6" x14ac:dyDescent="0.2">
      <c r="A352" s="58" t="s">
        <v>335</v>
      </c>
      <c r="B352" s="58" t="s">
        <v>337</v>
      </c>
      <c r="C352" s="63">
        <v>171</v>
      </c>
      <c r="D352" s="64">
        <v>4410139.5</v>
      </c>
      <c r="E352" s="64">
        <v>264608.46999999997</v>
      </c>
      <c r="F352" s="65">
        <v>3.389689695014117E-4</v>
      </c>
    </row>
    <row r="353" spans="1:6" x14ac:dyDescent="0.2">
      <c r="A353" s="58" t="s">
        <v>335</v>
      </c>
      <c r="B353" s="58" t="s">
        <v>338</v>
      </c>
      <c r="C353" s="63">
        <v>148</v>
      </c>
      <c r="D353" s="64">
        <v>2823607.11</v>
      </c>
      <c r="E353" s="64">
        <v>168979.08</v>
      </c>
      <c r="F353" s="65">
        <v>2.1646572619121607E-4</v>
      </c>
    </row>
    <row r="354" spans="1:6" x14ac:dyDescent="0.2">
      <c r="A354" s="58" t="s">
        <v>335</v>
      </c>
      <c r="B354" s="58" t="s">
        <v>339</v>
      </c>
      <c r="C354" s="63">
        <v>103</v>
      </c>
      <c r="D354" s="64">
        <v>2654331.54</v>
      </c>
      <c r="E354" s="64">
        <v>159259.92000000001</v>
      </c>
      <c r="F354" s="65">
        <v>2.0401527950060435E-4</v>
      </c>
    </row>
    <row r="355" spans="1:6" x14ac:dyDescent="0.2">
      <c r="A355" s="58" t="s">
        <v>335</v>
      </c>
      <c r="B355" s="58" t="s">
        <v>342</v>
      </c>
      <c r="C355" s="63">
        <v>30</v>
      </c>
      <c r="D355" s="64">
        <v>1116562.77</v>
      </c>
      <c r="E355" s="64">
        <v>66993.77</v>
      </c>
      <c r="F355" s="65">
        <v>8.5820416783765827E-5</v>
      </c>
    </row>
    <row r="356" spans="1:6" x14ac:dyDescent="0.2">
      <c r="A356" s="58" t="s">
        <v>335</v>
      </c>
      <c r="B356" s="58" t="s">
        <v>340</v>
      </c>
      <c r="C356" s="63">
        <v>105</v>
      </c>
      <c r="D356" s="64">
        <v>841481.61</v>
      </c>
      <c r="E356" s="64">
        <v>50488.9</v>
      </c>
      <c r="F356" s="65">
        <v>6.4677334040969396E-5</v>
      </c>
    </row>
    <row r="357" spans="1:6" x14ac:dyDescent="0.2">
      <c r="A357" s="58" t="s">
        <v>335</v>
      </c>
      <c r="B357" s="58" t="s">
        <v>341</v>
      </c>
      <c r="C357" s="63">
        <v>29</v>
      </c>
      <c r="D357" s="64">
        <v>94635.33</v>
      </c>
      <c r="E357" s="64">
        <v>5678.13</v>
      </c>
      <c r="F357" s="65">
        <v>7.2738029693269122E-6</v>
      </c>
    </row>
    <row r="358" spans="1:6" x14ac:dyDescent="0.2">
      <c r="A358" s="58" t="s">
        <v>335</v>
      </c>
      <c r="B358" s="58" t="s">
        <v>50</v>
      </c>
      <c r="C358" s="63">
        <v>85</v>
      </c>
      <c r="D358" s="64">
        <v>898434.95</v>
      </c>
      <c r="E358" s="64">
        <v>53906.09</v>
      </c>
      <c r="F358" s="65">
        <v>6.9054825709662109E-5</v>
      </c>
    </row>
    <row r="359" spans="1:6" x14ac:dyDescent="0.2">
      <c r="A359" s="58" t="s">
        <v>335</v>
      </c>
      <c r="B359" s="58" t="s">
        <v>51</v>
      </c>
      <c r="C359" s="63">
        <v>973</v>
      </c>
      <c r="D359" s="64">
        <v>22767844.809999999</v>
      </c>
      <c r="E359" s="64">
        <v>1364150.09</v>
      </c>
      <c r="F359" s="65">
        <v>1.7475047199077118E-3</v>
      </c>
    </row>
    <row r="360" spans="1:6" x14ac:dyDescent="0.2">
      <c r="A360" s="58" t="s">
        <v>343</v>
      </c>
      <c r="B360" s="58" t="s">
        <v>345</v>
      </c>
      <c r="C360" s="63">
        <v>270</v>
      </c>
      <c r="D360" s="64">
        <v>8273515.9199999999</v>
      </c>
      <c r="E360" s="64">
        <v>496040.93</v>
      </c>
      <c r="F360" s="65">
        <v>6.3543877817902772E-4</v>
      </c>
    </row>
    <row r="361" spans="1:6" x14ac:dyDescent="0.2">
      <c r="A361" s="58" t="s">
        <v>343</v>
      </c>
      <c r="B361" s="58" t="s">
        <v>344</v>
      </c>
      <c r="C361" s="63">
        <v>330</v>
      </c>
      <c r="D361" s="64">
        <v>5886226.5499999998</v>
      </c>
      <c r="E361" s="64">
        <v>352825.26</v>
      </c>
      <c r="F361" s="65">
        <v>4.5197651759321111E-4</v>
      </c>
    </row>
    <row r="362" spans="1:6" x14ac:dyDescent="0.2">
      <c r="A362" s="58" t="s">
        <v>343</v>
      </c>
      <c r="B362" s="58" t="s">
        <v>48</v>
      </c>
      <c r="C362" s="63">
        <v>109</v>
      </c>
      <c r="D362" s="64">
        <v>2032963.12</v>
      </c>
      <c r="E362" s="64">
        <v>121977.8</v>
      </c>
      <c r="F362" s="65">
        <v>1.5625610611802904E-4</v>
      </c>
    </row>
    <row r="363" spans="1:6" x14ac:dyDescent="0.2">
      <c r="A363" s="58" t="s">
        <v>343</v>
      </c>
      <c r="B363" s="58" t="s">
        <v>346</v>
      </c>
      <c r="C363" s="63">
        <v>22</v>
      </c>
      <c r="D363" s="64">
        <v>949795.54</v>
      </c>
      <c r="E363" s="64">
        <v>56987.74</v>
      </c>
      <c r="F363" s="65">
        <v>7.3002483639372478E-5</v>
      </c>
    </row>
    <row r="364" spans="1:6" x14ac:dyDescent="0.2">
      <c r="A364" s="58" t="s">
        <v>343</v>
      </c>
      <c r="B364" s="58" t="s">
        <v>44</v>
      </c>
      <c r="C364" s="63">
        <v>64</v>
      </c>
      <c r="D364" s="64">
        <v>788404.66</v>
      </c>
      <c r="E364" s="64">
        <v>47304.26</v>
      </c>
      <c r="F364" s="65">
        <v>6.0597743773004899E-5</v>
      </c>
    </row>
    <row r="365" spans="1:6" x14ac:dyDescent="0.2">
      <c r="A365" s="58" t="s">
        <v>343</v>
      </c>
      <c r="B365" s="58" t="s">
        <v>347</v>
      </c>
      <c r="C365" s="63">
        <v>56</v>
      </c>
      <c r="D365" s="64">
        <v>683146.06</v>
      </c>
      <c r="E365" s="64">
        <v>40988.769999999997</v>
      </c>
      <c r="F365" s="65">
        <v>5.2507469349074048E-5</v>
      </c>
    </row>
    <row r="366" spans="1:6" x14ac:dyDescent="0.2">
      <c r="A366" s="58" t="s">
        <v>343</v>
      </c>
      <c r="B366" s="58" t="s">
        <v>349</v>
      </c>
      <c r="C366" s="63">
        <v>26</v>
      </c>
      <c r="D366" s="64">
        <v>621428.43999999994</v>
      </c>
      <c r="E366" s="64">
        <v>37285.71</v>
      </c>
      <c r="F366" s="65">
        <v>4.7763772247458604E-5</v>
      </c>
    </row>
    <row r="367" spans="1:6" x14ac:dyDescent="0.2">
      <c r="A367" s="58" t="s">
        <v>343</v>
      </c>
      <c r="B367" s="58" t="s">
        <v>348</v>
      </c>
      <c r="C367" s="63">
        <v>37</v>
      </c>
      <c r="D367" s="64">
        <v>506749.01</v>
      </c>
      <c r="E367" s="64">
        <v>30404.959999999999</v>
      </c>
      <c r="F367" s="65">
        <v>3.8949387972847746E-5</v>
      </c>
    </row>
    <row r="368" spans="1:6" x14ac:dyDescent="0.2">
      <c r="A368" s="58" t="s">
        <v>343</v>
      </c>
      <c r="B368" s="58" t="s">
        <v>816</v>
      </c>
      <c r="C368" s="63">
        <v>16</v>
      </c>
      <c r="D368" s="64">
        <v>302628.90000000002</v>
      </c>
      <c r="E368" s="64">
        <v>18157.73</v>
      </c>
      <c r="F368" s="65">
        <v>2.3260430879574148E-5</v>
      </c>
    </row>
    <row r="369" spans="1:6" x14ac:dyDescent="0.2">
      <c r="A369" s="58" t="s">
        <v>343</v>
      </c>
      <c r="B369" s="58" t="s">
        <v>805</v>
      </c>
      <c r="C369" s="63">
        <v>17</v>
      </c>
      <c r="D369" s="64">
        <v>294747.46999999997</v>
      </c>
      <c r="E369" s="64">
        <v>17684.86</v>
      </c>
      <c r="F369" s="65">
        <v>2.2654674546044337E-5</v>
      </c>
    </row>
    <row r="370" spans="1:6" x14ac:dyDescent="0.2">
      <c r="A370" s="58" t="s">
        <v>343</v>
      </c>
      <c r="B370" s="58" t="s">
        <v>50</v>
      </c>
      <c r="C370" s="63">
        <v>83</v>
      </c>
      <c r="D370" s="64">
        <v>165419.97</v>
      </c>
      <c r="E370" s="64">
        <v>9734.86</v>
      </c>
      <c r="F370" s="65">
        <v>1.2470558718095885E-5</v>
      </c>
    </row>
    <row r="371" spans="1:6" x14ac:dyDescent="0.2">
      <c r="A371" s="58" t="s">
        <v>343</v>
      </c>
      <c r="B371" s="58" t="s">
        <v>51</v>
      </c>
      <c r="C371" s="63">
        <v>1030</v>
      </c>
      <c r="D371" s="64">
        <v>20505025.640000001</v>
      </c>
      <c r="E371" s="64">
        <v>1229392.8700000001</v>
      </c>
      <c r="F371" s="65">
        <v>1.5748779102055315E-3</v>
      </c>
    </row>
    <row r="372" spans="1:6" x14ac:dyDescent="0.2">
      <c r="A372" s="58" t="s">
        <v>350</v>
      </c>
      <c r="B372" s="58" t="s">
        <v>351</v>
      </c>
      <c r="C372" s="63">
        <v>658</v>
      </c>
      <c r="D372" s="64">
        <v>26876183.140000001</v>
      </c>
      <c r="E372" s="64">
        <v>1608968.28</v>
      </c>
      <c r="F372" s="65">
        <v>2.0611219279264149E-3</v>
      </c>
    </row>
    <row r="373" spans="1:6" x14ac:dyDescent="0.2">
      <c r="A373" s="58" t="s">
        <v>350</v>
      </c>
      <c r="B373" s="58" t="s">
        <v>353</v>
      </c>
      <c r="C373" s="63">
        <v>65</v>
      </c>
      <c r="D373" s="64">
        <v>3849038.04</v>
      </c>
      <c r="E373" s="64">
        <v>230942.31</v>
      </c>
      <c r="F373" s="65">
        <v>2.9584191630364508E-4</v>
      </c>
    </row>
    <row r="374" spans="1:6" x14ac:dyDescent="0.2">
      <c r="A374" s="58" t="s">
        <v>350</v>
      </c>
      <c r="B374" s="58" t="s">
        <v>355</v>
      </c>
      <c r="C374" s="63">
        <v>45</v>
      </c>
      <c r="D374" s="64">
        <v>1713141.85</v>
      </c>
      <c r="E374" s="64">
        <v>102788.5</v>
      </c>
      <c r="F374" s="65">
        <v>1.3167421255107919E-4</v>
      </c>
    </row>
    <row r="375" spans="1:6" x14ac:dyDescent="0.2">
      <c r="A375" s="58" t="s">
        <v>350</v>
      </c>
      <c r="B375" s="58" t="s">
        <v>352</v>
      </c>
      <c r="C375" s="63">
        <v>117</v>
      </c>
      <c r="D375" s="64">
        <v>1269241.6399999999</v>
      </c>
      <c r="E375" s="64">
        <v>76154.48</v>
      </c>
      <c r="F375" s="65">
        <v>9.7555477375746406E-5</v>
      </c>
    </row>
    <row r="376" spans="1:6" x14ac:dyDescent="0.2">
      <c r="A376" s="58" t="s">
        <v>350</v>
      </c>
      <c r="B376" s="58" t="s">
        <v>354</v>
      </c>
      <c r="C376" s="63">
        <v>32</v>
      </c>
      <c r="D376" s="64">
        <v>424785.02</v>
      </c>
      <c r="E376" s="64">
        <v>25487.11</v>
      </c>
      <c r="F376" s="65">
        <v>3.2649519542096016E-5</v>
      </c>
    </row>
    <row r="377" spans="1:6" x14ac:dyDescent="0.2">
      <c r="A377" s="58" t="s">
        <v>350</v>
      </c>
      <c r="B377" s="58" t="s">
        <v>356</v>
      </c>
      <c r="C377" s="63">
        <v>22</v>
      </c>
      <c r="D377" s="64">
        <v>351756</v>
      </c>
      <c r="E377" s="64">
        <v>21105.360000000001</v>
      </c>
      <c r="F377" s="65">
        <v>2.7036406393779895E-5</v>
      </c>
    </row>
    <row r="378" spans="1:6" x14ac:dyDescent="0.2">
      <c r="A378" s="58" t="s">
        <v>350</v>
      </c>
      <c r="B378" s="58" t="s">
        <v>357</v>
      </c>
      <c r="C378" s="63">
        <v>27</v>
      </c>
      <c r="D378" s="64">
        <v>321024.57</v>
      </c>
      <c r="E378" s="64">
        <v>19261.47</v>
      </c>
      <c r="F378" s="65">
        <v>2.4674344842333875E-5</v>
      </c>
    </row>
    <row r="379" spans="1:6" x14ac:dyDescent="0.2">
      <c r="A379" s="58" t="s">
        <v>350</v>
      </c>
      <c r="B379" s="58" t="s">
        <v>50</v>
      </c>
      <c r="C379" s="63">
        <v>179</v>
      </c>
      <c r="D379" s="64">
        <v>2053625.85</v>
      </c>
      <c r="E379" s="64">
        <v>123217.56</v>
      </c>
      <c r="F379" s="65">
        <v>1.578442645380111E-4</v>
      </c>
    </row>
    <row r="380" spans="1:6" x14ac:dyDescent="0.2">
      <c r="A380" s="58" t="s">
        <v>350</v>
      </c>
      <c r="B380" s="58" t="s">
        <v>51</v>
      </c>
      <c r="C380" s="63">
        <v>1145</v>
      </c>
      <c r="D380" s="64">
        <v>36858796.109999999</v>
      </c>
      <c r="E380" s="64">
        <v>2207925.0699999998</v>
      </c>
      <c r="F380" s="65">
        <v>2.8283980694731063E-3</v>
      </c>
    </row>
    <row r="381" spans="1:6" x14ac:dyDescent="0.2">
      <c r="A381" s="58" t="s">
        <v>358</v>
      </c>
      <c r="B381" s="58" t="s">
        <v>359</v>
      </c>
      <c r="C381" s="63">
        <v>353</v>
      </c>
      <c r="D381" s="64">
        <v>26478896.91</v>
      </c>
      <c r="E381" s="64">
        <v>1588713.49</v>
      </c>
      <c r="F381" s="65">
        <v>2.0351751194445569E-3</v>
      </c>
    </row>
    <row r="382" spans="1:6" x14ac:dyDescent="0.2">
      <c r="A382" s="58" t="s">
        <v>358</v>
      </c>
      <c r="B382" s="58" t="s">
        <v>360</v>
      </c>
      <c r="C382" s="63">
        <v>214</v>
      </c>
      <c r="D382" s="64">
        <v>6192807.6100000003</v>
      </c>
      <c r="E382" s="64">
        <v>371568.45</v>
      </c>
      <c r="F382" s="65">
        <v>4.759869349448143E-4</v>
      </c>
    </row>
    <row r="383" spans="1:6" x14ac:dyDescent="0.2">
      <c r="A383" s="58" t="s">
        <v>358</v>
      </c>
      <c r="B383" s="58" t="s">
        <v>362</v>
      </c>
      <c r="C383" s="63">
        <v>72</v>
      </c>
      <c r="D383" s="64">
        <v>3538794.29</v>
      </c>
      <c r="E383" s="64">
        <v>212327.69</v>
      </c>
      <c r="F383" s="65">
        <v>2.7199619980386572E-4</v>
      </c>
    </row>
    <row r="384" spans="1:6" x14ac:dyDescent="0.2">
      <c r="A384" s="58" t="s">
        <v>358</v>
      </c>
      <c r="B384" s="58" t="s">
        <v>361</v>
      </c>
      <c r="C384" s="63">
        <v>50</v>
      </c>
      <c r="D384" s="64">
        <v>2100643.0499999998</v>
      </c>
      <c r="E384" s="64">
        <v>126038.59</v>
      </c>
      <c r="F384" s="65">
        <v>1.6145806281148497E-4</v>
      </c>
    </row>
    <row r="385" spans="1:6" x14ac:dyDescent="0.2">
      <c r="A385" s="58" t="s">
        <v>358</v>
      </c>
      <c r="B385" s="58" t="s">
        <v>363</v>
      </c>
      <c r="C385" s="63">
        <v>36</v>
      </c>
      <c r="D385" s="64">
        <v>529861.28</v>
      </c>
      <c r="E385" s="64">
        <v>31791.68</v>
      </c>
      <c r="F385" s="65">
        <v>4.0725805218248084E-5</v>
      </c>
    </row>
    <row r="386" spans="1:6" x14ac:dyDescent="0.2">
      <c r="A386" s="58" t="s">
        <v>358</v>
      </c>
      <c r="B386" s="58" t="s">
        <v>364</v>
      </c>
      <c r="C386" s="63">
        <v>29</v>
      </c>
      <c r="D386" s="64">
        <v>394230.13</v>
      </c>
      <c r="E386" s="64">
        <v>23653.81</v>
      </c>
      <c r="F386" s="65">
        <v>3.0301024001545336E-5</v>
      </c>
    </row>
    <row r="387" spans="1:6" x14ac:dyDescent="0.2">
      <c r="A387" s="58" t="s">
        <v>358</v>
      </c>
      <c r="B387" s="58" t="s">
        <v>365</v>
      </c>
      <c r="C387" s="63">
        <v>20</v>
      </c>
      <c r="D387" s="64">
        <v>106278.07</v>
      </c>
      <c r="E387" s="64">
        <v>6376.7</v>
      </c>
      <c r="F387" s="65">
        <v>8.1686857107017484E-6</v>
      </c>
    </row>
    <row r="388" spans="1:6" x14ac:dyDescent="0.2">
      <c r="A388" s="58" t="s">
        <v>358</v>
      </c>
      <c r="B388" s="58" t="s">
        <v>50</v>
      </c>
      <c r="C388" s="63">
        <v>81</v>
      </c>
      <c r="D388" s="64">
        <v>347488.05</v>
      </c>
      <c r="E388" s="64">
        <v>20849.28</v>
      </c>
      <c r="F388" s="65">
        <v>2.6708362572242655E-5</v>
      </c>
    </row>
    <row r="389" spans="1:6" x14ac:dyDescent="0.2">
      <c r="A389" s="58" t="s">
        <v>358</v>
      </c>
      <c r="B389" s="58" t="s">
        <v>51</v>
      </c>
      <c r="C389" s="63">
        <v>855</v>
      </c>
      <c r="D389" s="64">
        <v>39688999.390000001</v>
      </c>
      <c r="E389" s="64">
        <v>2381319.67</v>
      </c>
      <c r="F389" s="65">
        <v>3.0505201688870425E-3</v>
      </c>
    </row>
    <row r="390" spans="1:6" x14ac:dyDescent="0.2">
      <c r="A390" s="58" t="s">
        <v>366</v>
      </c>
      <c r="B390" s="58" t="s">
        <v>367</v>
      </c>
      <c r="C390" s="63">
        <v>721</v>
      </c>
      <c r="D390" s="64">
        <v>32820584.469999999</v>
      </c>
      <c r="E390" s="64">
        <v>1963969.65</v>
      </c>
      <c r="F390" s="65">
        <v>2.5158860878208029E-3</v>
      </c>
    </row>
    <row r="391" spans="1:6" x14ac:dyDescent="0.2">
      <c r="A391" s="58" t="s">
        <v>366</v>
      </c>
      <c r="B391" s="58" t="s">
        <v>368</v>
      </c>
      <c r="C391" s="63">
        <v>275</v>
      </c>
      <c r="D391" s="64">
        <v>6030998.6399999997</v>
      </c>
      <c r="E391" s="64">
        <v>361657.69</v>
      </c>
      <c r="F391" s="65">
        <v>4.6329104465764467E-4</v>
      </c>
    </row>
    <row r="392" spans="1:6" x14ac:dyDescent="0.2">
      <c r="A392" s="58" t="s">
        <v>366</v>
      </c>
      <c r="B392" s="58" t="s">
        <v>370</v>
      </c>
      <c r="C392" s="63">
        <v>82</v>
      </c>
      <c r="D392" s="64">
        <v>5997352.25</v>
      </c>
      <c r="E392" s="64">
        <v>359841.12</v>
      </c>
      <c r="F392" s="65">
        <v>4.6096398059606273E-4</v>
      </c>
    </row>
    <row r="393" spans="1:6" x14ac:dyDescent="0.2">
      <c r="A393" s="58" t="s">
        <v>366</v>
      </c>
      <c r="B393" s="58" t="s">
        <v>369</v>
      </c>
      <c r="C393" s="63">
        <v>108</v>
      </c>
      <c r="D393" s="64">
        <v>3691442.51</v>
      </c>
      <c r="E393" s="64">
        <v>221486.55</v>
      </c>
      <c r="F393" s="65">
        <v>2.8372889050725742E-4</v>
      </c>
    </row>
    <row r="394" spans="1:6" x14ac:dyDescent="0.2">
      <c r="A394" s="58" t="s">
        <v>366</v>
      </c>
      <c r="B394" s="58" t="s">
        <v>320</v>
      </c>
      <c r="C394" s="63">
        <v>176</v>
      </c>
      <c r="D394" s="64">
        <v>2732433.62</v>
      </c>
      <c r="E394" s="64">
        <v>163908.17000000001</v>
      </c>
      <c r="F394" s="65">
        <v>2.0996978470780704E-4</v>
      </c>
    </row>
    <row r="395" spans="1:6" x14ac:dyDescent="0.2">
      <c r="A395" s="58" t="s">
        <v>366</v>
      </c>
      <c r="B395" s="58" t="s">
        <v>372</v>
      </c>
      <c r="C395" s="63">
        <v>45</v>
      </c>
      <c r="D395" s="64">
        <v>1249379.48</v>
      </c>
      <c r="E395" s="64">
        <v>74962.789999999994</v>
      </c>
      <c r="F395" s="65">
        <v>9.602889762844981E-5</v>
      </c>
    </row>
    <row r="396" spans="1:6" x14ac:dyDescent="0.2">
      <c r="A396" s="58" t="s">
        <v>366</v>
      </c>
      <c r="B396" s="58" t="s">
        <v>371</v>
      </c>
      <c r="C396" s="63">
        <v>51</v>
      </c>
      <c r="D396" s="64">
        <v>656089.71</v>
      </c>
      <c r="E396" s="64">
        <v>39365.370000000003</v>
      </c>
      <c r="F396" s="65">
        <v>5.0427860086798396E-5</v>
      </c>
    </row>
    <row r="397" spans="1:6" x14ac:dyDescent="0.2">
      <c r="A397" s="58" t="s">
        <v>366</v>
      </c>
      <c r="B397" s="58" t="s">
        <v>374</v>
      </c>
      <c r="C397" s="63">
        <v>49</v>
      </c>
      <c r="D397" s="64">
        <v>447338.3</v>
      </c>
      <c r="E397" s="64">
        <v>26809.759999999998</v>
      </c>
      <c r="F397" s="65">
        <v>3.4343861781069093E-5</v>
      </c>
    </row>
    <row r="398" spans="1:6" x14ac:dyDescent="0.2">
      <c r="A398" s="58" t="s">
        <v>366</v>
      </c>
      <c r="B398" s="58" t="s">
        <v>373</v>
      </c>
      <c r="C398" s="63">
        <v>29</v>
      </c>
      <c r="D398" s="64">
        <v>294781.25</v>
      </c>
      <c r="E398" s="64">
        <v>17686.900000000001</v>
      </c>
      <c r="F398" s="65">
        <v>2.2657287828596416E-5</v>
      </c>
    </row>
    <row r="399" spans="1:6" x14ac:dyDescent="0.2">
      <c r="A399" s="58" t="s">
        <v>366</v>
      </c>
      <c r="B399" s="58" t="s">
        <v>50</v>
      </c>
      <c r="C399" s="63">
        <v>43</v>
      </c>
      <c r="D399" s="64">
        <v>119901.44</v>
      </c>
      <c r="E399" s="64">
        <v>7194.09</v>
      </c>
      <c r="F399" s="65">
        <v>9.215779350526501E-6</v>
      </c>
    </row>
    <row r="400" spans="1:6" x14ac:dyDescent="0.2">
      <c r="A400" s="58" t="s">
        <v>366</v>
      </c>
      <c r="B400" s="58" t="s">
        <v>51</v>
      </c>
      <c r="C400" s="63">
        <v>1579</v>
      </c>
      <c r="D400" s="64">
        <v>54040301.670000002</v>
      </c>
      <c r="E400" s="64">
        <v>3236882.09</v>
      </c>
      <c r="F400" s="65">
        <v>4.1465134749650145E-3</v>
      </c>
    </row>
    <row r="401" spans="1:6" x14ac:dyDescent="0.2">
      <c r="A401" s="58" t="s">
        <v>375</v>
      </c>
      <c r="B401" s="58" t="s">
        <v>376</v>
      </c>
      <c r="C401" s="63">
        <v>312</v>
      </c>
      <c r="D401" s="64">
        <v>9568497.1799999997</v>
      </c>
      <c r="E401" s="64">
        <v>572895.28</v>
      </c>
      <c r="F401" s="65">
        <v>7.3389080362326554E-4</v>
      </c>
    </row>
    <row r="402" spans="1:6" x14ac:dyDescent="0.2">
      <c r="A402" s="58" t="s">
        <v>375</v>
      </c>
      <c r="B402" s="58" t="s">
        <v>233</v>
      </c>
      <c r="C402" s="63">
        <v>130</v>
      </c>
      <c r="D402" s="64">
        <v>4170599.17</v>
      </c>
      <c r="E402" s="64">
        <v>250235.93</v>
      </c>
      <c r="F402" s="65">
        <v>3.2055744596659136E-4</v>
      </c>
    </row>
    <row r="403" spans="1:6" x14ac:dyDescent="0.2">
      <c r="A403" s="58" t="s">
        <v>375</v>
      </c>
      <c r="B403" s="58" t="s">
        <v>377</v>
      </c>
      <c r="C403" s="63">
        <v>174</v>
      </c>
      <c r="D403" s="64">
        <v>4077643.62</v>
      </c>
      <c r="E403" s="64">
        <v>244197.36</v>
      </c>
      <c r="F403" s="65">
        <v>3.128219118388964E-4</v>
      </c>
    </row>
    <row r="404" spans="1:6" x14ac:dyDescent="0.2">
      <c r="A404" s="58" t="s">
        <v>375</v>
      </c>
      <c r="B404" s="58" t="s">
        <v>378</v>
      </c>
      <c r="C404" s="63">
        <v>193</v>
      </c>
      <c r="D404" s="64">
        <v>3226472.97</v>
      </c>
      <c r="E404" s="64">
        <v>193522.4</v>
      </c>
      <c r="F404" s="65">
        <v>2.4790623105692727E-4</v>
      </c>
    </row>
    <row r="405" spans="1:6" x14ac:dyDescent="0.2">
      <c r="A405" s="58" t="s">
        <v>375</v>
      </c>
      <c r="B405" s="58" t="s">
        <v>379</v>
      </c>
      <c r="C405" s="63">
        <v>20</v>
      </c>
      <c r="D405" s="64">
        <v>322693.32</v>
      </c>
      <c r="E405" s="64">
        <v>19361.599999999999</v>
      </c>
      <c r="F405" s="65">
        <v>2.4802613460931668E-5</v>
      </c>
    </row>
    <row r="406" spans="1:6" x14ac:dyDescent="0.2">
      <c r="A406" s="58" t="s">
        <v>375</v>
      </c>
      <c r="B406" s="58" t="s">
        <v>381</v>
      </c>
      <c r="C406" s="63">
        <v>23</v>
      </c>
      <c r="D406" s="64">
        <v>222105.09</v>
      </c>
      <c r="E406" s="64">
        <v>13326.31</v>
      </c>
      <c r="F406" s="65">
        <v>1.7071281081653805E-5</v>
      </c>
    </row>
    <row r="407" spans="1:6" x14ac:dyDescent="0.2">
      <c r="A407" s="58" t="s">
        <v>375</v>
      </c>
      <c r="B407" s="58" t="s">
        <v>382</v>
      </c>
      <c r="C407" s="63">
        <v>21</v>
      </c>
      <c r="D407" s="64">
        <v>191504.43</v>
      </c>
      <c r="E407" s="64">
        <v>11490.27</v>
      </c>
      <c r="F407" s="65">
        <v>1.4719275543949847E-5</v>
      </c>
    </row>
    <row r="408" spans="1:6" x14ac:dyDescent="0.2">
      <c r="A408" s="58" t="s">
        <v>375</v>
      </c>
      <c r="B408" s="58" t="s">
        <v>380</v>
      </c>
      <c r="C408" s="63">
        <v>20</v>
      </c>
      <c r="D408" s="64">
        <v>180898.87</v>
      </c>
      <c r="E408" s="64">
        <v>10853.93</v>
      </c>
      <c r="F408" s="65">
        <v>1.3904110730621957E-5</v>
      </c>
    </row>
    <row r="409" spans="1:6" x14ac:dyDescent="0.2">
      <c r="A409" s="58" t="s">
        <v>375</v>
      </c>
      <c r="B409" s="58" t="s">
        <v>50</v>
      </c>
      <c r="C409" s="63">
        <v>89</v>
      </c>
      <c r="D409" s="64">
        <v>354083.77</v>
      </c>
      <c r="E409" s="64">
        <v>21245.06</v>
      </c>
      <c r="F409" s="65">
        <v>2.7215365007762841E-5</v>
      </c>
    </row>
    <row r="410" spans="1:6" x14ac:dyDescent="0.2">
      <c r="A410" s="58" t="s">
        <v>375</v>
      </c>
      <c r="B410" s="58" t="s">
        <v>51</v>
      </c>
      <c r="C410" s="63">
        <v>982</v>
      </c>
      <c r="D410" s="64">
        <v>22314498.420000002</v>
      </c>
      <c r="E410" s="64">
        <v>1337128.1399999999</v>
      </c>
      <c r="F410" s="65">
        <v>1.7128890383106006E-3</v>
      </c>
    </row>
    <row r="411" spans="1:6" x14ac:dyDescent="0.2">
      <c r="A411" s="58" t="s">
        <v>383</v>
      </c>
      <c r="B411" s="58" t="s">
        <v>384</v>
      </c>
      <c r="C411" s="63">
        <v>931</v>
      </c>
      <c r="D411" s="64">
        <v>53017592.200000003</v>
      </c>
      <c r="E411" s="64">
        <v>3175137.73</v>
      </c>
      <c r="F411" s="65">
        <v>4.0674176618879648E-3</v>
      </c>
    </row>
    <row r="412" spans="1:6" x14ac:dyDescent="0.2">
      <c r="A412" s="58" t="s">
        <v>383</v>
      </c>
      <c r="B412" s="58" t="s">
        <v>385</v>
      </c>
      <c r="C412" s="63">
        <v>150</v>
      </c>
      <c r="D412" s="64">
        <v>2976853.37</v>
      </c>
      <c r="E412" s="64">
        <v>178611.21</v>
      </c>
      <c r="F412" s="65">
        <v>2.2880468563648112E-4</v>
      </c>
    </row>
    <row r="413" spans="1:6" x14ac:dyDescent="0.2">
      <c r="A413" s="58" t="s">
        <v>383</v>
      </c>
      <c r="B413" s="58" t="s">
        <v>386</v>
      </c>
      <c r="C413" s="63">
        <v>104</v>
      </c>
      <c r="D413" s="64">
        <v>2522049.5</v>
      </c>
      <c r="E413" s="64">
        <v>151323.01999999999</v>
      </c>
      <c r="F413" s="65">
        <v>1.9384794504590696E-4</v>
      </c>
    </row>
    <row r="414" spans="1:6" x14ac:dyDescent="0.2">
      <c r="A414" s="58" t="s">
        <v>383</v>
      </c>
      <c r="B414" s="58" t="s">
        <v>387</v>
      </c>
      <c r="C414" s="63">
        <v>61</v>
      </c>
      <c r="D414" s="64">
        <v>1629270.72</v>
      </c>
      <c r="E414" s="64">
        <v>97756.24</v>
      </c>
      <c r="F414" s="65">
        <v>1.2522778252386512E-4</v>
      </c>
    </row>
    <row r="415" spans="1:6" x14ac:dyDescent="0.2">
      <c r="A415" s="58" t="s">
        <v>383</v>
      </c>
      <c r="B415" s="58" t="s">
        <v>388</v>
      </c>
      <c r="C415" s="63">
        <v>67</v>
      </c>
      <c r="D415" s="64">
        <v>712097.51</v>
      </c>
      <c r="E415" s="64">
        <v>42725.87</v>
      </c>
      <c r="F415" s="65">
        <v>5.4732730683002267E-5</v>
      </c>
    </row>
    <row r="416" spans="1:6" x14ac:dyDescent="0.2">
      <c r="A416" s="58" t="s">
        <v>383</v>
      </c>
      <c r="B416" s="58" t="s">
        <v>389</v>
      </c>
      <c r="C416" s="63">
        <v>23</v>
      </c>
      <c r="D416" s="64">
        <v>576718.82999999996</v>
      </c>
      <c r="E416" s="64">
        <v>34603.129999999997</v>
      </c>
      <c r="F416" s="65">
        <v>4.4327331311894082E-5</v>
      </c>
    </row>
    <row r="417" spans="1:6" x14ac:dyDescent="0.2">
      <c r="A417" s="58" t="s">
        <v>383</v>
      </c>
      <c r="B417" s="58" t="s">
        <v>50</v>
      </c>
      <c r="C417" s="63">
        <v>77</v>
      </c>
      <c r="D417" s="64">
        <v>6254923.6200000001</v>
      </c>
      <c r="E417" s="64">
        <v>375295.41</v>
      </c>
      <c r="F417" s="65">
        <v>4.8076124844495646E-4</v>
      </c>
    </row>
    <row r="418" spans="1:6" x14ac:dyDescent="0.2">
      <c r="A418" s="58" t="s">
        <v>383</v>
      </c>
      <c r="B418" s="58" t="s">
        <v>51</v>
      </c>
      <c r="C418" s="63">
        <v>1413</v>
      </c>
      <c r="D418" s="64">
        <v>67689505.75</v>
      </c>
      <c r="E418" s="64">
        <v>4055452.61</v>
      </c>
      <c r="F418" s="65">
        <v>5.1951193855340706E-3</v>
      </c>
    </row>
    <row r="419" spans="1:6" x14ac:dyDescent="0.2">
      <c r="A419" s="58" t="s">
        <v>390</v>
      </c>
      <c r="B419" s="58" t="s">
        <v>391</v>
      </c>
      <c r="C419" s="63">
        <v>529</v>
      </c>
      <c r="D419" s="64">
        <v>18918888.699999999</v>
      </c>
      <c r="E419" s="64">
        <v>1133834.81</v>
      </c>
      <c r="F419" s="65">
        <v>1.4524660421131985E-3</v>
      </c>
    </row>
    <row r="420" spans="1:6" x14ac:dyDescent="0.2">
      <c r="A420" s="58" t="s">
        <v>390</v>
      </c>
      <c r="B420" s="58" t="s">
        <v>392</v>
      </c>
      <c r="C420" s="63">
        <v>116</v>
      </c>
      <c r="D420" s="64">
        <v>2969164.79</v>
      </c>
      <c r="E420" s="64">
        <v>178149.91</v>
      </c>
      <c r="F420" s="65">
        <v>2.2821375071428837E-4</v>
      </c>
    </row>
    <row r="421" spans="1:6" x14ac:dyDescent="0.2">
      <c r="A421" s="58" t="s">
        <v>390</v>
      </c>
      <c r="B421" s="58" t="s">
        <v>394</v>
      </c>
      <c r="C421" s="63">
        <v>70</v>
      </c>
      <c r="D421" s="64">
        <v>2586243.56</v>
      </c>
      <c r="E421" s="64">
        <v>155174.65</v>
      </c>
      <c r="F421" s="65">
        <v>1.9878196341652346E-4</v>
      </c>
    </row>
    <row r="422" spans="1:6" x14ac:dyDescent="0.2">
      <c r="A422" s="58" t="s">
        <v>390</v>
      </c>
      <c r="B422" s="58" t="s">
        <v>393</v>
      </c>
      <c r="C422" s="63">
        <v>92</v>
      </c>
      <c r="D422" s="64">
        <v>2151522.38</v>
      </c>
      <c r="E422" s="64">
        <v>128858.79</v>
      </c>
      <c r="F422" s="65">
        <v>1.6507079783764601E-4</v>
      </c>
    </row>
    <row r="423" spans="1:6" x14ac:dyDescent="0.2">
      <c r="A423" s="58" t="s">
        <v>390</v>
      </c>
      <c r="B423" s="58" t="s">
        <v>395</v>
      </c>
      <c r="C423" s="63">
        <v>31</v>
      </c>
      <c r="D423" s="64">
        <v>1427928.8</v>
      </c>
      <c r="E423" s="64">
        <v>85675.71</v>
      </c>
      <c r="F423" s="65">
        <v>1.0975237160776373E-4</v>
      </c>
    </row>
    <row r="424" spans="1:6" x14ac:dyDescent="0.2">
      <c r="A424" s="58" t="s">
        <v>390</v>
      </c>
      <c r="B424" s="58" t="s">
        <v>396</v>
      </c>
      <c r="C424" s="63">
        <v>25</v>
      </c>
      <c r="D424" s="64">
        <v>927773.02</v>
      </c>
      <c r="E424" s="64">
        <v>55666.39</v>
      </c>
      <c r="F424" s="65">
        <v>7.1309806727515917E-5</v>
      </c>
    </row>
    <row r="425" spans="1:6" x14ac:dyDescent="0.2">
      <c r="A425" s="58" t="s">
        <v>390</v>
      </c>
      <c r="B425" s="58" t="s">
        <v>50</v>
      </c>
      <c r="C425" s="63">
        <v>45</v>
      </c>
      <c r="D425" s="64">
        <v>154690.35</v>
      </c>
      <c r="E425" s="64">
        <v>9281.43</v>
      </c>
      <c r="F425" s="65">
        <v>1.1889705430062342E-5</v>
      </c>
    </row>
    <row r="426" spans="1:6" x14ac:dyDescent="0.2">
      <c r="A426" s="58" t="s">
        <v>390</v>
      </c>
      <c r="B426" s="58" t="s">
        <v>51</v>
      </c>
      <c r="C426" s="63">
        <v>908</v>
      </c>
      <c r="D426" s="64">
        <v>29136211.600000001</v>
      </c>
      <c r="E426" s="64">
        <v>1746641.7</v>
      </c>
      <c r="F426" s="65">
        <v>2.2374844506572065E-3</v>
      </c>
    </row>
    <row r="427" spans="1:6" x14ac:dyDescent="0.2">
      <c r="A427" s="58" t="s">
        <v>397</v>
      </c>
      <c r="B427" s="58" t="s">
        <v>397</v>
      </c>
      <c r="C427" s="63">
        <v>545</v>
      </c>
      <c r="D427" s="64">
        <v>20881388.050000001</v>
      </c>
      <c r="E427" s="64">
        <v>1250083.6299999999</v>
      </c>
      <c r="F427" s="65">
        <v>1.6013832053512272E-3</v>
      </c>
    </row>
    <row r="428" spans="1:6" x14ac:dyDescent="0.2">
      <c r="A428" s="58" t="s">
        <v>397</v>
      </c>
      <c r="B428" s="58" t="s">
        <v>398</v>
      </c>
      <c r="C428" s="63">
        <v>78</v>
      </c>
      <c r="D428" s="64">
        <v>1002885.47</v>
      </c>
      <c r="E428" s="64">
        <v>60171.63</v>
      </c>
      <c r="F428" s="65">
        <v>7.7081113141692822E-5</v>
      </c>
    </row>
    <row r="429" spans="1:6" x14ac:dyDescent="0.2">
      <c r="A429" s="58" t="s">
        <v>397</v>
      </c>
      <c r="B429" s="58" t="s">
        <v>402</v>
      </c>
      <c r="C429" s="63">
        <v>18</v>
      </c>
      <c r="D429" s="64">
        <v>867150.04</v>
      </c>
      <c r="E429" s="64">
        <v>52029</v>
      </c>
      <c r="F429" s="65">
        <v>6.6650234265701897E-5</v>
      </c>
    </row>
    <row r="430" spans="1:6" x14ac:dyDescent="0.2">
      <c r="A430" s="58" t="s">
        <v>397</v>
      </c>
      <c r="B430" s="58" t="s">
        <v>401</v>
      </c>
      <c r="C430" s="63">
        <v>19</v>
      </c>
      <c r="D430" s="64">
        <v>359142.5</v>
      </c>
      <c r="E430" s="64">
        <v>21548.55</v>
      </c>
      <c r="F430" s="65">
        <v>2.7604142028218696E-5</v>
      </c>
    </row>
    <row r="431" spans="1:6" x14ac:dyDescent="0.2">
      <c r="A431" s="58" t="s">
        <v>397</v>
      </c>
      <c r="B431" s="58" t="s">
        <v>399</v>
      </c>
      <c r="C431" s="63">
        <v>34</v>
      </c>
      <c r="D431" s="64">
        <v>344778.57</v>
      </c>
      <c r="E431" s="64">
        <v>20686.75</v>
      </c>
      <c r="F431" s="65">
        <v>2.6500158252051908E-5</v>
      </c>
    </row>
    <row r="432" spans="1:6" x14ac:dyDescent="0.2">
      <c r="A432" s="58" t="s">
        <v>397</v>
      </c>
      <c r="B432" s="58" t="s">
        <v>400</v>
      </c>
      <c r="C432" s="63">
        <v>40</v>
      </c>
      <c r="D432" s="64">
        <v>337042.88</v>
      </c>
      <c r="E432" s="64">
        <v>20222.57</v>
      </c>
      <c r="F432" s="65">
        <v>2.5905533989785604E-5</v>
      </c>
    </row>
    <row r="433" spans="1:6" x14ac:dyDescent="0.2">
      <c r="A433" s="58" t="s">
        <v>397</v>
      </c>
      <c r="B433" s="58" t="s">
        <v>403</v>
      </c>
      <c r="C433" s="63">
        <v>18</v>
      </c>
      <c r="D433" s="64">
        <v>231990.39</v>
      </c>
      <c r="E433" s="64">
        <v>13919.42</v>
      </c>
      <c r="F433" s="65">
        <v>1.7831067363253114E-5</v>
      </c>
    </row>
    <row r="434" spans="1:6" x14ac:dyDescent="0.2">
      <c r="A434" s="58" t="s">
        <v>397</v>
      </c>
      <c r="B434" s="58" t="s">
        <v>50</v>
      </c>
      <c r="C434" s="63">
        <v>106</v>
      </c>
      <c r="D434" s="64">
        <v>772397.41</v>
      </c>
      <c r="E434" s="64">
        <v>46343.83</v>
      </c>
      <c r="F434" s="65">
        <v>5.93674129095286E-5</v>
      </c>
    </row>
    <row r="435" spans="1:6" x14ac:dyDescent="0.2">
      <c r="A435" s="58" t="s">
        <v>397</v>
      </c>
      <c r="B435" s="58" t="s">
        <v>51</v>
      </c>
      <c r="C435" s="63">
        <v>858</v>
      </c>
      <c r="D435" s="64">
        <v>24796775.309999999</v>
      </c>
      <c r="E435" s="64">
        <v>1485005.39</v>
      </c>
      <c r="F435" s="65">
        <v>1.9023228801116686E-3</v>
      </c>
    </row>
    <row r="436" spans="1:6" x14ac:dyDescent="0.2">
      <c r="A436" s="58" t="s">
        <v>404</v>
      </c>
      <c r="B436" s="58" t="s">
        <v>405</v>
      </c>
      <c r="C436" s="63">
        <v>316</v>
      </c>
      <c r="D436" s="64">
        <v>10904881.58</v>
      </c>
      <c r="E436" s="64">
        <v>654278.91</v>
      </c>
      <c r="F436" s="65">
        <v>8.3814493122312723E-4</v>
      </c>
    </row>
    <row r="437" spans="1:6" x14ac:dyDescent="0.2">
      <c r="A437" s="58" t="s">
        <v>404</v>
      </c>
      <c r="B437" s="58" t="s">
        <v>406</v>
      </c>
      <c r="C437" s="63">
        <v>168</v>
      </c>
      <c r="D437" s="64">
        <v>5527519.25</v>
      </c>
      <c r="E437" s="64">
        <v>330070.14</v>
      </c>
      <c r="F437" s="65">
        <v>4.22826734227316E-4</v>
      </c>
    </row>
    <row r="438" spans="1:6" x14ac:dyDescent="0.2">
      <c r="A438" s="58" t="s">
        <v>404</v>
      </c>
      <c r="B438" s="58" t="s">
        <v>407</v>
      </c>
      <c r="C438" s="63">
        <v>67</v>
      </c>
      <c r="D438" s="64">
        <v>942944.2</v>
      </c>
      <c r="E438" s="64">
        <v>56564.160000000003</v>
      </c>
      <c r="F438" s="65">
        <v>7.2459868823975958E-5</v>
      </c>
    </row>
    <row r="439" spans="1:6" x14ac:dyDescent="0.2">
      <c r="A439" s="58" t="s">
        <v>404</v>
      </c>
      <c r="B439" s="58" t="s">
        <v>409</v>
      </c>
      <c r="C439" s="63">
        <v>29</v>
      </c>
      <c r="D439" s="64">
        <v>673945.37</v>
      </c>
      <c r="E439" s="64">
        <v>40436.74</v>
      </c>
      <c r="F439" s="65">
        <v>5.180030740435677E-5</v>
      </c>
    </row>
    <row r="440" spans="1:6" x14ac:dyDescent="0.2">
      <c r="A440" s="58" t="s">
        <v>404</v>
      </c>
      <c r="B440" s="58" t="s">
        <v>408</v>
      </c>
      <c r="C440" s="63">
        <v>20</v>
      </c>
      <c r="D440" s="64">
        <v>427710.49</v>
      </c>
      <c r="E440" s="64">
        <v>25662.62</v>
      </c>
      <c r="F440" s="65">
        <v>3.2874351513034782E-5</v>
      </c>
    </row>
    <row r="441" spans="1:6" x14ac:dyDescent="0.2">
      <c r="A441" s="58" t="s">
        <v>404</v>
      </c>
      <c r="B441" s="58" t="s">
        <v>50</v>
      </c>
      <c r="C441" s="63">
        <v>32</v>
      </c>
      <c r="D441" s="64">
        <v>326282.75</v>
      </c>
      <c r="E441" s="64">
        <v>19576.98</v>
      </c>
      <c r="F441" s="65">
        <v>2.5078519733513245E-5</v>
      </c>
    </row>
    <row r="442" spans="1:6" x14ac:dyDescent="0.2">
      <c r="A442" s="58" t="s">
        <v>404</v>
      </c>
      <c r="B442" s="58" t="s">
        <v>51</v>
      </c>
      <c r="C442" s="63">
        <v>632</v>
      </c>
      <c r="D442" s="64">
        <v>18803283.640000001</v>
      </c>
      <c r="E442" s="64">
        <v>1126589.55</v>
      </c>
      <c r="F442" s="65">
        <v>1.4431847129253239E-3</v>
      </c>
    </row>
    <row r="443" spans="1:6" x14ac:dyDescent="0.2">
      <c r="A443" s="58" t="s">
        <v>410</v>
      </c>
      <c r="B443" s="58" t="s">
        <v>411</v>
      </c>
      <c r="C443" s="63">
        <v>520</v>
      </c>
      <c r="D443" s="64">
        <v>19077304.550000001</v>
      </c>
      <c r="E443" s="64">
        <v>1143776.78</v>
      </c>
      <c r="F443" s="65">
        <v>1.4652019130613732E-3</v>
      </c>
    </row>
    <row r="444" spans="1:6" x14ac:dyDescent="0.2">
      <c r="A444" s="58" t="s">
        <v>410</v>
      </c>
      <c r="B444" s="58" t="s">
        <v>412</v>
      </c>
      <c r="C444" s="63">
        <v>277</v>
      </c>
      <c r="D444" s="64">
        <v>7210028.0199999996</v>
      </c>
      <c r="E444" s="64">
        <v>432510.07</v>
      </c>
      <c r="F444" s="65">
        <v>5.5405442133762181E-4</v>
      </c>
    </row>
    <row r="445" spans="1:6" x14ac:dyDescent="0.2">
      <c r="A445" s="58" t="s">
        <v>410</v>
      </c>
      <c r="B445" s="58" t="s">
        <v>414</v>
      </c>
      <c r="C445" s="63">
        <v>107</v>
      </c>
      <c r="D445" s="64">
        <v>2799427.82</v>
      </c>
      <c r="E445" s="64">
        <v>167965.69</v>
      </c>
      <c r="F445" s="65">
        <v>2.1516755246305449E-4</v>
      </c>
    </row>
    <row r="446" spans="1:6" x14ac:dyDescent="0.2">
      <c r="A446" s="58" t="s">
        <v>410</v>
      </c>
      <c r="B446" s="58" t="s">
        <v>413</v>
      </c>
      <c r="C446" s="63">
        <v>116</v>
      </c>
      <c r="D446" s="64">
        <v>1971953.66</v>
      </c>
      <c r="E446" s="64">
        <v>118317.2</v>
      </c>
      <c r="F446" s="65">
        <v>1.5156680116208086E-4</v>
      </c>
    </row>
    <row r="447" spans="1:6" x14ac:dyDescent="0.2">
      <c r="A447" s="58" t="s">
        <v>410</v>
      </c>
      <c r="B447" s="58" t="s">
        <v>415</v>
      </c>
      <c r="C447" s="63">
        <v>52</v>
      </c>
      <c r="D447" s="64">
        <v>971903.9</v>
      </c>
      <c r="E447" s="64">
        <v>57722.47</v>
      </c>
      <c r="F447" s="65">
        <v>7.3943688095003739E-5</v>
      </c>
    </row>
    <row r="448" spans="1:6" x14ac:dyDescent="0.2">
      <c r="A448" s="58" t="s">
        <v>410</v>
      </c>
      <c r="B448" s="58" t="s">
        <v>817</v>
      </c>
      <c r="C448" s="63">
        <v>26</v>
      </c>
      <c r="D448" s="64">
        <v>248593.44</v>
      </c>
      <c r="E448" s="64">
        <v>14879.57</v>
      </c>
      <c r="F448" s="65">
        <v>1.9061039540888927E-5</v>
      </c>
    </row>
    <row r="449" spans="1:6" x14ac:dyDescent="0.2">
      <c r="A449" s="58" t="s">
        <v>410</v>
      </c>
      <c r="B449" s="58" t="s">
        <v>50</v>
      </c>
      <c r="C449" s="63">
        <v>514</v>
      </c>
      <c r="D449" s="64">
        <v>9196046.2100000009</v>
      </c>
      <c r="E449" s="64">
        <v>547102.73</v>
      </c>
      <c r="F449" s="65">
        <v>7.0085000907003881E-4</v>
      </c>
    </row>
    <row r="450" spans="1:6" x14ac:dyDescent="0.2">
      <c r="A450" s="58" t="s">
        <v>410</v>
      </c>
      <c r="B450" s="58" t="s">
        <v>51</v>
      </c>
      <c r="C450" s="63">
        <v>1612</v>
      </c>
      <c r="D450" s="64">
        <v>41475257.600000001</v>
      </c>
      <c r="E450" s="64">
        <v>2482274.5099999998</v>
      </c>
      <c r="F450" s="65">
        <v>3.1798454247300616E-3</v>
      </c>
    </row>
    <row r="451" spans="1:6" x14ac:dyDescent="0.2">
      <c r="A451" s="58" t="s">
        <v>416</v>
      </c>
      <c r="B451" s="58" t="s">
        <v>223</v>
      </c>
      <c r="C451" s="63">
        <v>658</v>
      </c>
      <c r="D451" s="64">
        <v>27112135.390000001</v>
      </c>
      <c r="E451" s="64">
        <v>1626514.68</v>
      </c>
      <c r="F451" s="65">
        <v>2.0835992323243414E-3</v>
      </c>
    </row>
    <row r="452" spans="1:6" x14ac:dyDescent="0.2">
      <c r="A452" s="58" t="s">
        <v>416</v>
      </c>
      <c r="B452" s="58" t="s">
        <v>417</v>
      </c>
      <c r="C452" s="63">
        <v>381</v>
      </c>
      <c r="D452" s="64">
        <v>8466570.0700000003</v>
      </c>
      <c r="E452" s="64">
        <v>506371.21</v>
      </c>
      <c r="F452" s="65">
        <v>6.4867208233690692E-4</v>
      </c>
    </row>
    <row r="453" spans="1:6" x14ac:dyDescent="0.2">
      <c r="A453" s="58" t="s">
        <v>416</v>
      </c>
      <c r="B453" s="58" t="s">
        <v>418</v>
      </c>
      <c r="C453" s="63">
        <v>156</v>
      </c>
      <c r="D453" s="64">
        <v>4034004.55</v>
      </c>
      <c r="E453" s="64">
        <v>242040.31</v>
      </c>
      <c r="F453" s="65">
        <v>3.1005868579528936E-4</v>
      </c>
    </row>
    <row r="454" spans="1:6" x14ac:dyDescent="0.2">
      <c r="A454" s="58" t="s">
        <v>416</v>
      </c>
      <c r="B454" s="58" t="s">
        <v>420</v>
      </c>
      <c r="C454" s="63">
        <v>48</v>
      </c>
      <c r="D454" s="64">
        <v>1113408.8700000001</v>
      </c>
      <c r="E454" s="64">
        <v>66804.52</v>
      </c>
      <c r="F454" s="65">
        <v>8.5577983586226298E-5</v>
      </c>
    </row>
    <row r="455" spans="1:6" x14ac:dyDescent="0.2">
      <c r="A455" s="58" t="s">
        <v>416</v>
      </c>
      <c r="B455" s="58" t="s">
        <v>419</v>
      </c>
      <c r="C455" s="63">
        <v>74</v>
      </c>
      <c r="D455" s="64">
        <v>1074612.99</v>
      </c>
      <c r="E455" s="64">
        <v>64457.120000000003</v>
      </c>
      <c r="F455" s="65">
        <v>8.2570915222134953E-5</v>
      </c>
    </row>
    <row r="456" spans="1:6" x14ac:dyDescent="0.2">
      <c r="A456" s="58" t="s">
        <v>416</v>
      </c>
      <c r="B456" s="58" t="s">
        <v>295</v>
      </c>
      <c r="C456" s="63">
        <v>27</v>
      </c>
      <c r="D456" s="64">
        <v>352003.54</v>
      </c>
      <c r="E456" s="64">
        <v>21120.22</v>
      </c>
      <c r="F456" s="65">
        <v>2.7055442363742578E-5</v>
      </c>
    </row>
    <row r="457" spans="1:6" x14ac:dyDescent="0.2">
      <c r="A457" s="58" t="s">
        <v>416</v>
      </c>
      <c r="B457" s="58" t="s">
        <v>421</v>
      </c>
      <c r="C457" s="63">
        <v>26</v>
      </c>
      <c r="D457" s="64">
        <v>266700.73</v>
      </c>
      <c r="E457" s="64">
        <v>15991.03</v>
      </c>
      <c r="F457" s="65">
        <v>2.0484842984679063E-5</v>
      </c>
    </row>
    <row r="458" spans="1:6" x14ac:dyDescent="0.2">
      <c r="A458" s="58" t="s">
        <v>416</v>
      </c>
      <c r="B458" s="58" t="s">
        <v>422</v>
      </c>
      <c r="C458" s="63">
        <v>28</v>
      </c>
      <c r="D458" s="64">
        <v>226209.25</v>
      </c>
      <c r="E458" s="64">
        <v>13572.57</v>
      </c>
      <c r="F458" s="65">
        <v>1.7386745278357023E-5</v>
      </c>
    </row>
    <row r="459" spans="1:6" x14ac:dyDescent="0.2">
      <c r="A459" s="58" t="s">
        <v>416</v>
      </c>
      <c r="B459" s="58" t="s">
        <v>50</v>
      </c>
      <c r="C459" s="63">
        <v>219</v>
      </c>
      <c r="D459" s="64">
        <v>2363956.35</v>
      </c>
      <c r="E459" s="64">
        <v>141808.72</v>
      </c>
      <c r="F459" s="65">
        <v>1.8165992828844156E-4</v>
      </c>
    </row>
    <row r="460" spans="1:6" x14ac:dyDescent="0.2">
      <c r="A460" s="58" t="s">
        <v>416</v>
      </c>
      <c r="B460" s="58" t="s">
        <v>51</v>
      </c>
      <c r="C460" s="63">
        <v>1617</v>
      </c>
      <c r="D460" s="64">
        <v>45009601.740000002</v>
      </c>
      <c r="E460" s="64">
        <v>2698680.37</v>
      </c>
      <c r="F460" s="65">
        <v>3.4570658453699104E-3</v>
      </c>
    </row>
    <row r="461" spans="1:6" x14ac:dyDescent="0.2">
      <c r="A461" s="58" t="s">
        <v>423</v>
      </c>
      <c r="B461" s="58" t="s">
        <v>424</v>
      </c>
      <c r="C461" s="63">
        <v>1296</v>
      </c>
      <c r="D461" s="64">
        <v>67668952.150000006</v>
      </c>
      <c r="E461" s="64">
        <v>4056046.62</v>
      </c>
      <c r="F461" s="65">
        <v>5.1958803247344433E-3</v>
      </c>
    </row>
    <row r="462" spans="1:6" x14ac:dyDescent="0.2">
      <c r="A462" s="58" t="s">
        <v>423</v>
      </c>
      <c r="B462" s="58" t="s">
        <v>427</v>
      </c>
      <c r="C462" s="63">
        <v>213</v>
      </c>
      <c r="D462" s="64">
        <v>5490573.9900000002</v>
      </c>
      <c r="E462" s="64">
        <v>329434.45</v>
      </c>
      <c r="F462" s="65">
        <v>4.2201240207754637E-4</v>
      </c>
    </row>
    <row r="463" spans="1:6" x14ac:dyDescent="0.2">
      <c r="A463" s="58" t="s">
        <v>423</v>
      </c>
      <c r="B463" s="58" t="s">
        <v>428</v>
      </c>
      <c r="C463" s="63">
        <v>182</v>
      </c>
      <c r="D463" s="64">
        <v>5134087.24</v>
      </c>
      <c r="E463" s="64">
        <v>308045.21000000002</v>
      </c>
      <c r="F463" s="65">
        <v>3.946123394823529E-4</v>
      </c>
    </row>
    <row r="464" spans="1:6" x14ac:dyDescent="0.2">
      <c r="A464" s="58" t="s">
        <v>423</v>
      </c>
      <c r="B464" s="58" t="s">
        <v>425</v>
      </c>
      <c r="C464" s="63">
        <v>183</v>
      </c>
      <c r="D464" s="64">
        <v>3308354.2</v>
      </c>
      <c r="E464" s="64">
        <v>198501.23</v>
      </c>
      <c r="F464" s="65">
        <v>2.5428421613965237E-4</v>
      </c>
    </row>
    <row r="465" spans="1:6" x14ac:dyDescent="0.2">
      <c r="A465" s="58" t="s">
        <v>423</v>
      </c>
      <c r="B465" s="58" t="s">
        <v>426</v>
      </c>
      <c r="C465" s="63">
        <v>164</v>
      </c>
      <c r="D465" s="64">
        <v>3173546.89</v>
      </c>
      <c r="E465" s="64">
        <v>190412.83</v>
      </c>
      <c r="F465" s="65">
        <v>2.4392280702483749E-4</v>
      </c>
    </row>
    <row r="466" spans="1:6" x14ac:dyDescent="0.2">
      <c r="A466" s="58" t="s">
        <v>423</v>
      </c>
      <c r="B466" s="58" t="s">
        <v>429</v>
      </c>
      <c r="C466" s="63">
        <v>118</v>
      </c>
      <c r="D466" s="64">
        <v>2363025</v>
      </c>
      <c r="E466" s="64">
        <v>141781.54</v>
      </c>
      <c r="F466" s="65">
        <v>1.8162511014149771E-4</v>
      </c>
    </row>
    <row r="467" spans="1:6" x14ac:dyDescent="0.2">
      <c r="A467" s="58" t="s">
        <v>423</v>
      </c>
      <c r="B467" s="58" t="s">
        <v>431</v>
      </c>
      <c r="C467" s="63">
        <v>76</v>
      </c>
      <c r="D467" s="64">
        <v>1292811.6000000001</v>
      </c>
      <c r="E467" s="64">
        <v>77525.55</v>
      </c>
      <c r="F467" s="65">
        <v>9.9311846644705568E-5</v>
      </c>
    </row>
    <row r="468" spans="1:6" x14ac:dyDescent="0.2">
      <c r="A468" s="58" t="s">
        <v>423</v>
      </c>
      <c r="B468" s="58" t="s">
        <v>430</v>
      </c>
      <c r="C468" s="63">
        <v>80</v>
      </c>
      <c r="D468" s="64">
        <v>792592.69</v>
      </c>
      <c r="E468" s="64">
        <v>47555.58</v>
      </c>
      <c r="F468" s="65">
        <v>6.0919689935253952E-5</v>
      </c>
    </row>
    <row r="469" spans="1:6" x14ac:dyDescent="0.2">
      <c r="A469" s="58" t="s">
        <v>423</v>
      </c>
      <c r="B469" s="58" t="s">
        <v>432</v>
      </c>
      <c r="C469" s="63">
        <v>62</v>
      </c>
      <c r="D469" s="64">
        <v>396066.33</v>
      </c>
      <c r="E469" s="64">
        <v>23763.99</v>
      </c>
      <c r="F469" s="65">
        <v>3.0442166879774689E-5</v>
      </c>
    </row>
    <row r="470" spans="1:6" x14ac:dyDescent="0.2">
      <c r="A470" s="58" t="s">
        <v>423</v>
      </c>
      <c r="B470" s="58" t="s">
        <v>433</v>
      </c>
      <c r="C470" s="63">
        <v>20</v>
      </c>
      <c r="D470" s="64">
        <v>123987.97</v>
      </c>
      <c r="E470" s="64">
        <v>7439.28</v>
      </c>
      <c r="F470" s="65">
        <v>9.5298728549107383E-6</v>
      </c>
    </row>
    <row r="471" spans="1:6" x14ac:dyDescent="0.2">
      <c r="A471" s="58" t="s">
        <v>423</v>
      </c>
      <c r="B471" s="58" t="s">
        <v>50</v>
      </c>
      <c r="C471" s="63">
        <v>100</v>
      </c>
      <c r="D471" s="64">
        <v>876878.41</v>
      </c>
      <c r="E471" s="64">
        <v>52612.72</v>
      </c>
      <c r="F471" s="65">
        <v>6.7397991761436503E-5</v>
      </c>
    </row>
    <row r="472" spans="1:6" x14ac:dyDescent="0.2">
      <c r="A472" s="58" t="s">
        <v>423</v>
      </c>
      <c r="B472" s="58" t="s">
        <v>51</v>
      </c>
      <c r="C472" s="63">
        <v>2494</v>
      </c>
      <c r="D472" s="64">
        <v>90620876.469999999</v>
      </c>
      <c r="E472" s="64">
        <v>5433119</v>
      </c>
      <c r="F472" s="65">
        <v>6.9599387676764117E-3</v>
      </c>
    </row>
    <row r="473" spans="1:6" x14ac:dyDescent="0.2">
      <c r="A473" s="58" t="s">
        <v>329</v>
      </c>
      <c r="B473" s="58" t="s">
        <v>435</v>
      </c>
      <c r="C473" s="63">
        <v>1001</v>
      </c>
      <c r="D473" s="64">
        <v>39272737.979999997</v>
      </c>
      <c r="E473" s="64">
        <v>2350862.54</v>
      </c>
      <c r="F473" s="65">
        <v>3.0115039500559879E-3</v>
      </c>
    </row>
    <row r="474" spans="1:6" x14ac:dyDescent="0.2">
      <c r="A474" s="58" t="s">
        <v>329</v>
      </c>
      <c r="B474" s="58" t="s">
        <v>436</v>
      </c>
      <c r="C474" s="63">
        <v>49</v>
      </c>
      <c r="D474" s="64">
        <v>722907.67</v>
      </c>
      <c r="E474" s="64">
        <v>43374.48</v>
      </c>
      <c r="F474" s="65">
        <v>5.5563613622268384E-5</v>
      </c>
    </row>
    <row r="475" spans="1:6" x14ac:dyDescent="0.2">
      <c r="A475" s="58" t="s">
        <v>329</v>
      </c>
      <c r="B475" s="58" t="s">
        <v>438</v>
      </c>
      <c r="C475" s="63">
        <v>30</v>
      </c>
      <c r="D475" s="64">
        <v>481984.9</v>
      </c>
      <c r="E475" s="64">
        <v>28919.08</v>
      </c>
      <c r="F475" s="65">
        <v>3.7045944699082716E-5</v>
      </c>
    </row>
    <row r="476" spans="1:6" x14ac:dyDescent="0.2">
      <c r="A476" s="58" t="s">
        <v>329</v>
      </c>
      <c r="B476" s="58" t="s">
        <v>437</v>
      </c>
      <c r="C476" s="63">
        <v>27</v>
      </c>
      <c r="D476" s="64">
        <v>373791.56</v>
      </c>
      <c r="E476" s="64">
        <v>22427.5</v>
      </c>
      <c r="F476" s="65">
        <v>2.8730095312114962E-5</v>
      </c>
    </row>
    <row r="477" spans="1:6" x14ac:dyDescent="0.2">
      <c r="A477" s="58" t="s">
        <v>329</v>
      </c>
      <c r="B477" s="58" t="s">
        <v>439</v>
      </c>
      <c r="C477" s="63">
        <v>16</v>
      </c>
      <c r="D477" s="64">
        <v>113880.55</v>
      </c>
      <c r="E477" s="64">
        <v>6832.83</v>
      </c>
      <c r="F477" s="65">
        <v>8.752997755054218E-6</v>
      </c>
    </row>
    <row r="478" spans="1:6" x14ac:dyDescent="0.2">
      <c r="A478" s="58" t="s">
        <v>329</v>
      </c>
      <c r="B478" s="58" t="s">
        <v>50</v>
      </c>
      <c r="C478" s="63">
        <v>64</v>
      </c>
      <c r="D478" s="64">
        <v>334107.98</v>
      </c>
      <c r="E478" s="64">
        <v>20046.47</v>
      </c>
      <c r="F478" s="65">
        <v>2.5679946216540108E-5</v>
      </c>
    </row>
    <row r="479" spans="1:6" x14ac:dyDescent="0.2">
      <c r="A479" s="58" t="s">
        <v>329</v>
      </c>
      <c r="B479" s="58" t="s">
        <v>51</v>
      </c>
      <c r="C479" s="63">
        <v>1187</v>
      </c>
      <c r="D479" s="64">
        <v>41299410.640000001</v>
      </c>
      <c r="E479" s="64">
        <v>2472462.89</v>
      </c>
      <c r="F479" s="65">
        <v>3.16727653485084E-3</v>
      </c>
    </row>
    <row r="480" spans="1:6" x14ac:dyDescent="0.2">
      <c r="A480" s="58" t="s">
        <v>440</v>
      </c>
      <c r="B480" s="58" t="s">
        <v>442</v>
      </c>
      <c r="C480" s="63">
        <v>1888</v>
      </c>
      <c r="D480" s="64">
        <v>278312620.39999998</v>
      </c>
      <c r="E480" s="64">
        <v>16593364.720000001</v>
      </c>
      <c r="F480" s="65">
        <v>2.125644632501553E-2</v>
      </c>
    </row>
    <row r="481" spans="1:6" x14ac:dyDescent="0.2">
      <c r="A481" s="58" t="s">
        <v>440</v>
      </c>
      <c r="B481" s="58" t="s">
        <v>441</v>
      </c>
      <c r="C481" s="63">
        <v>3743</v>
      </c>
      <c r="D481" s="64">
        <v>275112593.55000001</v>
      </c>
      <c r="E481" s="64">
        <v>16427880.5</v>
      </c>
      <c r="F481" s="65">
        <v>2.1044457587383113E-2</v>
      </c>
    </row>
    <row r="482" spans="1:6" x14ac:dyDescent="0.2">
      <c r="A482" s="58" t="s">
        <v>440</v>
      </c>
      <c r="B482" s="58" t="s">
        <v>443</v>
      </c>
      <c r="C482" s="63">
        <v>1106</v>
      </c>
      <c r="D482" s="64">
        <v>57441975.039999999</v>
      </c>
      <c r="E482" s="64">
        <v>3446518.54</v>
      </c>
      <c r="F482" s="65">
        <v>4.4150621401926786E-3</v>
      </c>
    </row>
    <row r="483" spans="1:6" x14ac:dyDescent="0.2">
      <c r="A483" s="58" t="s">
        <v>440</v>
      </c>
      <c r="B483" s="58" t="s">
        <v>444</v>
      </c>
      <c r="C483" s="63">
        <v>379</v>
      </c>
      <c r="D483" s="64">
        <v>13259151.789999999</v>
      </c>
      <c r="E483" s="64">
        <v>795549.09</v>
      </c>
      <c r="F483" s="65">
        <v>1.0191149785382374E-3</v>
      </c>
    </row>
    <row r="484" spans="1:6" x14ac:dyDescent="0.2">
      <c r="A484" s="58" t="s">
        <v>440</v>
      </c>
      <c r="B484" s="58" t="s">
        <v>445</v>
      </c>
      <c r="C484" s="63">
        <v>290</v>
      </c>
      <c r="D484" s="64">
        <v>9423553.9199999999</v>
      </c>
      <c r="E484" s="64">
        <v>565413.22</v>
      </c>
      <c r="F484" s="65">
        <v>7.243061286960127E-4</v>
      </c>
    </row>
    <row r="485" spans="1:6" x14ac:dyDescent="0.2">
      <c r="A485" s="58" t="s">
        <v>440</v>
      </c>
      <c r="B485" s="58" t="s">
        <v>446</v>
      </c>
      <c r="C485" s="63">
        <v>198</v>
      </c>
      <c r="D485" s="64">
        <v>5070857.18</v>
      </c>
      <c r="E485" s="64">
        <v>304251.45</v>
      </c>
      <c r="F485" s="65">
        <v>3.8975245378883869E-4</v>
      </c>
    </row>
    <row r="486" spans="1:6" x14ac:dyDescent="0.2">
      <c r="A486" s="58" t="s">
        <v>440</v>
      </c>
      <c r="B486" s="58" t="s">
        <v>160</v>
      </c>
      <c r="C486" s="63">
        <v>126</v>
      </c>
      <c r="D486" s="64">
        <v>2976510.32</v>
      </c>
      <c r="E486" s="64">
        <v>178590.63</v>
      </c>
      <c r="F486" s="65">
        <v>2.2877832222720578E-4</v>
      </c>
    </row>
    <row r="487" spans="1:6" x14ac:dyDescent="0.2">
      <c r="A487" s="58" t="s">
        <v>440</v>
      </c>
      <c r="B487" s="58" t="s">
        <v>449</v>
      </c>
      <c r="C487" s="63">
        <v>50</v>
      </c>
      <c r="D487" s="64">
        <v>2254352.42</v>
      </c>
      <c r="E487" s="64">
        <v>135261.16</v>
      </c>
      <c r="F487" s="65">
        <v>1.7327236735379474E-4</v>
      </c>
    </row>
    <row r="488" spans="1:6" x14ac:dyDescent="0.2">
      <c r="A488" s="58" t="s">
        <v>440</v>
      </c>
      <c r="B488" s="58" t="s">
        <v>448</v>
      </c>
      <c r="C488" s="63">
        <v>71</v>
      </c>
      <c r="D488" s="64">
        <v>1095255.53</v>
      </c>
      <c r="E488" s="64">
        <v>65715.360000000001</v>
      </c>
      <c r="F488" s="65">
        <v>8.4182746907588758E-5</v>
      </c>
    </row>
    <row r="489" spans="1:6" x14ac:dyDescent="0.2">
      <c r="A489" s="58" t="s">
        <v>440</v>
      </c>
      <c r="B489" s="58" t="s">
        <v>447</v>
      </c>
      <c r="C489" s="63">
        <v>58</v>
      </c>
      <c r="D489" s="64">
        <v>0</v>
      </c>
      <c r="E489" s="64">
        <v>0</v>
      </c>
      <c r="F489" s="65">
        <v>0</v>
      </c>
    </row>
    <row r="490" spans="1:6" x14ac:dyDescent="0.2">
      <c r="A490" s="58" t="s">
        <v>440</v>
      </c>
      <c r="B490" s="58" t="s">
        <v>50</v>
      </c>
      <c r="C490" s="63">
        <v>292</v>
      </c>
      <c r="D490" s="64">
        <v>6924849.5300000003</v>
      </c>
      <c r="E490" s="64">
        <v>415490.96</v>
      </c>
      <c r="F490" s="65">
        <v>5.3225258642836451E-4</v>
      </c>
    </row>
    <row r="491" spans="1:6" x14ac:dyDescent="0.2">
      <c r="A491" s="58" t="s">
        <v>440</v>
      </c>
      <c r="B491" s="58" t="s">
        <v>51</v>
      </c>
      <c r="C491" s="63">
        <v>8201</v>
      </c>
      <c r="D491" s="64">
        <v>651871719.67999995</v>
      </c>
      <c r="E491" s="64">
        <v>38928035.619999997</v>
      </c>
      <c r="F491" s="65">
        <v>4.986762562372115E-2</v>
      </c>
    </row>
    <row r="492" spans="1:6" x14ac:dyDescent="0.2">
      <c r="A492" s="58" t="s">
        <v>450</v>
      </c>
      <c r="B492" s="58" t="s">
        <v>452</v>
      </c>
      <c r="C492" s="63">
        <v>585</v>
      </c>
      <c r="D492" s="64">
        <v>28003479.079999998</v>
      </c>
      <c r="E492" s="64">
        <v>1680207.54</v>
      </c>
      <c r="F492" s="65">
        <v>2.1523809059562685E-3</v>
      </c>
    </row>
    <row r="493" spans="1:6" x14ac:dyDescent="0.2">
      <c r="A493" s="58" t="s">
        <v>450</v>
      </c>
      <c r="B493" s="58" t="s">
        <v>451</v>
      </c>
      <c r="C493" s="63">
        <v>654</v>
      </c>
      <c r="D493" s="64">
        <v>20760584.390000001</v>
      </c>
      <c r="E493" s="64">
        <v>1244048.07</v>
      </c>
      <c r="F493" s="65">
        <v>1.5936515270963177E-3</v>
      </c>
    </row>
    <row r="494" spans="1:6" x14ac:dyDescent="0.2">
      <c r="A494" s="58" t="s">
        <v>450</v>
      </c>
      <c r="B494" s="58" t="s">
        <v>454</v>
      </c>
      <c r="C494" s="63">
        <v>82</v>
      </c>
      <c r="D494" s="64">
        <v>1817263.62</v>
      </c>
      <c r="E494" s="64">
        <v>109035.84</v>
      </c>
      <c r="F494" s="65">
        <v>1.3967718540347862E-4</v>
      </c>
    </row>
    <row r="495" spans="1:6" x14ac:dyDescent="0.2">
      <c r="A495" s="58" t="s">
        <v>450</v>
      </c>
      <c r="B495" s="58" t="s">
        <v>453</v>
      </c>
      <c r="C495" s="63">
        <v>80</v>
      </c>
      <c r="D495" s="64">
        <v>1173547.6499999999</v>
      </c>
      <c r="E495" s="64">
        <v>70412.87</v>
      </c>
      <c r="F495" s="65">
        <v>9.0200355202298967E-5</v>
      </c>
    </row>
    <row r="496" spans="1:6" x14ac:dyDescent="0.2">
      <c r="A496" s="58" t="s">
        <v>450</v>
      </c>
      <c r="B496" s="58" t="s">
        <v>285</v>
      </c>
      <c r="C496" s="63">
        <v>31</v>
      </c>
      <c r="D496" s="64">
        <v>803594.67</v>
      </c>
      <c r="E496" s="64">
        <v>48215.66</v>
      </c>
      <c r="F496" s="65">
        <v>6.1765266183771221E-5</v>
      </c>
    </row>
    <row r="497" spans="1:6" x14ac:dyDescent="0.2">
      <c r="A497" s="58" t="s">
        <v>450</v>
      </c>
      <c r="B497" s="58" t="s">
        <v>456</v>
      </c>
      <c r="C497" s="63">
        <v>39</v>
      </c>
      <c r="D497" s="64">
        <v>664997.68999999994</v>
      </c>
      <c r="E497" s="64">
        <v>39899.86</v>
      </c>
      <c r="F497" s="65">
        <v>5.1112552925651243E-5</v>
      </c>
    </row>
    <row r="498" spans="1:6" x14ac:dyDescent="0.2">
      <c r="A498" s="58" t="s">
        <v>450</v>
      </c>
      <c r="B498" s="58" t="s">
        <v>455</v>
      </c>
      <c r="C498" s="63">
        <v>38</v>
      </c>
      <c r="D498" s="64">
        <v>264731.26</v>
      </c>
      <c r="E498" s="64">
        <v>15883.89</v>
      </c>
      <c r="F498" s="65">
        <v>2.0347594409860647E-5</v>
      </c>
    </row>
    <row r="499" spans="1:6" x14ac:dyDescent="0.2">
      <c r="A499" s="58" t="s">
        <v>450</v>
      </c>
      <c r="B499" s="58" t="s">
        <v>50</v>
      </c>
      <c r="C499" s="63">
        <v>108</v>
      </c>
      <c r="D499" s="64">
        <v>351221.41</v>
      </c>
      <c r="E499" s="64">
        <v>21073.26</v>
      </c>
      <c r="F499" s="65">
        <v>2.6995285624210442E-5</v>
      </c>
    </row>
    <row r="500" spans="1:6" x14ac:dyDescent="0.2">
      <c r="A500" s="58" t="s">
        <v>450</v>
      </c>
      <c r="B500" s="58" t="s">
        <v>51</v>
      </c>
      <c r="C500" s="63">
        <v>1617</v>
      </c>
      <c r="D500" s="64">
        <v>53839419.770000003</v>
      </c>
      <c r="E500" s="64">
        <v>3228776.99</v>
      </c>
      <c r="F500" s="65">
        <v>4.1361306728018576E-3</v>
      </c>
    </row>
    <row r="501" spans="1:6" x14ac:dyDescent="0.2">
      <c r="A501" s="58" t="s">
        <v>457</v>
      </c>
      <c r="B501" s="58" t="s">
        <v>458</v>
      </c>
      <c r="C501" s="63">
        <v>298</v>
      </c>
      <c r="D501" s="64">
        <v>8670867.3800000008</v>
      </c>
      <c r="E501" s="64">
        <v>520092.47</v>
      </c>
      <c r="F501" s="65">
        <v>6.6624930260676804E-4</v>
      </c>
    </row>
    <row r="502" spans="1:6" x14ac:dyDescent="0.2">
      <c r="A502" s="58" t="s">
        <v>457</v>
      </c>
      <c r="B502" s="58" t="s">
        <v>459</v>
      </c>
      <c r="C502" s="63">
        <v>124</v>
      </c>
      <c r="D502" s="64">
        <v>2077935.4</v>
      </c>
      <c r="E502" s="64">
        <v>124676.17</v>
      </c>
      <c r="F502" s="65">
        <v>1.5971277437295498E-4</v>
      </c>
    </row>
    <row r="503" spans="1:6" x14ac:dyDescent="0.2">
      <c r="A503" s="58" t="s">
        <v>457</v>
      </c>
      <c r="B503" s="58" t="s">
        <v>460</v>
      </c>
      <c r="C503" s="63">
        <v>53</v>
      </c>
      <c r="D503" s="64">
        <v>1620309.07</v>
      </c>
      <c r="E503" s="64">
        <v>97218.57</v>
      </c>
      <c r="F503" s="65">
        <v>1.2453901603868111E-4</v>
      </c>
    </row>
    <row r="504" spans="1:6" x14ac:dyDescent="0.2">
      <c r="A504" s="58" t="s">
        <v>457</v>
      </c>
      <c r="B504" s="58" t="s">
        <v>461</v>
      </c>
      <c r="C504" s="63">
        <v>57</v>
      </c>
      <c r="D504" s="64">
        <v>1316254.1000000001</v>
      </c>
      <c r="E504" s="64">
        <v>78975.259999999995</v>
      </c>
      <c r="F504" s="65">
        <v>1.0116895539400557E-4</v>
      </c>
    </row>
    <row r="505" spans="1:6" x14ac:dyDescent="0.2">
      <c r="A505" s="58" t="s">
        <v>457</v>
      </c>
      <c r="B505" s="58" t="s">
        <v>464</v>
      </c>
      <c r="C505" s="63">
        <v>21</v>
      </c>
      <c r="D505" s="64">
        <v>641666.88</v>
      </c>
      <c r="E505" s="64">
        <v>38500</v>
      </c>
      <c r="F505" s="65">
        <v>4.9319303066165466E-5</v>
      </c>
    </row>
    <row r="506" spans="1:6" x14ac:dyDescent="0.2">
      <c r="A506" s="58" t="s">
        <v>457</v>
      </c>
      <c r="B506" s="58" t="s">
        <v>463</v>
      </c>
      <c r="C506" s="63">
        <v>26</v>
      </c>
      <c r="D506" s="64">
        <v>390961.77</v>
      </c>
      <c r="E506" s="64">
        <v>23457.7</v>
      </c>
      <c r="F506" s="65">
        <v>3.0049803000914016E-5</v>
      </c>
    </row>
    <row r="507" spans="1:6" x14ac:dyDescent="0.2">
      <c r="A507" s="58" t="s">
        <v>457</v>
      </c>
      <c r="B507" s="58" t="s">
        <v>465</v>
      </c>
      <c r="C507" s="63">
        <v>45</v>
      </c>
      <c r="D507" s="64">
        <v>372173.29</v>
      </c>
      <c r="E507" s="64">
        <v>22330.41</v>
      </c>
      <c r="F507" s="65">
        <v>2.8605720996928103E-5</v>
      </c>
    </row>
    <row r="508" spans="1:6" x14ac:dyDescent="0.2">
      <c r="A508" s="58" t="s">
        <v>457</v>
      </c>
      <c r="B508" s="58" t="s">
        <v>462</v>
      </c>
      <c r="C508" s="63">
        <v>40</v>
      </c>
      <c r="D508" s="64">
        <v>241039.93</v>
      </c>
      <c r="E508" s="64">
        <v>14462.39</v>
      </c>
      <c r="F508" s="65">
        <v>1.8526623258989112E-5</v>
      </c>
    </row>
    <row r="509" spans="1:6" x14ac:dyDescent="0.2">
      <c r="A509" s="58" t="s">
        <v>457</v>
      </c>
      <c r="B509" s="58" t="s">
        <v>50</v>
      </c>
      <c r="C509" s="63">
        <v>105</v>
      </c>
      <c r="D509" s="64">
        <v>938388.47999999998</v>
      </c>
      <c r="E509" s="64">
        <v>56303.3</v>
      </c>
      <c r="F509" s="65">
        <v>7.2125701722733352E-5</v>
      </c>
    </row>
    <row r="510" spans="1:6" x14ac:dyDescent="0.2">
      <c r="A510" s="58" t="s">
        <v>457</v>
      </c>
      <c r="B510" s="58" t="s">
        <v>51</v>
      </c>
      <c r="C510" s="63">
        <v>769</v>
      </c>
      <c r="D510" s="64">
        <v>16269596.300000001</v>
      </c>
      <c r="E510" s="64">
        <v>976016.28</v>
      </c>
      <c r="F510" s="65">
        <v>1.2502972132683483E-3</v>
      </c>
    </row>
    <row r="511" spans="1:6" x14ac:dyDescent="0.2">
      <c r="A511" s="58" t="s">
        <v>466</v>
      </c>
      <c r="B511" s="58" t="s">
        <v>467</v>
      </c>
      <c r="C511" s="63">
        <v>847</v>
      </c>
      <c r="D511" s="64">
        <v>36928270.770000003</v>
      </c>
      <c r="E511" s="64">
        <v>2213711.9500000002</v>
      </c>
      <c r="F511" s="65">
        <v>2.8358111834608348E-3</v>
      </c>
    </row>
    <row r="512" spans="1:6" x14ac:dyDescent="0.2">
      <c r="A512" s="58" t="s">
        <v>466</v>
      </c>
      <c r="B512" s="58" t="s">
        <v>468</v>
      </c>
      <c r="C512" s="63">
        <v>109</v>
      </c>
      <c r="D512" s="64">
        <v>3005513.23</v>
      </c>
      <c r="E512" s="64">
        <v>180158.59</v>
      </c>
      <c r="F512" s="65">
        <v>2.3078691169306614E-4</v>
      </c>
    </row>
    <row r="513" spans="1:6" x14ac:dyDescent="0.2">
      <c r="A513" s="58" t="s">
        <v>466</v>
      </c>
      <c r="B513" s="58" t="s">
        <v>470</v>
      </c>
      <c r="C513" s="63">
        <v>31</v>
      </c>
      <c r="D513" s="64">
        <v>1600871.25</v>
      </c>
      <c r="E513" s="64">
        <v>96052.29</v>
      </c>
      <c r="F513" s="65">
        <v>1.2304498703140815E-4</v>
      </c>
    </row>
    <row r="514" spans="1:6" x14ac:dyDescent="0.2">
      <c r="A514" s="58" t="s">
        <v>466</v>
      </c>
      <c r="B514" s="58" t="s">
        <v>472</v>
      </c>
      <c r="C514" s="63">
        <v>45</v>
      </c>
      <c r="D514" s="64">
        <v>1557219.61</v>
      </c>
      <c r="E514" s="64">
        <v>93433.18</v>
      </c>
      <c r="F514" s="65">
        <v>1.1968985248975557E-4</v>
      </c>
    </row>
    <row r="515" spans="1:6" x14ac:dyDescent="0.2">
      <c r="A515" s="58" t="s">
        <v>466</v>
      </c>
      <c r="B515" s="58" t="s">
        <v>469</v>
      </c>
      <c r="C515" s="63">
        <v>59</v>
      </c>
      <c r="D515" s="64">
        <v>1279203.6100000001</v>
      </c>
      <c r="E515" s="64">
        <v>76752.2</v>
      </c>
      <c r="F515" s="65">
        <v>9.8321169163505058E-5</v>
      </c>
    </row>
    <row r="516" spans="1:6" x14ac:dyDescent="0.2">
      <c r="A516" s="58" t="s">
        <v>466</v>
      </c>
      <c r="B516" s="58" t="s">
        <v>474</v>
      </c>
      <c r="C516" s="63">
        <v>34</v>
      </c>
      <c r="D516" s="64">
        <v>1053077.54</v>
      </c>
      <c r="E516" s="64">
        <v>63184.68</v>
      </c>
      <c r="F516" s="65">
        <v>8.0940893040485292E-5</v>
      </c>
    </row>
    <row r="517" spans="1:6" x14ac:dyDescent="0.2">
      <c r="A517" s="58" t="s">
        <v>466</v>
      </c>
      <c r="B517" s="58" t="s">
        <v>471</v>
      </c>
      <c r="C517" s="63">
        <v>83</v>
      </c>
      <c r="D517" s="64">
        <v>946442.08</v>
      </c>
      <c r="E517" s="64">
        <v>56786.54</v>
      </c>
      <c r="F517" s="65">
        <v>7.2744742242569551E-5</v>
      </c>
    </row>
    <row r="518" spans="1:6" x14ac:dyDescent="0.2">
      <c r="A518" s="58" t="s">
        <v>466</v>
      </c>
      <c r="B518" s="58" t="s">
        <v>473</v>
      </c>
      <c r="C518" s="63">
        <v>67</v>
      </c>
      <c r="D518" s="64">
        <v>864178.68</v>
      </c>
      <c r="E518" s="64">
        <v>51850.75</v>
      </c>
      <c r="F518" s="65">
        <v>6.6421892297609844E-5</v>
      </c>
    </row>
    <row r="519" spans="1:6" x14ac:dyDescent="0.2">
      <c r="A519" s="58" t="s">
        <v>466</v>
      </c>
      <c r="B519" s="58" t="s">
        <v>475</v>
      </c>
      <c r="C519" s="63">
        <v>28</v>
      </c>
      <c r="D519" s="64">
        <v>409975.52</v>
      </c>
      <c r="E519" s="64">
        <v>24598.53</v>
      </c>
      <c r="F519" s="65">
        <v>3.1511230027328914E-5</v>
      </c>
    </row>
    <row r="520" spans="1:6" x14ac:dyDescent="0.2">
      <c r="A520" s="58" t="s">
        <v>466</v>
      </c>
      <c r="B520" s="58" t="s">
        <v>476</v>
      </c>
      <c r="C520" s="63">
        <v>23</v>
      </c>
      <c r="D520" s="64">
        <v>329392.15000000002</v>
      </c>
      <c r="E520" s="64">
        <v>19763.55</v>
      </c>
      <c r="F520" s="65">
        <v>2.5317519795151025E-5</v>
      </c>
    </row>
    <row r="521" spans="1:6" x14ac:dyDescent="0.2">
      <c r="A521" s="58" t="s">
        <v>466</v>
      </c>
      <c r="B521" s="58" t="s">
        <v>477</v>
      </c>
      <c r="C521" s="63">
        <v>32</v>
      </c>
      <c r="D521" s="64">
        <v>323946.93</v>
      </c>
      <c r="E521" s="64">
        <v>19294.900000000001</v>
      </c>
      <c r="F521" s="65">
        <v>2.4717169369645615E-5</v>
      </c>
    </row>
    <row r="522" spans="1:6" x14ac:dyDescent="0.2">
      <c r="A522" s="58" t="s">
        <v>466</v>
      </c>
      <c r="B522" s="58" t="s">
        <v>818</v>
      </c>
      <c r="C522" s="63">
        <v>20</v>
      </c>
      <c r="D522" s="64">
        <v>283697.36</v>
      </c>
      <c r="E522" s="64">
        <v>17021.82</v>
      </c>
      <c r="F522" s="65">
        <v>2.1805306475784846E-5</v>
      </c>
    </row>
    <row r="523" spans="1:6" x14ac:dyDescent="0.2">
      <c r="A523" s="58" t="s">
        <v>466</v>
      </c>
      <c r="B523" s="58" t="s">
        <v>50</v>
      </c>
      <c r="C523" s="63">
        <v>178</v>
      </c>
      <c r="D523" s="64">
        <v>1255536.8</v>
      </c>
      <c r="E523" s="64">
        <v>75332.2</v>
      </c>
      <c r="F523" s="65">
        <v>9.6502119543921818E-5</v>
      </c>
    </row>
    <row r="524" spans="1:6" x14ac:dyDescent="0.2">
      <c r="A524" s="58" t="s">
        <v>466</v>
      </c>
      <c r="B524" s="58" t="s">
        <v>51</v>
      </c>
      <c r="C524" s="63">
        <v>1556</v>
      </c>
      <c r="D524" s="64">
        <v>49837325.530000001</v>
      </c>
      <c r="E524" s="64">
        <v>2987941.16</v>
      </c>
      <c r="F524" s="65">
        <v>3.8276149510106496E-3</v>
      </c>
    </row>
    <row r="525" spans="1:6" x14ac:dyDescent="0.2">
      <c r="A525" s="58" t="s">
        <v>478</v>
      </c>
      <c r="B525" s="58" t="s">
        <v>479</v>
      </c>
      <c r="C525" s="63">
        <v>827</v>
      </c>
      <c r="D525" s="64">
        <v>49084970.039999999</v>
      </c>
      <c r="E525" s="64">
        <v>2941971.39</v>
      </c>
      <c r="F525" s="65">
        <v>3.7687267167635864E-3</v>
      </c>
    </row>
    <row r="526" spans="1:6" x14ac:dyDescent="0.2">
      <c r="A526" s="58" t="s">
        <v>478</v>
      </c>
      <c r="B526" s="58" t="s">
        <v>457</v>
      </c>
      <c r="C526" s="63">
        <v>754</v>
      </c>
      <c r="D526" s="64">
        <v>45500069.700000003</v>
      </c>
      <c r="E526" s="64">
        <v>2727954.64</v>
      </c>
      <c r="F526" s="65">
        <v>3.4945667958678523E-3</v>
      </c>
    </row>
    <row r="527" spans="1:6" x14ac:dyDescent="0.2">
      <c r="A527" s="58" t="s">
        <v>478</v>
      </c>
      <c r="B527" s="58" t="s">
        <v>481</v>
      </c>
      <c r="C527" s="63">
        <v>183</v>
      </c>
      <c r="D527" s="64">
        <v>5385941.9400000004</v>
      </c>
      <c r="E527" s="64">
        <v>323156.59000000003</v>
      </c>
      <c r="F527" s="65">
        <v>4.1397033246853447E-4</v>
      </c>
    </row>
    <row r="528" spans="1:6" x14ac:dyDescent="0.2">
      <c r="A528" s="58" t="s">
        <v>478</v>
      </c>
      <c r="B528" s="58" t="s">
        <v>483</v>
      </c>
      <c r="C528" s="63">
        <v>63</v>
      </c>
      <c r="D528" s="64">
        <v>5035663.53</v>
      </c>
      <c r="E528" s="64">
        <v>302139.82</v>
      </c>
      <c r="F528" s="65">
        <v>3.8704741171264109E-4</v>
      </c>
    </row>
    <row r="529" spans="1:6" x14ac:dyDescent="0.2">
      <c r="A529" s="58" t="s">
        <v>478</v>
      </c>
      <c r="B529" s="58" t="s">
        <v>480</v>
      </c>
      <c r="C529" s="63">
        <v>215</v>
      </c>
      <c r="D529" s="64">
        <v>3120431.14</v>
      </c>
      <c r="E529" s="64">
        <v>187225.89</v>
      </c>
      <c r="F529" s="65">
        <v>2.3984027040889765E-4</v>
      </c>
    </row>
    <row r="530" spans="1:6" x14ac:dyDescent="0.2">
      <c r="A530" s="58" t="s">
        <v>478</v>
      </c>
      <c r="B530" s="58" t="s">
        <v>482</v>
      </c>
      <c r="C530" s="63">
        <v>88</v>
      </c>
      <c r="D530" s="64">
        <v>878754.16</v>
      </c>
      <c r="E530" s="64">
        <v>52680.19</v>
      </c>
      <c r="F530" s="65">
        <v>6.7484422238783888E-5</v>
      </c>
    </row>
    <row r="531" spans="1:6" x14ac:dyDescent="0.2">
      <c r="A531" s="58" t="s">
        <v>478</v>
      </c>
      <c r="B531" s="58" t="s">
        <v>50</v>
      </c>
      <c r="C531" s="63">
        <v>165</v>
      </c>
      <c r="D531" s="64">
        <v>3434472.39</v>
      </c>
      <c r="E531" s="64">
        <v>206068.36</v>
      </c>
      <c r="F531" s="65">
        <v>2.6397786751136855E-4</v>
      </c>
    </row>
    <row r="532" spans="1:6" x14ac:dyDescent="0.2">
      <c r="A532" s="58" t="s">
        <v>478</v>
      </c>
      <c r="B532" s="58" t="s">
        <v>51</v>
      </c>
      <c r="C532" s="63">
        <v>2295</v>
      </c>
      <c r="D532" s="64">
        <v>112440302.90000001</v>
      </c>
      <c r="E532" s="64">
        <v>6741196.8700000001</v>
      </c>
      <c r="F532" s="65">
        <v>8.6356138041614565E-3</v>
      </c>
    </row>
    <row r="533" spans="1:6" x14ac:dyDescent="0.2">
      <c r="A533" s="58" t="s">
        <v>484</v>
      </c>
      <c r="B533" s="58" t="s">
        <v>485</v>
      </c>
      <c r="C533" s="63">
        <v>9265</v>
      </c>
      <c r="D533" s="64">
        <v>858118828.13</v>
      </c>
      <c r="E533" s="64">
        <v>51355832.990000002</v>
      </c>
      <c r="F533" s="65">
        <v>6.5787893284394508E-2</v>
      </c>
    </row>
    <row r="534" spans="1:6" x14ac:dyDescent="0.2">
      <c r="A534" s="58" t="s">
        <v>484</v>
      </c>
      <c r="B534" s="58" t="s">
        <v>486</v>
      </c>
      <c r="C534" s="63">
        <v>2076</v>
      </c>
      <c r="D534" s="64">
        <v>122230911.28</v>
      </c>
      <c r="E534" s="64">
        <v>7326549.9100000001</v>
      </c>
      <c r="F534" s="65">
        <v>9.3854632581994116E-3</v>
      </c>
    </row>
    <row r="535" spans="1:6" x14ac:dyDescent="0.2">
      <c r="A535" s="58" t="s">
        <v>484</v>
      </c>
      <c r="B535" s="58" t="s">
        <v>487</v>
      </c>
      <c r="C535" s="63">
        <v>711</v>
      </c>
      <c r="D535" s="64">
        <v>56546871.939999998</v>
      </c>
      <c r="E535" s="64">
        <v>3392812.38</v>
      </c>
      <c r="F535" s="65">
        <v>4.3462634289833284E-3</v>
      </c>
    </row>
    <row r="536" spans="1:6" x14ac:dyDescent="0.2">
      <c r="A536" s="58" t="s">
        <v>484</v>
      </c>
      <c r="B536" s="58" t="s">
        <v>488</v>
      </c>
      <c r="C536" s="63">
        <v>389</v>
      </c>
      <c r="D536" s="64">
        <v>11480314.48</v>
      </c>
      <c r="E536" s="64">
        <v>688706.87</v>
      </c>
      <c r="F536" s="65">
        <v>8.822478661111746E-4</v>
      </c>
    </row>
    <row r="537" spans="1:6" x14ac:dyDescent="0.2">
      <c r="A537" s="58" t="s">
        <v>484</v>
      </c>
      <c r="B537" s="58" t="s">
        <v>489</v>
      </c>
      <c r="C537" s="63">
        <v>211</v>
      </c>
      <c r="D537" s="64">
        <v>10296338.970000001</v>
      </c>
      <c r="E537" s="64">
        <v>617780.35</v>
      </c>
      <c r="F537" s="65">
        <v>7.9138951454472137E-4</v>
      </c>
    </row>
    <row r="538" spans="1:6" x14ac:dyDescent="0.2">
      <c r="A538" s="58" t="s">
        <v>484</v>
      </c>
      <c r="B538" s="58" t="s">
        <v>491</v>
      </c>
      <c r="C538" s="63">
        <v>165</v>
      </c>
      <c r="D538" s="64">
        <v>6394437.5499999998</v>
      </c>
      <c r="E538" s="64">
        <v>383666.22</v>
      </c>
      <c r="F538" s="65">
        <v>4.9148443066052237E-4</v>
      </c>
    </row>
    <row r="539" spans="1:6" x14ac:dyDescent="0.2">
      <c r="A539" s="58" t="s">
        <v>484</v>
      </c>
      <c r="B539" s="58" t="s">
        <v>490</v>
      </c>
      <c r="C539" s="63">
        <v>225</v>
      </c>
      <c r="D539" s="64">
        <v>5957013.8300000001</v>
      </c>
      <c r="E539" s="64">
        <v>357420.85</v>
      </c>
      <c r="F539" s="65">
        <v>4.5786356424198612E-4</v>
      </c>
    </row>
    <row r="540" spans="1:6" x14ac:dyDescent="0.2">
      <c r="A540" s="58" t="s">
        <v>484</v>
      </c>
      <c r="B540" s="58" t="s">
        <v>78</v>
      </c>
      <c r="C540" s="63">
        <v>125</v>
      </c>
      <c r="D540" s="64">
        <v>3927045.63</v>
      </c>
      <c r="E540" s="64">
        <v>235622.82</v>
      </c>
      <c r="F540" s="65">
        <v>3.0183774724375467E-4</v>
      </c>
    </row>
    <row r="541" spans="1:6" x14ac:dyDescent="0.2">
      <c r="A541" s="58" t="s">
        <v>484</v>
      </c>
      <c r="B541" s="58" t="s">
        <v>492</v>
      </c>
      <c r="C541" s="63">
        <v>175</v>
      </c>
      <c r="D541" s="64">
        <v>3457419.73</v>
      </c>
      <c r="E541" s="64">
        <v>207445.19</v>
      </c>
      <c r="F541" s="65">
        <v>2.6574161546047474E-4</v>
      </c>
    </row>
    <row r="542" spans="1:6" x14ac:dyDescent="0.2">
      <c r="A542" s="58" t="s">
        <v>484</v>
      </c>
      <c r="B542" s="58" t="s">
        <v>493</v>
      </c>
      <c r="C542" s="63">
        <v>99</v>
      </c>
      <c r="D542" s="64">
        <v>2843950.87</v>
      </c>
      <c r="E542" s="64">
        <v>170637.05</v>
      </c>
      <c r="F542" s="65">
        <v>2.1858962034458258E-4</v>
      </c>
    </row>
    <row r="543" spans="1:6" x14ac:dyDescent="0.2">
      <c r="A543" s="58" t="s">
        <v>484</v>
      </c>
      <c r="B543" s="58" t="s">
        <v>495</v>
      </c>
      <c r="C543" s="63">
        <v>140</v>
      </c>
      <c r="D543" s="64">
        <v>2698177.64</v>
      </c>
      <c r="E543" s="64">
        <v>161886.49</v>
      </c>
      <c r="F543" s="65">
        <v>2.0737997045786402E-4</v>
      </c>
    </row>
    <row r="544" spans="1:6" x14ac:dyDescent="0.2">
      <c r="A544" s="58" t="s">
        <v>484</v>
      </c>
      <c r="B544" s="58" t="s">
        <v>496</v>
      </c>
      <c r="C544" s="63">
        <v>125</v>
      </c>
      <c r="D544" s="64">
        <v>2433166.4300000002</v>
      </c>
      <c r="E544" s="64">
        <v>145990.01999999999</v>
      </c>
      <c r="F544" s="65">
        <v>1.8701626080559888E-4</v>
      </c>
    </row>
    <row r="545" spans="1:6" x14ac:dyDescent="0.2">
      <c r="A545" s="58" t="s">
        <v>484</v>
      </c>
      <c r="B545" s="58" t="s">
        <v>499</v>
      </c>
      <c r="C545" s="63">
        <v>96</v>
      </c>
      <c r="D545" s="64">
        <v>1855388.01</v>
      </c>
      <c r="E545" s="64">
        <v>111323.31</v>
      </c>
      <c r="F545" s="65">
        <v>1.426074821874984E-4</v>
      </c>
    </row>
    <row r="546" spans="1:6" x14ac:dyDescent="0.2">
      <c r="A546" s="58" t="s">
        <v>484</v>
      </c>
      <c r="B546" s="58" t="s">
        <v>819</v>
      </c>
      <c r="C546" s="63">
        <v>17</v>
      </c>
      <c r="D546" s="64">
        <v>1751815.13</v>
      </c>
      <c r="E546" s="64">
        <v>105108.92</v>
      </c>
      <c r="F546" s="65">
        <v>1.3464671897239845E-4</v>
      </c>
    </row>
    <row r="547" spans="1:6" x14ac:dyDescent="0.2">
      <c r="A547" s="58" t="s">
        <v>484</v>
      </c>
      <c r="B547" s="58" t="s">
        <v>497</v>
      </c>
      <c r="C547" s="63">
        <v>88</v>
      </c>
      <c r="D547" s="64">
        <v>1372549.78</v>
      </c>
      <c r="E547" s="64">
        <v>82352.94</v>
      </c>
      <c r="F547" s="65">
        <v>1.0549583392856469E-4</v>
      </c>
    </row>
    <row r="548" spans="1:6" x14ac:dyDescent="0.2">
      <c r="A548" s="58" t="s">
        <v>484</v>
      </c>
      <c r="B548" s="58" t="s">
        <v>498</v>
      </c>
      <c r="C548" s="63">
        <v>66</v>
      </c>
      <c r="D548" s="64">
        <v>802399.56</v>
      </c>
      <c r="E548" s="64">
        <v>48144.01</v>
      </c>
      <c r="F548" s="65">
        <v>6.1673481039233787E-5</v>
      </c>
    </row>
    <row r="549" spans="1:6" x14ac:dyDescent="0.2">
      <c r="A549" s="58" t="s">
        <v>484</v>
      </c>
      <c r="B549" s="58" t="s">
        <v>494</v>
      </c>
      <c r="C549" s="63">
        <v>30</v>
      </c>
      <c r="D549" s="64">
        <v>0</v>
      </c>
      <c r="E549" s="64">
        <v>0</v>
      </c>
      <c r="F549" s="65">
        <v>0</v>
      </c>
    </row>
    <row r="550" spans="1:6" x14ac:dyDescent="0.2">
      <c r="A550" s="58" t="s">
        <v>484</v>
      </c>
      <c r="B550" s="58" t="s">
        <v>50</v>
      </c>
      <c r="C550" s="63">
        <v>92</v>
      </c>
      <c r="D550" s="64">
        <v>999947.11</v>
      </c>
      <c r="E550" s="64">
        <v>59735.61</v>
      </c>
      <c r="F550" s="65">
        <v>7.652256242681207E-5</v>
      </c>
    </row>
    <row r="551" spans="1:6" x14ac:dyDescent="0.2">
      <c r="A551" s="58" t="s">
        <v>484</v>
      </c>
      <c r="B551" s="58" t="s">
        <v>51</v>
      </c>
      <c r="C551" s="63">
        <v>14095</v>
      </c>
      <c r="D551" s="64">
        <v>1093166576.0699999</v>
      </c>
      <c r="E551" s="64">
        <v>65451015.920000002</v>
      </c>
      <c r="F551" s="65">
        <v>8.3844116627192225E-2</v>
      </c>
    </row>
    <row r="552" spans="1:6" x14ac:dyDescent="0.2">
      <c r="A552" s="58" t="s">
        <v>500</v>
      </c>
      <c r="B552" s="58" t="s">
        <v>502</v>
      </c>
      <c r="C552" s="63">
        <v>200</v>
      </c>
      <c r="D552" s="64">
        <v>4036123.64</v>
      </c>
      <c r="E552" s="64">
        <v>242150.89</v>
      </c>
      <c r="F552" s="65">
        <v>3.1020034108186225E-4</v>
      </c>
    </row>
    <row r="553" spans="1:6" x14ac:dyDescent="0.2">
      <c r="A553" s="58" t="s">
        <v>500</v>
      </c>
      <c r="B553" s="58" t="s">
        <v>501</v>
      </c>
      <c r="C553" s="63">
        <v>199</v>
      </c>
      <c r="D553" s="64">
        <v>3716830.44</v>
      </c>
      <c r="E553" s="64">
        <v>223009.88</v>
      </c>
      <c r="F553" s="65">
        <v>2.8568030801218684E-4</v>
      </c>
    </row>
    <row r="554" spans="1:6" x14ac:dyDescent="0.2">
      <c r="A554" s="58" t="s">
        <v>500</v>
      </c>
      <c r="B554" s="58" t="s">
        <v>503</v>
      </c>
      <c r="C554" s="63">
        <v>79</v>
      </c>
      <c r="D554" s="64">
        <v>2144835.29</v>
      </c>
      <c r="E554" s="64">
        <v>128690.15</v>
      </c>
      <c r="F554" s="65">
        <v>1.6485476648000761E-4</v>
      </c>
    </row>
    <row r="555" spans="1:6" x14ac:dyDescent="0.2">
      <c r="A555" s="58" t="s">
        <v>500</v>
      </c>
      <c r="B555" s="58" t="s">
        <v>504</v>
      </c>
      <c r="C555" s="63">
        <v>42</v>
      </c>
      <c r="D555" s="64">
        <v>501836.23</v>
      </c>
      <c r="E555" s="64">
        <v>30110.18</v>
      </c>
      <c r="F555" s="65">
        <v>3.8571768644072572E-5</v>
      </c>
    </row>
    <row r="556" spans="1:6" x14ac:dyDescent="0.2">
      <c r="A556" s="58" t="s">
        <v>500</v>
      </c>
      <c r="B556" s="58" t="s">
        <v>820</v>
      </c>
      <c r="C556" s="63">
        <v>16</v>
      </c>
      <c r="D556" s="64">
        <v>152246.71</v>
      </c>
      <c r="E556" s="64">
        <v>9134.7999999999993</v>
      </c>
      <c r="F556" s="65">
        <v>1.1701869341527487E-5</v>
      </c>
    </row>
    <row r="557" spans="1:6" x14ac:dyDescent="0.2">
      <c r="A557" s="58" t="s">
        <v>500</v>
      </c>
      <c r="B557" s="58" t="s">
        <v>50</v>
      </c>
      <c r="C557" s="63">
        <v>59</v>
      </c>
      <c r="D557" s="64">
        <v>389056.94</v>
      </c>
      <c r="E557" s="64">
        <v>23343.43</v>
      </c>
      <c r="F557" s="65">
        <v>2.9903420747371922E-5</v>
      </c>
    </row>
    <row r="558" spans="1:6" x14ac:dyDescent="0.2">
      <c r="A558" s="58" t="s">
        <v>500</v>
      </c>
      <c r="B558" s="58" t="s">
        <v>51</v>
      </c>
      <c r="C558" s="63">
        <v>595</v>
      </c>
      <c r="D558" s="64">
        <v>10940929.25</v>
      </c>
      <c r="E558" s="64">
        <v>656439.31999999995</v>
      </c>
      <c r="F558" s="65">
        <v>8.4091246149682001E-4</v>
      </c>
    </row>
    <row r="559" spans="1:6" x14ac:dyDescent="0.2">
      <c r="A559" s="58" t="s">
        <v>505</v>
      </c>
      <c r="B559" s="58" t="s">
        <v>506</v>
      </c>
      <c r="C559" s="63">
        <v>467</v>
      </c>
      <c r="D559" s="64">
        <v>19350823.170000002</v>
      </c>
      <c r="E559" s="64">
        <v>1158730.47</v>
      </c>
      <c r="F559" s="65">
        <v>1.4843579018683209E-3</v>
      </c>
    </row>
    <row r="560" spans="1:6" x14ac:dyDescent="0.2">
      <c r="A560" s="58" t="s">
        <v>505</v>
      </c>
      <c r="B560" s="58" t="s">
        <v>507</v>
      </c>
      <c r="C560" s="63">
        <v>31</v>
      </c>
      <c r="D560" s="64">
        <v>1661091.88</v>
      </c>
      <c r="E560" s="64">
        <v>99665.52</v>
      </c>
      <c r="F560" s="65">
        <v>1.276736100292721E-4</v>
      </c>
    </row>
    <row r="561" spans="1:6" x14ac:dyDescent="0.2">
      <c r="A561" s="58" t="s">
        <v>505</v>
      </c>
      <c r="B561" s="58" t="s">
        <v>505</v>
      </c>
      <c r="C561" s="63">
        <v>21</v>
      </c>
      <c r="D561" s="64">
        <v>218266.28</v>
      </c>
      <c r="E561" s="64">
        <v>13096</v>
      </c>
      <c r="F561" s="65">
        <v>1.6776249167649428E-5</v>
      </c>
    </row>
    <row r="562" spans="1:6" x14ac:dyDescent="0.2">
      <c r="A562" s="58" t="s">
        <v>505</v>
      </c>
      <c r="B562" s="58" t="s">
        <v>50</v>
      </c>
      <c r="C562" s="63">
        <v>44</v>
      </c>
      <c r="D562" s="64">
        <v>197842.56</v>
      </c>
      <c r="E562" s="64">
        <v>11870.56</v>
      </c>
      <c r="F562" s="65">
        <v>1.5206434966366263E-5</v>
      </c>
    </row>
    <row r="563" spans="1:6" x14ac:dyDescent="0.2">
      <c r="A563" s="58" t="s">
        <v>505</v>
      </c>
      <c r="B563" s="58" t="s">
        <v>51</v>
      </c>
      <c r="C563" s="63">
        <v>563</v>
      </c>
      <c r="D563" s="64">
        <v>21428023.890000001</v>
      </c>
      <c r="E563" s="64">
        <v>1283362.55</v>
      </c>
      <c r="F563" s="65">
        <v>1.6440141960316085E-3</v>
      </c>
    </row>
    <row r="564" spans="1:6" x14ac:dyDescent="0.2">
      <c r="A564" s="58" t="s">
        <v>508</v>
      </c>
      <c r="B564" s="58" t="s">
        <v>509</v>
      </c>
      <c r="C564" s="63">
        <v>378</v>
      </c>
      <c r="D564" s="64">
        <v>12280231.01</v>
      </c>
      <c r="E564" s="64">
        <v>736813.96</v>
      </c>
      <c r="F564" s="65">
        <v>9.4387405186029919E-4</v>
      </c>
    </row>
    <row r="565" spans="1:6" x14ac:dyDescent="0.2">
      <c r="A565" s="58" t="s">
        <v>508</v>
      </c>
      <c r="B565" s="58" t="s">
        <v>511</v>
      </c>
      <c r="C565" s="63">
        <v>176</v>
      </c>
      <c r="D565" s="64">
        <v>7444787.8099999996</v>
      </c>
      <c r="E565" s="64">
        <v>441080.79</v>
      </c>
      <c r="F565" s="65">
        <v>5.6503369243308271E-4</v>
      </c>
    </row>
    <row r="566" spans="1:6" x14ac:dyDescent="0.2">
      <c r="A566" s="58" t="s">
        <v>508</v>
      </c>
      <c r="B566" s="58" t="s">
        <v>510</v>
      </c>
      <c r="C566" s="63">
        <v>180</v>
      </c>
      <c r="D566" s="64">
        <v>3654703.61</v>
      </c>
      <c r="E566" s="64">
        <v>219193.19</v>
      </c>
      <c r="F566" s="65">
        <v>2.8079104851037894E-4</v>
      </c>
    </row>
    <row r="567" spans="1:6" x14ac:dyDescent="0.2">
      <c r="A567" s="58" t="s">
        <v>508</v>
      </c>
      <c r="B567" s="58" t="s">
        <v>512</v>
      </c>
      <c r="C567" s="63">
        <v>129</v>
      </c>
      <c r="D567" s="64">
        <v>3363018.08</v>
      </c>
      <c r="E567" s="64">
        <v>201781.09</v>
      </c>
      <c r="F567" s="65">
        <v>2.5848578521379766E-4</v>
      </c>
    </row>
    <row r="568" spans="1:6" x14ac:dyDescent="0.2">
      <c r="A568" s="58" t="s">
        <v>508</v>
      </c>
      <c r="B568" s="58" t="s">
        <v>513</v>
      </c>
      <c r="C568" s="63">
        <v>117</v>
      </c>
      <c r="D568" s="64">
        <v>2904057.01</v>
      </c>
      <c r="E568" s="64">
        <v>174243.46</v>
      </c>
      <c r="F568" s="65">
        <v>2.2320950678018906E-4</v>
      </c>
    </row>
    <row r="569" spans="1:6" x14ac:dyDescent="0.2">
      <c r="A569" s="58" t="s">
        <v>508</v>
      </c>
      <c r="B569" s="58" t="s">
        <v>514</v>
      </c>
      <c r="C569" s="63">
        <v>32</v>
      </c>
      <c r="D569" s="64">
        <v>1310142.43</v>
      </c>
      <c r="E569" s="64">
        <v>78608.55</v>
      </c>
      <c r="F569" s="65">
        <v>1.006991922348525E-4</v>
      </c>
    </row>
    <row r="570" spans="1:6" x14ac:dyDescent="0.2">
      <c r="A570" s="58" t="s">
        <v>508</v>
      </c>
      <c r="B570" s="58" t="s">
        <v>516</v>
      </c>
      <c r="C570" s="63">
        <v>37</v>
      </c>
      <c r="D570" s="64">
        <v>804780.79</v>
      </c>
      <c r="E570" s="64">
        <v>48286.84</v>
      </c>
      <c r="F570" s="65">
        <v>6.1856449248504959E-5</v>
      </c>
    </row>
    <row r="571" spans="1:6" x14ac:dyDescent="0.2">
      <c r="A571" s="58" t="s">
        <v>508</v>
      </c>
      <c r="B571" s="58" t="s">
        <v>515</v>
      </c>
      <c r="C571" s="63">
        <v>29</v>
      </c>
      <c r="D571" s="64">
        <v>527185.51</v>
      </c>
      <c r="E571" s="64">
        <v>31631.119999999999</v>
      </c>
      <c r="F571" s="65">
        <v>4.0520124509149293E-5</v>
      </c>
    </row>
    <row r="572" spans="1:6" x14ac:dyDescent="0.2">
      <c r="A572" s="58" t="s">
        <v>508</v>
      </c>
      <c r="B572" s="58" t="s">
        <v>50</v>
      </c>
      <c r="C572" s="63">
        <v>26</v>
      </c>
      <c r="D572" s="64">
        <v>102160.38</v>
      </c>
      <c r="E572" s="64">
        <v>6129.63</v>
      </c>
      <c r="F572" s="65">
        <v>7.8521838871028532E-6</v>
      </c>
    </row>
    <row r="573" spans="1:6" x14ac:dyDescent="0.2">
      <c r="A573" s="58" t="s">
        <v>508</v>
      </c>
      <c r="B573" s="58" t="s">
        <v>51</v>
      </c>
      <c r="C573" s="63">
        <v>1104</v>
      </c>
      <c r="D573" s="64">
        <v>32391066.629999999</v>
      </c>
      <c r="E573" s="64">
        <v>1937768.63</v>
      </c>
      <c r="F573" s="65">
        <v>2.4823220346773573E-3</v>
      </c>
    </row>
    <row r="574" spans="1:6" x14ac:dyDescent="0.2">
      <c r="A574" s="58" t="s">
        <v>517</v>
      </c>
      <c r="B574" s="58" t="s">
        <v>518</v>
      </c>
      <c r="C574" s="63">
        <v>689</v>
      </c>
      <c r="D574" s="64">
        <v>28571382.949999999</v>
      </c>
      <c r="E574" s="64">
        <v>1712176.24</v>
      </c>
      <c r="F574" s="65">
        <v>2.1933334774869523E-3</v>
      </c>
    </row>
    <row r="575" spans="1:6" x14ac:dyDescent="0.2">
      <c r="A575" s="58" t="s">
        <v>517</v>
      </c>
      <c r="B575" s="58" t="s">
        <v>519</v>
      </c>
      <c r="C575" s="63">
        <v>129</v>
      </c>
      <c r="D575" s="64">
        <v>3846846.76</v>
      </c>
      <c r="E575" s="64">
        <v>230810.82</v>
      </c>
      <c r="F575" s="65">
        <v>2.9567347487091341E-4</v>
      </c>
    </row>
    <row r="576" spans="1:6" x14ac:dyDescent="0.2">
      <c r="A576" s="58" t="s">
        <v>517</v>
      </c>
      <c r="B576" s="58" t="s">
        <v>520</v>
      </c>
      <c r="C576" s="63">
        <v>34</v>
      </c>
      <c r="D576" s="64">
        <v>487688.41</v>
      </c>
      <c r="E576" s="64">
        <v>29261.31</v>
      </c>
      <c r="F576" s="65">
        <v>3.7484348467610862E-5</v>
      </c>
    </row>
    <row r="577" spans="1:6" x14ac:dyDescent="0.2">
      <c r="A577" s="58" t="s">
        <v>517</v>
      </c>
      <c r="B577" s="58" t="s">
        <v>50</v>
      </c>
      <c r="C577" s="63">
        <v>296</v>
      </c>
      <c r="D577" s="64">
        <v>5580725.0199999996</v>
      </c>
      <c r="E577" s="64">
        <v>334843.53999999998</v>
      </c>
      <c r="F577" s="65">
        <v>4.2894155919500515E-4</v>
      </c>
    </row>
    <row r="578" spans="1:6" x14ac:dyDescent="0.2">
      <c r="A578" s="58" t="s">
        <v>517</v>
      </c>
      <c r="B578" s="58" t="s">
        <v>51</v>
      </c>
      <c r="C578" s="63">
        <v>1148</v>
      </c>
      <c r="D578" s="64">
        <v>38486643.140000001</v>
      </c>
      <c r="E578" s="64">
        <v>2307091.9</v>
      </c>
      <c r="F578" s="65">
        <v>2.9554328472102729E-3</v>
      </c>
    </row>
    <row r="579" spans="1:6" x14ac:dyDescent="0.2">
      <c r="A579" s="58" t="s">
        <v>521</v>
      </c>
      <c r="B579" s="58" t="s">
        <v>522</v>
      </c>
      <c r="C579" s="63">
        <v>1074</v>
      </c>
      <c r="D579" s="64">
        <v>65093497.609999999</v>
      </c>
      <c r="E579" s="64">
        <v>3897225.51</v>
      </c>
      <c r="F579" s="65">
        <v>4.9924271699969157E-3</v>
      </c>
    </row>
    <row r="580" spans="1:6" x14ac:dyDescent="0.2">
      <c r="A580" s="58" t="s">
        <v>521</v>
      </c>
      <c r="B580" s="58" t="s">
        <v>523</v>
      </c>
      <c r="C580" s="63">
        <v>198</v>
      </c>
      <c r="D580" s="64">
        <v>3729079.81</v>
      </c>
      <c r="E580" s="64">
        <v>223699.61</v>
      </c>
      <c r="F580" s="65">
        <v>2.8656386652916932E-4</v>
      </c>
    </row>
    <row r="581" spans="1:6" x14ac:dyDescent="0.2">
      <c r="A581" s="58" t="s">
        <v>521</v>
      </c>
      <c r="B581" s="58" t="s">
        <v>525</v>
      </c>
      <c r="C581" s="63">
        <v>21</v>
      </c>
      <c r="D581" s="64">
        <v>2360397.92</v>
      </c>
      <c r="E581" s="64">
        <v>123738.04</v>
      </c>
      <c r="F581" s="65">
        <v>1.5851101027463128E-4</v>
      </c>
    </row>
    <row r="582" spans="1:6" x14ac:dyDescent="0.2">
      <c r="A582" s="58" t="s">
        <v>521</v>
      </c>
      <c r="B582" s="58" t="s">
        <v>323</v>
      </c>
      <c r="C582" s="63">
        <v>49</v>
      </c>
      <c r="D582" s="64">
        <v>837516.13</v>
      </c>
      <c r="E582" s="64">
        <v>50251.01</v>
      </c>
      <c r="F582" s="65">
        <v>6.4372591988854841E-5</v>
      </c>
    </row>
    <row r="583" spans="1:6" x14ac:dyDescent="0.2">
      <c r="A583" s="58" t="s">
        <v>521</v>
      </c>
      <c r="B583" s="58" t="s">
        <v>524</v>
      </c>
      <c r="C583" s="63">
        <v>29</v>
      </c>
      <c r="D583" s="64">
        <v>358127.18</v>
      </c>
      <c r="E583" s="64">
        <v>21487.63</v>
      </c>
      <c r="F583" s="65">
        <v>2.752610223749686E-5</v>
      </c>
    </row>
    <row r="584" spans="1:6" x14ac:dyDescent="0.2">
      <c r="A584" s="58" t="s">
        <v>521</v>
      </c>
      <c r="B584" s="58" t="s">
        <v>526</v>
      </c>
      <c r="C584" s="63">
        <v>21</v>
      </c>
      <c r="D584" s="64">
        <v>265284.17</v>
      </c>
      <c r="E584" s="64">
        <v>15917.05</v>
      </c>
      <c r="F584" s="65">
        <v>2.0390073061540494E-5</v>
      </c>
    </row>
    <row r="585" spans="1:6" x14ac:dyDescent="0.2">
      <c r="A585" s="58" t="s">
        <v>521</v>
      </c>
      <c r="B585" s="58" t="s">
        <v>560</v>
      </c>
      <c r="C585" s="63">
        <v>18</v>
      </c>
      <c r="D585" s="64">
        <v>103837.55</v>
      </c>
      <c r="E585" s="64">
        <v>6230.26</v>
      </c>
      <c r="F585" s="65">
        <v>7.9810930161300803E-6</v>
      </c>
    </row>
    <row r="586" spans="1:6" x14ac:dyDescent="0.2">
      <c r="A586" s="58" t="s">
        <v>521</v>
      </c>
      <c r="B586" s="58" t="s">
        <v>50</v>
      </c>
      <c r="C586" s="63">
        <v>130</v>
      </c>
      <c r="D586" s="64">
        <v>702270.37</v>
      </c>
      <c r="E586" s="64">
        <v>42136.25</v>
      </c>
      <c r="F586" s="65">
        <v>5.3977415164200376E-5</v>
      </c>
    </row>
    <row r="587" spans="1:6" x14ac:dyDescent="0.2">
      <c r="A587" s="58" t="s">
        <v>521</v>
      </c>
      <c r="B587" s="58" t="s">
        <v>51</v>
      </c>
      <c r="C587" s="63">
        <v>1540</v>
      </c>
      <c r="D587" s="64">
        <v>73450010.739999995</v>
      </c>
      <c r="E587" s="64">
        <v>4380685.3600000003</v>
      </c>
      <c r="F587" s="65">
        <v>5.6117493222689399E-3</v>
      </c>
    </row>
    <row r="588" spans="1:6" x14ac:dyDescent="0.2">
      <c r="A588" s="58" t="s">
        <v>486</v>
      </c>
      <c r="B588" s="58" t="s">
        <v>527</v>
      </c>
      <c r="C588" s="63">
        <v>1293</v>
      </c>
      <c r="D588" s="64">
        <v>77673793.239999995</v>
      </c>
      <c r="E588" s="64">
        <v>4656224.59</v>
      </c>
      <c r="F588" s="65">
        <v>5.9647208233335591E-3</v>
      </c>
    </row>
    <row r="589" spans="1:6" x14ac:dyDescent="0.2">
      <c r="A589" s="58" t="s">
        <v>486</v>
      </c>
      <c r="B589" s="58" t="s">
        <v>528</v>
      </c>
      <c r="C589" s="63">
        <v>752</v>
      </c>
      <c r="D589" s="64">
        <v>34468826.799999997</v>
      </c>
      <c r="E589" s="64">
        <v>2065229.92</v>
      </c>
      <c r="F589" s="65">
        <v>2.6456026058647442E-3</v>
      </c>
    </row>
    <row r="590" spans="1:6" x14ac:dyDescent="0.2">
      <c r="A590" s="58" t="s">
        <v>486</v>
      </c>
      <c r="B590" s="58" t="s">
        <v>529</v>
      </c>
      <c r="C590" s="63">
        <v>175</v>
      </c>
      <c r="D590" s="64">
        <v>2240078.9500000002</v>
      </c>
      <c r="E590" s="64">
        <v>134404.72</v>
      </c>
      <c r="F590" s="65">
        <v>1.7217524984943145E-4</v>
      </c>
    </row>
    <row r="591" spans="1:6" x14ac:dyDescent="0.2">
      <c r="A591" s="58" t="s">
        <v>486</v>
      </c>
      <c r="B591" s="58" t="s">
        <v>531</v>
      </c>
      <c r="C591" s="63">
        <v>23</v>
      </c>
      <c r="D591" s="64">
        <v>1139974.24</v>
      </c>
      <c r="E591" s="64">
        <v>68398.45</v>
      </c>
      <c r="F591" s="65">
        <v>8.7619841163791306E-5</v>
      </c>
    </row>
    <row r="592" spans="1:6" x14ac:dyDescent="0.2">
      <c r="A592" s="58" t="s">
        <v>486</v>
      </c>
      <c r="B592" s="58" t="s">
        <v>530</v>
      </c>
      <c r="C592" s="63">
        <v>20</v>
      </c>
      <c r="D592" s="64">
        <v>352699.39</v>
      </c>
      <c r="E592" s="64">
        <v>21161.96</v>
      </c>
      <c r="F592" s="65">
        <v>2.7108912174391453E-5</v>
      </c>
    </row>
    <row r="593" spans="1:6" x14ac:dyDescent="0.2">
      <c r="A593" s="58" t="s">
        <v>486</v>
      </c>
      <c r="B593" s="58" t="s">
        <v>50</v>
      </c>
      <c r="C593" s="63">
        <v>268</v>
      </c>
      <c r="D593" s="64">
        <v>4343908.18</v>
      </c>
      <c r="E593" s="64">
        <v>260634.52</v>
      </c>
      <c r="F593" s="65">
        <v>3.3387825665933931E-4</v>
      </c>
    </row>
    <row r="594" spans="1:6" x14ac:dyDescent="0.2">
      <c r="A594" s="58" t="s">
        <v>486</v>
      </c>
      <c r="B594" s="58" t="s">
        <v>51</v>
      </c>
      <c r="C594" s="63">
        <v>2531</v>
      </c>
      <c r="D594" s="64">
        <v>120219280.8</v>
      </c>
      <c r="E594" s="64">
        <v>7206054.1500000004</v>
      </c>
      <c r="F594" s="65">
        <v>9.2311056762350487E-3</v>
      </c>
    </row>
    <row r="595" spans="1:6" x14ac:dyDescent="0.2">
      <c r="A595" s="58" t="s">
        <v>532</v>
      </c>
      <c r="B595" s="58" t="s">
        <v>533</v>
      </c>
      <c r="C595" s="63">
        <v>1797</v>
      </c>
      <c r="D595" s="64">
        <v>102600342.95</v>
      </c>
      <c r="E595" s="64">
        <v>6144197.0700000003</v>
      </c>
      <c r="F595" s="65">
        <v>7.8708446076253477E-3</v>
      </c>
    </row>
    <row r="596" spans="1:6" x14ac:dyDescent="0.2">
      <c r="A596" s="58" t="s">
        <v>532</v>
      </c>
      <c r="B596" s="58" t="s">
        <v>534</v>
      </c>
      <c r="C596" s="63">
        <v>166</v>
      </c>
      <c r="D596" s="64">
        <v>2756659.79</v>
      </c>
      <c r="E596" s="64">
        <v>165399.56</v>
      </c>
      <c r="F596" s="65">
        <v>2.1188028640650437E-4</v>
      </c>
    </row>
    <row r="597" spans="1:6" x14ac:dyDescent="0.2">
      <c r="A597" s="58" t="s">
        <v>532</v>
      </c>
      <c r="B597" s="58" t="s">
        <v>537</v>
      </c>
      <c r="C597" s="63">
        <v>41</v>
      </c>
      <c r="D597" s="64">
        <v>953689.49</v>
      </c>
      <c r="E597" s="64">
        <v>57221.38</v>
      </c>
      <c r="F597" s="65">
        <v>7.3301781352836865E-5</v>
      </c>
    </row>
    <row r="598" spans="1:6" x14ac:dyDescent="0.2">
      <c r="A598" s="58" t="s">
        <v>532</v>
      </c>
      <c r="B598" s="58" t="s">
        <v>536</v>
      </c>
      <c r="C598" s="63">
        <v>69</v>
      </c>
      <c r="D598" s="64">
        <v>878918.03</v>
      </c>
      <c r="E598" s="64">
        <v>52735.08</v>
      </c>
      <c r="F598" s="65">
        <v>6.7554737473726791E-5</v>
      </c>
    </row>
    <row r="599" spans="1:6" x14ac:dyDescent="0.2">
      <c r="A599" s="58" t="s">
        <v>532</v>
      </c>
      <c r="B599" s="58" t="s">
        <v>535</v>
      </c>
      <c r="C599" s="63">
        <v>45</v>
      </c>
      <c r="D599" s="64">
        <v>694298.08</v>
      </c>
      <c r="E599" s="64">
        <v>41657.910000000003</v>
      </c>
      <c r="F599" s="65">
        <v>5.3364651646572605E-5</v>
      </c>
    </row>
    <row r="600" spans="1:6" x14ac:dyDescent="0.2">
      <c r="A600" s="58" t="s">
        <v>532</v>
      </c>
      <c r="B600" s="58" t="s">
        <v>703</v>
      </c>
      <c r="C600" s="63">
        <v>19</v>
      </c>
      <c r="D600" s="64">
        <v>594415.43000000005</v>
      </c>
      <c r="E600" s="64">
        <v>35664.92</v>
      </c>
      <c r="F600" s="65">
        <v>4.5687506449624573E-5</v>
      </c>
    </row>
    <row r="601" spans="1:6" x14ac:dyDescent="0.2">
      <c r="A601" s="58" t="s">
        <v>532</v>
      </c>
      <c r="B601" s="58" t="s">
        <v>538</v>
      </c>
      <c r="C601" s="63">
        <v>22</v>
      </c>
      <c r="D601" s="64">
        <v>344916.3</v>
      </c>
      <c r="E601" s="64">
        <v>20694.97</v>
      </c>
      <c r="F601" s="65">
        <v>2.6510688243511751E-5</v>
      </c>
    </row>
    <row r="602" spans="1:6" x14ac:dyDescent="0.2">
      <c r="A602" s="58" t="s">
        <v>532</v>
      </c>
      <c r="B602" s="58" t="s">
        <v>539</v>
      </c>
      <c r="C602" s="63">
        <v>24</v>
      </c>
      <c r="D602" s="64">
        <v>274427.08</v>
      </c>
      <c r="E602" s="64">
        <v>16465.63</v>
      </c>
      <c r="F602" s="65">
        <v>2.1092815484294706E-5</v>
      </c>
    </row>
    <row r="603" spans="1:6" x14ac:dyDescent="0.2">
      <c r="A603" s="58" t="s">
        <v>532</v>
      </c>
      <c r="B603" s="58" t="s">
        <v>540</v>
      </c>
      <c r="C603" s="63">
        <v>17</v>
      </c>
      <c r="D603" s="64">
        <v>76115.09</v>
      </c>
      <c r="E603" s="64">
        <v>4566.91</v>
      </c>
      <c r="F603" s="65">
        <v>5.8503069705429017E-6</v>
      </c>
    </row>
    <row r="604" spans="1:6" x14ac:dyDescent="0.2">
      <c r="A604" s="58" t="s">
        <v>532</v>
      </c>
      <c r="B604" s="58" t="s">
        <v>50</v>
      </c>
      <c r="C604" s="63">
        <v>145</v>
      </c>
      <c r="D604" s="64">
        <v>3805461.56</v>
      </c>
      <c r="E604" s="64">
        <v>228327.7</v>
      </c>
      <c r="F604" s="65">
        <v>2.9249254635585736E-4</v>
      </c>
    </row>
    <row r="605" spans="1:6" x14ac:dyDescent="0.2">
      <c r="A605" s="58" t="s">
        <v>532</v>
      </c>
      <c r="B605" s="58" t="s">
        <v>51</v>
      </c>
      <c r="C605" s="63">
        <v>2345</v>
      </c>
      <c r="D605" s="64">
        <v>112979243.8</v>
      </c>
      <c r="E605" s="64">
        <v>6766931.1399999997</v>
      </c>
      <c r="F605" s="65">
        <v>8.6685799408190278E-3</v>
      </c>
    </row>
    <row r="606" spans="1:6" x14ac:dyDescent="0.2">
      <c r="A606" s="58" t="s">
        <v>541</v>
      </c>
      <c r="B606" s="58" t="s">
        <v>542</v>
      </c>
      <c r="C606" s="63">
        <v>579</v>
      </c>
      <c r="D606" s="64">
        <v>16649074.49</v>
      </c>
      <c r="E606" s="64">
        <v>998461.08</v>
      </c>
      <c r="F606" s="65">
        <v>1.2790494702413216E-3</v>
      </c>
    </row>
    <row r="607" spans="1:6" x14ac:dyDescent="0.2">
      <c r="A607" s="58" t="s">
        <v>541</v>
      </c>
      <c r="B607" s="58" t="s">
        <v>545</v>
      </c>
      <c r="C607" s="63">
        <v>26</v>
      </c>
      <c r="D607" s="64">
        <v>3295488.84</v>
      </c>
      <c r="E607" s="64">
        <v>197729.33</v>
      </c>
      <c r="F607" s="65">
        <v>2.5329539613869721E-4</v>
      </c>
    </row>
    <row r="608" spans="1:6" x14ac:dyDescent="0.2">
      <c r="A608" s="58" t="s">
        <v>541</v>
      </c>
      <c r="B608" s="58" t="s">
        <v>543</v>
      </c>
      <c r="C608" s="63">
        <v>137</v>
      </c>
      <c r="D608" s="64">
        <v>2980107.36</v>
      </c>
      <c r="E608" s="64">
        <v>178802.95</v>
      </c>
      <c r="F608" s="65">
        <v>2.2905030857595926E-4</v>
      </c>
    </row>
    <row r="609" spans="1:6" x14ac:dyDescent="0.2">
      <c r="A609" s="58" t="s">
        <v>541</v>
      </c>
      <c r="B609" s="58" t="s">
        <v>546</v>
      </c>
      <c r="C609" s="63">
        <v>20</v>
      </c>
      <c r="D609" s="64">
        <v>479184.37</v>
      </c>
      <c r="E609" s="64">
        <v>28751.05</v>
      </c>
      <c r="F609" s="65">
        <v>3.6830694764168225E-5</v>
      </c>
    </row>
    <row r="610" spans="1:6" x14ac:dyDescent="0.2">
      <c r="A610" s="58" t="s">
        <v>541</v>
      </c>
      <c r="B610" s="58" t="s">
        <v>544</v>
      </c>
      <c r="C610" s="63">
        <v>35</v>
      </c>
      <c r="D610" s="64">
        <v>428391.67999999999</v>
      </c>
      <c r="E610" s="64">
        <v>25703.51</v>
      </c>
      <c r="F610" s="65">
        <v>3.2926732455953626E-5</v>
      </c>
    </row>
    <row r="611" spans="1:6" x14ac:dyDescent="0.2">
      <c r="A611" s="58" t="s">
        <v>541</v>
      </c>
      <c r="B611" s="58" t="s">
        <v>547</v>
      </c>
      <c r="C611" s="63">
        <v>22</v>
      </c>
      <c r="D611" s="64">
        <v>193575.82</v>
      </c>
      <c r="E611" s="64">
        <v>11614.56</v>
      </c>
      <c r="F611" s="65">
        <v>1.4878493626497734E-5</v>
      </c>
    </row>
    <row r="612" spans="1:6" x14ac:dyDescent="0.2">
      <c r="A612" s="58" t="s">
        <v>541</v>
      </c>
      <c r="B612" s="58" t="s">
        <v>50</v>
      </c>
      <c r="C612" s="63">
        <v>82</v>
      </c>
      <c r="D612" s="64">
        <v>1917254.2</v>
      </c>
      <c r="E612" s="64">
        <v>115035.25</v>
      </c>
      <c r="F612" s="65">
        <v>1.4736255475434053E-4</v>
      </c>
    </row>
    <row r="613" spans="1:6" x14ac:dyDescent="0.2">
      <c r="A613" s="58" t="s">
        <v>541</v>
      </c>
      <c r="B613" s="58" t="s">
        <v>51</v>
      </c>
      <c r="C613" s="63">
        <v>901</v>
      </c>
      <c r="D613" s="64">
        <v>25943076.760000002</v>
      </c>
      <c r="E613" s="64">
        <v>1556097.73</v>
      </c>
      <c r="F613" s="65">
        <v>1.9933936505569382E-3</v>
      </c>
    </row>
    <row r="614" spans="1:6" x14ac:dyDescent="0.2">
      <c r="A614" s="58" t="s">
        <v>548</v>
      </c>
      <c r="B614" s="58" t="s">
        <v>549</v>
      </c>
      <c r="C614" s="63">
        <v>495</v>
      </c>
      <c r="D614" s="64">
        <v>13641917.560000001</v>
      </c>
      <c r="E614" s="64">
        <v>815920.37</v>
      </c>
      <c r="F614" s="65">
        <v>1.0452110131399445E-3</v>
      </c>
    </row>
    <row r="615" spans="1:6" x14ac:dyDescent="0.2">
      <c r="A615" s="58" t="s">
        <v>548</v>
      </c>
      <c r="B615" s="58" t="s">
        <v>550</v>
      </c>
      <c r="C615" s="63">
        <v>238</v>
      </c>
      <c r="D615" s="64">
        <v>4632011.9400000004</v>
      </c>
      <c r="E615" s="64">
        <v>277920.75</v>
      </c>
      <c r="F615" s="65">
        <v>3.5602227786041572E-4</v>
      </c>
    </row>
    <row r="616" spans="1:6" x14ac:dyDescent="0.2">
      <c r="A616" s="58" t="s">
        <v>548</v>
      </c>
      <c r="B616" s="58" t="s">
        <v>551</v>
      </c>
      <c r="C616" s="63">
        <v>89</v>
      </c>
      <c r="D616" s="64">
        <v>1749911.1</v>
      </c>
      <c r="E616" s="64">
        <v>104994.68</v>
      </c>
      <c r="F616" s="65">
        <v>1.3450037514948211E-4</v>
      </c>
    </row>
    <row r="617" spans="1:6" x14ac:dyDescent="0.2">
      <c r="A617" s="58" t="s">
        <v>548</v>
      </c>
      <c r="B617" s="58" t="s">
        <v>393</v>
      </c>
      <c r="C617" s="63">
        <v>51</v>
      </c>
      <c r="D617" s="64">
        <v>1500513.32</v>
      </c>
      <c r="E617" s="64">
        <v>90030.78</v>
      </c>
      <c r="F617" s="65">
        <v>1.1533130711956541E-4</v>
      </c>
    </row>
    <row r="618" spans="1:6" x14ac:dyDescent="0.2">
      <c r="A618" s="58" t="s">
        <v>548</v>
      </c>
      <c r="B618" s="58" t="s">
        <v>552</v>
      </c>
      <c r="C618" s="63">
        <v>31</v>
      </c>
      <c r="D618" s="64">
        <v>550697.15</v>
      </c>
      <c r="E618" s="64">
        <v>33041.81</v>
      </c>
      <c r="F618" s="65">
        <v>4.2327247824536537E-5</v>
      </c>
    </row>
    <row r="619" spans="1:6" x14ac:dyDescent="0.2">
      <c r="A619" s="58" t="s">
        <v>548</v>
      </c>
      <c r="B619" s="58" t="s">
        <v>50</v>
      </c>
      <c r="C619" s="63">
        <v>109</v>
      </c>
      <c r="D619" s="64">
        <v>1806996.26</v>
      </c>
      <c r="E619" s="64">
        <v>108419.78</v>
      </c>
      <c r="F619" s="65">
        <v>1.3888799969316844E-4</v>
      </c>
    </row>
    <row r="620" spans="1:6" x14ac:dyDescent="0.2">
      <c r="A620" s="58" t="s">
        <v>548</v>
      </c>
      <c r="B620" s="58" t="s">
        <v>51</v>
      </c>
      <c r="C620" s="63">
        <v>1013</v>
      </c>
      <c r="D620" s="64">
        <v>23882047.329999998</v>
      </c>
      <c r="E620" s="64">
        <v>1430328.17</v>
      </c>
      <c r="F620" s="65">
        <v>1.8322802207871127E-3</v>
      </c>
    </row>
    <row r="621" spans="1:6" x14ac:dyDescent="0.2">
      <c r="A621" s="58" t="s">
        <v>205</v>
      </c>
      <c r="B621" s="58" t="s">
        <v>553</v>
      </c>
      <c r="C621" s="63">
        <v>342</v>
      </c>
      <c r="D621" s="64">
        <v>11674854.699999999</v>
      </c>
      <c r="E621" s="64">
        <v>698836.28</v>
      </c>
      <c r="F621" s="65">
        <v>8.9522385160913424E-4</v>
      </c>
    </row>
    <row r="622" spans="1:6" x14ac:dyDescent="0.2">
      <c r="A622" s="58" t="s">
        <v>205</v>
      </c>
      <c r="B622" s="58" t="s">
        <v>554</v>
      </c>
      <c r="C622" s="63">
        <v>127</v>
      </c>
      <c r="D622" s="64">
        <v>3882493.55</v>
      </c>
      <c r="E622" s="64">
        <v>232949.63</v>
      </c>
      <c r="F622" s="65">
        <v>2.9841333509405486E-4</v>
      </c>
    </row>
    <row r="623" spans="1:6" x14ac:dyDescent="0.2">
      <c r="A623" s="58" t="s">
        <v>205</v>
      </c>
      <c r="B623" s="58" t="s">
        <v>556</v>
      </c>
      <c r="C623" s="63">
        <v>62</v>
      </c>
      <c r="D623" s="64">
        <v>656588.18000000005</v>
      </c>
      <c r="E623" s="64">
        <v>39395.29</v>
      </c>
      <c r="F623" s="65">
        <v>5.0466188230895525E-5</v>
      </c>
    </row>
    <row r="624" spans="1:6" x14ac:dyDescent="0.2">
      <c r="A624" s="58" t="s">
        <v>205</v>
      </c>
      <c r="B624" s="58" t="s">
        <v>557</v>
      </c>
      <c r="C624" s="63">
        <v>20</v>
      </c>
      <c r="D624" s="64">
        <v>311825.25</v>
      </c>
      <c r="E624" s="64">
        <v>18709.509999999998</v>
      </c>
      <c r="F624" s="65">
        <v>2.3967272569076711E-5</v>
      </c>
    </row>
    <row r="625" spans="1:6" x14ac:dyDescent="0.2">
      <c r="A625" s="58" t="s">
        <v>205</v>
      </c>
      <c r="B625" s="58" t="s">
        <v>555</v>
      </c>
      <c r="C625" s="63">
        <v>52</v>
      </c>
      <c r="D625" s="64">
        <v>303615.76</v>
      </c>
      <c r="E625" s="64">
        <v>18216.95</v>
      </c>
      <c r="F625" s="65">
        <v>2.3336292934835922E-5</v>
      </c>
    </row>
    <row r="626" spans="1:6" x14ac:dyDescent="0.2">
      <c r="A626" s="58" t="s">
        <v>205</v>
      </c>
      <c r="B626" s="58" t="s">
        <v>806</v>
      </c>
      <c r="C626" s="63">
        <v>17</v>
      </c>
      <c r="D626" s="64">
        <v>85844.27</v>
      </c>
      <c r="E626" s="64">
        <v>5150.6499999999996</v>
      </c>
      <c r="F626" s="65">
        <v>6.5980900866946791E-6</v>
      </c>
    </row>
    <row r="627" spans="1:6" x14ac:dyDescent="0.2">
      <c r="A627" s="58" t="s">
        <v>205</v>
      </c>
      <c r="B627" s="58" t="s">
        <v>50</v>
      </c>
      <c r="C627" s="63">
        <v>89</v>
      </c>
      <c r="D627" s="64">
        <v>591515.66</v>
      </c>
      <c r="E627" s="64">
        <v>35490.949999999997</v>
      </c>
      <c r="F627" s="65">
        <v>4.5464647250808441E-5</v>
      </c>
    </row>
    <row r="628" spans="1:6" x14ac:dyDescent="0.2">
      <c r="A628" s="58" t="s">
        <v>205</v>
      </c>
      <c r="B628" s="58" t="s">
        <v>51</v>
      </c>
      <c r="C628" s="63">
        <v>709</v>
      </c>
      <c r="D628" s="64">
        <v>17506737.370000001</v>
      </c>
      <c r="E628" s="64">
        <v>1048749.26</v>
      </c>
      <c r="F628" s="65">
        <v>1.3434696777755004E-3</v>
      </c>
    </row>
    <row r="629" spans="1:6" x14ac:dyDescent="0.2">
      <c r="A629" s="58" t="s">
        <v>425</v>
      </c>
      <c r="B629" s="58" t="s">
        <v>558</v>
      </c>
      <c r="C629" s="63">
        <v>436</v>
      </c>
      <c r="D629" s="64">
        <v>14452338.720000001</v>
      </c>
      <c r="E629" s="64">
        <v>866471.34</v>
      </c>
      <c r="F629" s="65">
        <v>1.1099678601456232E-3</v>
      </c>
    </row>
    <row r="630" spans="1:6" x14ac:dyDescent="0.2">
      <c r="A630" s="58" t="s">
        <v>425</v>
      </c>
      <c r="B630" s="58" t="s">
        <v>559</v>
      </c>
      <c r="C630" s="63">
        <v>28</v>
      </c>
      <c r="D630" s="64">
        <v>2157079.9700000002</v>
      </c>
      <c r="E630" s="64">
        <v>129378.05</v>
      </c>
      <c r="F630" s="65">
        <v>1.6573598072881841E-4</v>
      </c>
    </row>
    <row r="631" spans="1:6" x14ac:dyDescent="0.2">
      <c r="A631" s="58" t="s">
        <v>425</v>
      </c>
      <c r="B631" s="58" t="s">
        <v>821</v>
      </c>
      <c r="C631" s="63">
        <v>17</v>
      </c>
      <c r="D631" s="64">
        <v>247573.12</v>
      </c>
      <c r="E631" s="64">
        <v>14854.4</v>
      </c>
      <c r="F631" s="65">
        <v>1.9028796245871383E-5</v>
      </c>
    </row>
    <row r="632" spans="1:6" x14ac:dyDescent="0.2">
      <c r="A632" s="58" t="s">
        <v>425</v>
      </c>
      <c r="B632" s="58" t="s">
        <v>50</v>
      </c>
      <c r="C632" s="63">
        <v>51</v>
      </c>
      <c r="D632" s="64">
        <v>812057.87</v>
      </c>
      <c r="E632" s="64">
        <v>48723.49</v>
      </c>
      <c r="F632" s="65">
        <v>6.2415807006526808E-5</v>
      </c>
    </row>
    <row r="633" spans="1:6" x14ac:dyDescent="0.2">
      <c r="A633" s="58" t="s">
        <v>425</v>
      </c>
      <c r="B633" s="58" t="s">
        <v>51</v>
      </c>
      <c r="C633" s="63">
        <v>532</v>
      </c>
      <c r="D633" s="64">
        <v>17669049.68</v>
      </c>
      <c r="E633" s="64">
        <v>1059427.29</v>
      </c>
      <c r="F633" s="65">
        <v>1.3571484569370486E-3</v>
      </c>
    </row>
    <row r="634" spans="1:6" x14ac:dyDescent="0.2">
      <c r="A634" s="58" t="s">
        <v>561</v>
      </c>
      <c r="B634" s="58" t="s">
        <v>562</v>
      </c>
      <c r="C634" s="63">
        <v>588</v>
      </c>
      <c r="D634" s="64">
        <v>22348009.579999998</v>
      </c>
      <c r="E634" s="64">
        <v>1337720.26</v>
      </c>
      <c r="F634" s="65">
        <v>1.7136475563815498E-3</v>
      </c>
    </row>
    <row r="635" spans="1:6" x14ac:dyDescent="0.2">
      <c r="A635" s="58" t="s">
        <v>561</v>
      </c>
      <c r="B635" s="58" t="s">
        <v>563</v>
      </c>
      <c r="C635" s="63">
        <v>111</v>
      </c>
      <c r="D635" s="64">
        <v>2060894.65</v>
      </c>
      <c r="E635" s="64">
        <v>123653.67</v>
      </c>
      <c r="F635" s="65">
        <v>1.5840293054476915E-4</v>
      </c>
    </row>
    <row r="636" spans="1:6" x14ac:dyDescent="0.2">
      <c r="A636" s="58" t="s">
        <v>561</v>
      </c>
      <c r="B636" s="58" t="s">
        <v>564</v>
      </c>
      <c r="C636" s="63">
        <v>80</v>
      </c>
      <c r="D636" s="64">
        <v>1751947.34</v>
      </c>
      <c r="E636" s="64">
        <v>105116.85</v>
      </c>
      <c r="F636" s="65">
        <v>1.3465687746780925E-4</v>
      </c>
    </row>
    <row r="637" spans="1:6" x14ac:dyDescent="0.2">
      <c r="A637" s="58" t="s">
        <v>561</v>
      </c>
      <c r="B637" s="58" t="s">
        <v>50</v>
      </c>
      <c r="C637" s="63">
        <v>57</v>
      </c>
      <c r="D637" s="64">
        <v>246755.63</v>
      </c>
      <c r="E637" s="64">
        <v>14805.31</v>
      </c>
      <c r="F637" s="65">
        <v>1.8965910931909875E-5</v>
      </c>
    </row>
    <row r="638" spans="1:6" x14ac:dyDescent="0.2">
      <c r="A638" s="58" t="s">
        <v>561</v>
      </c>
      <c r="B638" s="58" t="s">
        <v>51</v>
      </c>
      <c r="C638" s="63">
        <v>836</v>
      </c>
      <c r="D638" s="64">
        <v>26407607.199999999</v>
      </c>
      <c r="E638" s="64">
        <v>1581296.09</v>
      </c>
      <c r="F638" s="65">
        <v>2.025673275326038E-3</v>
      </c>
    </row>
    <row r="639" spans="1:6" x14ac:dyDescent="0.2">
      <c r="A639" s="58" t="s">
        <v>565</v>
      </c>
      <c r="B639" s="58" t="s">
        <v>565</v>
      </c>
      <c r="C639" s="63">
        <v>1664</v>
      </c>
      <c r="D639" s="64">
        <v>110068520.31999999</v>
      </c>
      <c r="E639" s="64">
        <v>6587423.7999999998</v>
      </c>
      <c r="F639" s="65">
        <v>8.4386272939602942E-3</v>
      </c>
    </row>
    <row r="640" spans="1:6" x14ac:dyDescent="0.2">
      <c r="A640" s="58" t="s">
        <v>565</v>
      </c>
      <c r="B640" s="58" t="s">
        <v>165</v>
      </c>
      <c r="C640" s="63">
        <v>188</v>
      </c>
      <c r="D640" s="64">
        <v>10430896.9</v>
      </c>
      <c r="E640" s="64">
        <v>625853.77</v>
      </c>
      <c r="F640" s="65">
        <v>8.0173173396707058E-4</v>
      </c>
    </row>
    <row r="641" spans="1:6" x14ac:dyDescent="0.2">
      <c r="A641" s="58" t="s">
        <v>565</v>
      </c>
      <c r="B641" s="58" t="s">
        <v>566</v>
      </c>
      <c r="C641" s="63">
        <v>298</v>
      </c>
      <c r="D641" s="64">
        <v>5793487.8799999999</v>
      </c>
      <c r="E641" s="64">
        <v>347609.31</v>
      </c>
      <c r="F641" s="65">
        <v>4.452947768444328E-4</v>
      </c>
    </row>
    <row r="642" spans="1:6" x14ac:dyDescent="0.2">
      <c r="A642" s="58" t="s">
        <v>565</v>
      </c>
      <c r="B642" s="58" t="s">
        <v>567</v>
      </c>
      <c r="C642" s="63">
        <v>37</v>
      </c>
      <c r="D642" s="64">
        <v>1330144.32</v>
      </c>
      <c r="E642" s="64">
        <v>79808.649999999994</v>
      </c>
      <c r="F642" s="65">
        <v>1.0223654536757211E-4</v>
      </c>
    </row>
    <row r="643" spans="1:6" x14ac:dyDescent="0.2">
      <c r="A643" s="58" t="s">
        <v>565</v>
      </c>
      <c r="B643" s="58" t="s">
        <v>161</v>
      </c>
      <c r="C643" s="63">
        <v>16</v>
      </c>
      <c r="D643" s="64">
        <v>251599.87</v>
      </c>
      <c r="E643" s="64">
        <v>15096</v>
      </c>
      <c r="F643" s="65">
        <v>1.9338290885372308E-5</v>
      </c>
    </row>
    <row r="644" spans="1:6" x14ac:dyDescent="0.2">
      <c r="A644" s="58" t="s">
        <v>565</v>
      </c>
      <c r="B644" s="58" t="s">
        <v>822</v>
      </c>
      <c r="C644" s="63">
        <v>16</v>
      </c>
      <c r="D644" s="64">
        <v>198164.97</v>
      </c>
      <c r="E644" s="64">
        <v>11889.89</v>
      </c>
      <c r="F644" s="65">
        <v>1.5231197099568055E-5</v>
      </c>
    </row>
    <row r="645" spans="1:6" x14ac:dyDescent="0.2">
      <c r="A645" s="58" t="s">
        <v>565</v>
      </c>
      <c r="B645" s="58" t="s">
        <v>570</v>
      </c>
      <c r="C645" s="63">
        <v>18</v>
      </c>
      <c r="D645" s="64">
        <v>150492.14000000001</v>
      </c>
      <c r="E645" s="64">
        <v>9029.5300000000007</v>
      </c>
      <c r="F645" s="65">
        <v>1.1567016275715145E-5</v>
      </c>
    </row>
    <row r="646" spans="1:6" x14ac:dyDescent="0.2">
      <c r="A646" s="58" t="s">
        <v>565</v>
      </c>
      <c r="B646" s="58" t="s">
        <v>569</v>
      </c>
      <c r="C646" s="63">
        <v>20</v>
      </c>
      <c r="D646" s="64">
        <v>107624.67</v>
      </c>
      <c r="E646" s="64">
        <v>6457.48</v>
      </c>
      <c r="F646" s="65">
        <v>8.2721665756805746E-6</v>
      </c>
    </row>
    <row r="647" spans="1:6" x14ac:dyDescent="0.2">
      <c r="A647" s="58" t="s">
        <v>565</v>
      </c>
      <c r="B647" s="58" t="s">
        <v>50</v>
      </c>
      <c r="C647" s="63">
        <v>133</v>
      </c>
      <c r="D647" s="64">
        <v>1445845.61</v>
      </c>
      <c r="E647" s="64">
        <v>86649.22</v>
      </c>
      <c r="F647" s="65">
        <v>1.1099945822407392E-4</v>
      </c>
    </row>
    <row r="648" spans="1:6" x14ac:dyDescent="0.2">
      <c r="A648" s="58" t="s">
        <v>565</v>
      </c>
      <c r="B648" s="58" t="s">
        <v>51</v>
      </c>
      <c r="C648" s="63">
        <v>2390</v>
      </c>
      <c r="D648" s="64">
        <v>129776776.68000001</v>
      </c>
      <c r="E648" s="64">
        <v>7769817.6600000001</v>
      </c>
      <c r="F648" s="65">
        <v>9.9532984920099894E-3</v>
      </c>
    </row>
    <row r="649" spans="1:6" x14ac:dyDescent="0.2">
      <c r="A649" s="58" t="s">
        <v>571</v>
      </c>
      <c r="B649" s="58" t="s">
        <v>572</v>
      </c>
      <c r="C649" s="63">
        <v>562</v>
      </c>
      <c r="D649" s="64">
        <v>27446105.219999999</v>
      </c>
      <c r="E649" s="64">
        <v>1642808.07</v>
      </c>
      <c r="F649" s="65">
        <v>2.1044714047759056E-3</v>
      </c>
    </row>
    <row r="650" spans="1:6" x14ac:dyDescent="0.2">
      <c r="A650" s="58" t="s">
        <v>571</v>
      </c>
      <c r="B650" s="58" t="s">
        <v>575</v>
      </c>
      <c r="C650" s="63">
        <v>152</v>
      </c>
      <c r="D650" s="64">
        <v>5652097.2699999996</v>
      </c>
      <c r="E650" s="64">
        <v>339125.9</v>
      </c>
      <c r="F650" s="65">
        <v>4.3442735168015909E-4</v>
      </c>
    </row>
    <row r="651" spans="1:6" x14ac:dyDescent="0.2">
      <c r="A651" s="58" t="s">
        <v>571</v>
      </c>
      <c r="B651" s="58" t="s">
        <v>574</v>
      </c>
      <c r="C651" s="63">
        <v>157</v>
      </c>
      <c r="D651" s="64">
        <v>4163232.75</v>
      </c>
      <c r="E651" s="64">
        <v>249734.29</v>
      </c>
      <c r="F651" s="65">
        <v>3.1991483466295212E-4</v>
      </c>
    </row>
    <row r="652" spans="1:6" x14ac:dyDescent="0.2">
      <c r="A652" s="58" t="s">
        <v>571</v>
      </c>
      <c r="B652" s="58" t="s">
        <v>573</v>
      </c>
      <c r="C652" s="63">
        <v>168</v>
      </c>
      <c r="D652" s="64">
        <v>4051616.28</v>
      </c>
      <c r="E652" s="64">
        <v>243096.95999999999</v>
      </c>
      <c r="F652" s="65">
        <v>3.1141227648580529E-4</v>
      </c>
    </row>
    <row r="653" spans="1:6" x14ac:dyDescent="0.2">
      <c r="A653" s="58" t="s">
        <v>571</v>
      </c>
      <c r="B653" s="58" t="s">
        <v>576</v>
      </c>
      <c r="C653" s="63">
        <v>83</v>
      </c>
      <c r="D653" s="64">
        <v>2103883.6</v>
      </c>
      <c r="E653" s="64">
        <v>126193.81</v>
      </c>
      <c r="F653" s="65">
        <v>1.6165690286919747E-4</v>
      </c>
    </row>
    <row r="654" spans="1:6" x14ac:dyDescent="0.2">
      <c r="A654" s="58" t="s">
        <v>571</v>
      </c>
      <c r="B654" s="58" t="s">
        <v>577</v>
      </c>
      <c r="C654" s="63">
        <v>99</v>
      </c>
      <c r="D654" s="64">
        <v>1880541.81</v>
      </c>
      <c r="E654" s="64">
        <v>112832.51</v>
      </c>
      <c r="F654" s="65">
        <v>1.445407988676921E-4</v>
      </c>
    </row>
    <row r="655" spans="1:6" x14ac:dyDescent="0.2">
      <c r="A655" s="58" t="s">
        <v>571</v>
      </c>
      <c r="B655" s="58" t="s">
        <v>578</v>
      </c>
      <c r="C655" s="63">
        <v>27</v>
      </c>
      <c r="D655" s="64">
        <v>1622240.26</v>
      </c>
      <c r="E655" s="64">
        <v>97334.42</v>
      </c>
      <c r="F655" s="65">
        <v>1.2468742230518017E-4</v>
      </c>
    </row>
    <row r="656" spans="1:6" x14ac:dyDescent="0.2">
      <c r="A656" s="58" t="s">
        <v>571</v>
      </c>
      <c r="B656" s="58" t="s">
        <v>50</v>
      </c>
      <c r="C656" s="63">
        <v>47</v>
      </c>
      <c r="D656" s="64">
        <v>1240596.8899999999</v>
      </c>
      <c r="E656" s="64">
        <v>74365.31</v>
      </c>
      <c r="F656" s="65">
        <v>9.5263513285697284E-5</v>
      </c>
    </row>
    <row r="657" spans="1:6" x14ac:dyDescent="0.2">
      <c r="A657" s="58" t="s">
        <v>571</v>
      </c>
      <c r="B657" s="58" t="s">
        <v>51</v>
      </c>
      <c r="C657" s="63">
        <v>1295</v>
      </c>
      <c r="D657" s="64">
        <v>48160314.079999998</v>
      </c>
      <c r="E657" s="64">
        <v>2885491.27</v>
      </c>
      <c r="F657" s="65">
        <v>3.6963745049325893E-3</v>
      </c>
    </row>
    <row r="658" spans="1:6" x14ac:dyDescent="0.2">
      <c r="A658" s="58" t="s">
        <v>190</v>
      </c>
      <c r="B658" s="58" t="s">
        <v>579</v>
      </c>
      <c r="C658" s="63">
        <v>304</v>
      </c>
      <c r="D658" s="64">
        <v>17410708.030000001</v>
      </c>
      <c r="E658" s="64">
        <v>1044243.7</v>
      </c>
      <c r="F658" s="65">
        <v>1.3376979614346486E-3</v>
      </c>
    </row>
    <row r="659" spans="1:6" x14ac:dyDescent="0.2">
      <c r="A659" s="58" t="s">
        <v>190</v>
      </c>
      <c r="B659" s="58" t="s">
        <v>580</v>
      </c>
      <c r="C659" s="63">
        <v>89</v>
      </c>
      <c r="D659" s="64">
        <v>3083548.49</v>
      </c>
      <c r="E659" s="64">
        <v>185012.93</v>
      </c>
      <c r="F659" s="65">
        <v>2.370054224890716E-4</v>
      </c>
    </row>
    <row r="660" spans="1:6" x14ac:dyDescent="0.2">
      <c r="A660" s="58" t="s">
        <v>190</v>
      </c>
      <c r="B660" s="58" t="s">
        <v>582</v>
      </c>
      <c r="C660" s="63">
        <v>23</v>
      </c>
      <c r="D660" s="64">
        <v>1444748.99</v>
      </c>
      <c r="E660" s="64">
        <v>86684.94</v>
      </c>
      <c r="F660" s="65">
        <v>1.1104521628915246E-4</v>
      </c>
    </row>
    <row r="661" spans="1:6" x14ac:dyDescent="0.2">
      <c r="A661" s="58" t="s">
        <v>190</v>
      </c>
      <c r="B661" s="58" t="s">
        <v>581</v>
      </c>
      <c r="C661" s="63">
        <v>27</v>
      </c>
      <c r="D661" s="64">
        <v>333495.15000000002</v>
      </c>
      <c r="E661" s="64">
        <v>20009.72</v>
      </c>
      <c r="F661" s="65">
        <v>2.5632868699976947E-5</v>
      </c>
    </row>
    <row r="662" spans="1:6" x14ac:dyDescent="0.2">
      <c r="A662" s="58" t="s">
        <v>190</v>
      </c>
      <c r="B662" s="58" t="s">
        <v>50</v>
      </c>
      <c r="C662" s="63">
        <v>52</v>
      </c>
      <c r="D662" s="64">
        <v>1190808.43</v>
      </c>
      <c r="E662" s="64">
        <v>71448.5</v>
      </c>
      <c r="F662" s="65">
        <v>9.1527018834361648E-5</v>
      </c>
    </row>
    <row r="663" spans="1:6" x14ac:dyDescent="0.2">
      <c r="A663" s="58" t="s">
        <v>190</v>
      </c>
      <c r="B663" s="58" t="s">
        <v>51</v>
      </c>
      <c r="C663" s="63">
        <v>495</v>
      </c>
      <c r="D663" s="64">
        <v>23463309.09</v>
      </c>
      <c r="E663" s="64">
        <v>1407399.79</v>
      </c>
      <c r="F663" s="65">
        <v>1.8029084877472113E-3</v>
      </c>
    </row>
    <row r="664" spans="1:6" x14ac:dyDescent="0.2">
      <c r="A664" s="58" t="s">
        <v>583</v>
      </c>
      <c r="B664" s="58" t="s">
        <v>584</v>
      </c>
      <c r="C664" s="63">
        <v>480</v>
      </c>
      <c r="D664" s="64">
        <v>18068783.489999998</v>
      </c>
      <c r="E664" s="64">
        <v>1081666.8600000001</v>
      </c>
      <c r="F664" s="65">
        <v>1.3856378099991579E-3</v>
      </c>
    </row>
    <row r="665" spans="1:6" x14ac:dyDescent="0.2">
      <c r="A665" s="58" t="s">
        <v>583</v>
      </c>
      <c r="B665" s="58" t="s">
        <v>327</v>
      </c>
      <c r="C665" s="63">
        <v>399</v>
      </c>
      <c r="D665" s="64">
        <v>17055836.030000001</v>
      </c>
      <c r="E665" s="64">
        <v>1021309.87</v>
      </c>
      <c r="F665" s="65">
        <v>1.3083192468310663E-3</v>
      </c>
    </row>
    <row r="666" spans="1:6" x14ac:dyDescent="0.2">
      <c r="A666" s="58" t="s">
        <v>583</v>
      </c>
      <c r="B666" s="58" t="s">
        <v>585</v>
      </c>
      <c r="C666" s="63">
        <v>68</v>
      </c>
      <c r="D666" s="64">
        <v>832720.29</v>
      </c>
      <c r="E666" s="64">
        <v>49963.22</v>
      </c>
      <c r="F666" s="65">
        <v>6.4003926995883108E-5</v>
      </c>
    </row>
    <row r="667" spans="1:6" x14ac:dyDescent="0.2">
      <c r="A667" s="58" t="s">
        <v>583</v>
      </c>
      <c r="B667" s="58" t="s">
        <v>586</v>
      </c>
      <c r="C667" s="63">
        <v>20</v>
      </c>
      <c r="D667" s="64">
        <v>132298.21</v>
      </c>
      <c r="E667" s="64">
        <v>7937.89</v>
      </c>
      <c r="F667" s="65">
        <v>1.0168602665347641E-5</v>
      </c>
    </row>
    <row r="668" spans="1:6" x14ac:dyDescent="0.2">
      <c r="A668" s="58" t="s">
        <v>583</v>
      </c>
      <c r="B668" s="58" t="s">
        <v>587</v>
      </c>
      <c r="C668" s="63">
        <v>18</v>
      </c>
      <c r="D668" s="64">
        <v>71485.240000000005</v>
      </c>
      <c r="E668" s="64">
        <v>4289.1099999999997</v>
      </c>
      <c r="F668" s="65">
        <v>5.4944393759511931E-6</v>
      </c>
    </row>
    <row r="669" spans="1:6" x14ac:dyDescent="0.2">
      <c r="A669" s="58" t="s">
        <v>583</v>
      </c>
      <c r="B669" s="58" t="s">
        <v>50</v>
      </c>
      <c r="C669" s="63">
        <v>45</v>
      </c>
      <c r="D669" s="64">
        <v>628373.48</v>
      </c>
      <c r="E669" s="64">
        <v>37702.410000000003</v>
      </c>
      <c r="F669" s="65">
        <v>4.8297573639346177E-5</v>
      </c>
    </row>
    <row r="670" spans="1:6" x14ac:dyDescent="0.2">
      <c r="A670" s="58" t="s">
        <v>583</v>
      </c>
      <c r="B670" s="58" t="s">
        <v>51</v>
      </c>
      <c r="C670" s="63">
        <v>1030</v>
      </c>
      <c r="D670" s="64">
        <v>36789496.740000002</v>
      </c>
      <c r="E670" s="64">
        <v>2202869.36</v>
      </c>
      <c r="F670" s="65">
        <v>2.8219215995067518E-3</v>
      </c>
    </row>
    <row r="671" spans="1:6" x14ac:dyDescent="0.2">
      <c r="A671" s="58" t="s">
        <v>588</v>
      </c>
      <c r="B671" s="58" t="s">
        <v>589</v>
      </c>
      <c r="C671" s="63">
        <v>418</v>
      </c>
      <c r="D671" s="64">
        <v>11528966.9</v>
      </c>
      <c r="E671" s="64">
        <v>688629.21</v>
      </c>
      <c r="F671" s="65">
        <v>8.8214838203127535E-4</v>
      </c>
    </row>
    <row r="672" spans="1:6" x14ac:dyDescent="0.2">
      <c r="A672" s="58" t="s">
        <v>588</v>
      </c>
      <c r="B672" s="58" t="s">
        <v>590</v>
      </c>
      <c r="C672" s="63">
        <v>75</v>
      </c>
      <c r="D672" s="64">
        <v>10020085.51</v>
      </c>
      <c r="E672" s="64">
        <v>601205.15</v>
      </c>
      <c r="F672" s="65">
        <v>7.7015633760492126E-4</v>
      </c>
    </row>
    <row r="673" spans="1:6" x14ac:dyDescent="0.2">
      <c r="A673" s="58" t="s">
        <v>588</v>
      </c>
      <c r="B673" s="58" t="s">
        <v>470</v>
      </c>
      <c r="C673" s="63">
        <v>87</v>
      </c>
      <c r="D673" s="64">
        <v>2876736.41</v>
      </c>
      <c r="E673" s="64">
        <v>172604.16</v>
      </c>
      <c r="F673" s="65">
        <v>2.2110952928625752E-4</v>
      </c>
    </row>
    <row r="674" spans="1:6" x14ac:dyDescent="0.2">
      <c r="A674" s="58" t="s">
        <v>588</v>
      </c>
      <c r="B674" s="58" t="s">
        <v>591</v>
      </c>
      <c r="C674" s="63">
        <v>77</v>
      </c>
      <c r="D674" s="64">
        <v>954962.82</v>
      </c>
      <c r="E674" s="64">
        <v>57297.8</v>
      </c>
      <c r="F674" s="65">
        <v>7.3399676966871063E-5</v>
      </c>
    </row>
    <row r="675" spans="1:6" x14ac:dyDescent="0.2">
      <c r="A675" s="58" t="s">
        <v>588</v>
      </c>
      <c r="B675" s="58" t="s">
        <v>823</v>
      </c>
      <c r="C675" s="63">
        <v>53</v>
      </c>
      <c r="D675" s="64">
        <v>874268.38</v>
      </c>
      <c r="E675" s="64">
        <v>52456.13</v>
      </c>
      <c r="F675" s="65">
        <v>6.7197396705147384E-5</v>
      </c>
    </row>
    <row r="676" spans="1:6" x14ac:dyDescent="0.2">
      <c r="A676" s="58" t="s">
        <v>588</v>
      </c>
      <c r="B676" s="58" t="s">
        <v>592</v>
      </c>
      <c r="C676" s="63">
        <v>20</v>
      </c>
      <c r="D676" s="64">
        <v>580875.42000000004</v>
      </c>
      <c r="E676" s="64">
        <v>34852.5</v>
      </c>
      <c r="F676" s="65">
        <v>4.4646779483468358E-5</v>
      </c>
    </row>
    <row r="677" spans="1:6" x14ac:dyDescent="0.2">
      <c r="A677" s="58" t="s">
        <v>588</v>
      </c>
      <c r="B677" s="58" t="s">
        <v>50</v>
      </c>
      <c r="C677" s="63">
        <v>55</v>
      </c>
      <c r="D677" s="64">
        <v>103650.76</v>
      </c>
      <c r="E677" s="64">
        <v>6219.04</v>
      </c>
      <c r="F677" s="65">
        <v>7.9667199620936536E-6</v>
      </c>
    </row>
    <row r="678" spans="1:6" x14ac:dyDescent="0.2">
      <c r="A678" s="58" t="s">
        <v>588</v>
      </c>
      <c r="B678" s="58" t="s">
        <v>51</v>
      </c>
      <c r="C678" s="63">
        <v>785</v>
      </c>
      <c r="D678" s="64">
        <v>26939546.199999999</v>
      </c>
      <c r="E678" s="64">
        <v>1613263.99</v>
      </c>
      <c r="F678" s="65">
        <v>2.0666248220400345E-3</v>
      </c>
    </row>
    <row r="679" spans="1:6" x14ac:dyDescent="0.2">
      <c r="A679" s="58" t="s">
        <v>174</v>
      </c>
      <c r="B679" s="58" t="s">
        <v>593</v>
      </c>
      <c r="C679" s="63">
        <v>956</v>
      </c>
      <c r="D679" s="64">
        <v>56556064.270000003</v>
      </c>
      <c r="E679" s="64">
        <v>3387182.41</v>
      </c>
      <c r="F679" s="65">
        <v>4.3390513199785645E-3</v>
      </c>
    </row>
    <row r="680" spans="1:6" x14ac:dyDescent="0.2">
      <c r="A680" s="58" t="s">
        <v>174</v>
      </c>
      <c r="B680" s="58" t="s">
        <v>594</v>
      </c>
      <c r="C680" s="63">
        <v>210</v>
      </c>
      <c r="D680" s="64">
        <v>5423564.5099999998</v>
      </c>
      <c r="E680" s="64">
        <v>325413.87</v>
      </c>
      <c r="F680" s="65">
        <v>4.1686195523282522E-4</v>
      </c>
    </row>
    <row r="681" spans="1:6" x14ac:dyDescent="0.2">
      <c r="A681" s="58" t="s">
        <v>174</v>
      </c>
      <c r="B681" s="58" t="s">
        <v>595</v>
      </c>
      <c r="C681" s="63">
        <v>153</v>
      </c>
      <c r="D681" s="64">
        <v>3359049.18</v>
      </c>
      <c r="E681" s="64">
        <v>201540.13</v>
      </c>
      <c r="F681" s="65">
        <v>2.5817711042764642E-4</v>
      </c>
    </row>
    <row r="682" spans="1:6" x14ac:dyDescent="0.2">
      <c r="A682" s="58" t="s">
        <v>174</v>
      </c>
      <c r="B682" s="58" t="s">
        <v>596</v>
      </c>
      <c r="C682" s="63">
        <v>162</v>
      </c>
      <c r="D682" s="64">
        <v>3196652.57</v>
      </c>
      <c r="E682" s="64">
        <v>191706.68</v>
      </c>
      <c r="F682" s="65">
        <v>2.4558025586307537E-4</v>
      </c>
    </row>
    <row r="683" spans="1:6" x14ac:dyDescent="0.2">
      <c r="A683" s="58" t="s">
        <v>174</v>
      </c>
      <c r="B683" s="58" t="s">
        <v>597</v>
      </c>
      <c r="C683" s="63">
        <v>138</v>
      </c>
      <c r="D683" s="64">
        <v>3041539.99</v>
      </c>
      <c r="E683" s="64">
        <v>182444.94</v>
      </c>
      <c r="F683" s="65">
        <v>2.3371577373372402E-4</v>
      </c>
    </row>
    <row r="684" spans="1:6" x14ac:dyDescent="0.2">
      <c r="A684" s="58" t="s">
        <v>174</v>
      </c>
      <c r="B684" s="58" t="s">
        <v>598</v>
      </c>
      <c r="C684" s="63">
        <v>87</v>
      </c>
      <c r="D684" s="64">
        <v>1213464.19</v>
      </c>
      <c r="E684" s="64">
        <v>72807.850000000006</v>
      </c>
      <c r="F684" s="65">
        <v>9.3268374538854956E-5</v>
      </c>
    </row>
    <row r="685" spans="1:6" x14ac:dyDescent="0.2">
      <c r="A685" s="58" t="s">
        <v>174</v>
      </c>
      <c r="B685" s="58" t="s">
        <v>599</v>
      </c>
      <c r="C685" s="63">
        <v>65</v>
      </c>
      <c r="D685" s="64">
        <v>810223.1</v>
      </c>
      <c r="E685" s="64">
        <v>48613.39</v>
      </c>
      <c r="F685" s="65">
        <v>6.2274766609966175E-5</v>
      </c>
    </row>
    <row r="686" spans="1:6" x14ac:dyDescent="0.2">
      <c r="A686" s="58" t="s">
        <v>174</v>
      </c>
      <c r="B686" s="58" t="s">
        <v>824</v>
      </c>
      <c r="C686" s="63">
        <v>19</v>
      </c>
      <c r="D686" s="64">
        <v>318582.42</v>
      </c>
      <c r="E686" s="64">
        <v>19114.95</v>
      </c>
      <c r="F686" s="65">
        <v>2.4486649666093497E-5</v>
      </c>
    </row>
    <row r="687" spans="1:6" x14ac:dyDescent="0.2">
      <c r="A687" s="58" t="s">
        <v>174</v>
      </c>
      <c r="B687" s="58" t="s">
        <v>600</v>
      </c>
      <c r="C687" s="63">
        <v>23</v>
      </c>
      <c r="D687" s="64">
        <v>317837.59999999998</v>
      </c>
      <c r="E687" s="64">
        <v>19070.25</v>
      </c>
      <c r="F687" s="65">
        <v>2.4429388033702388E-5</v>
      </c>
    </row>
    <row r="688" spans="1:6" x14ac:dyDescent="0.2">
      <c r="A688" s="58" t="s">
        <v>174</v>
      </c>
      <c r="B688" s="58" t="s">
        <v>50</v>
      </c>
      <c r="C688" s="63">
        <v>34</v>
      </c>
      <c r="D688" s="64">
        <v>390226.46</v>
      </c>
      <c r="E688" s="64">
        <v>23413.59</v>
      </c>
      <c r="F688" s="65">
        <v>2.999329717082964E-5</v>
      </c>
    </row>
    <row r="689" spans="1:6" x14ac:dyDescent="0.2">
      <c r="A689" s="58" t="s">
        <v>174</v>
      </c>
      <c r="B689" s="58" t="s">
        <v>51</v>
      </c>
      <c r="C689" s="63">
        <v>1847</v>
      </c>
      <c r="D689" s="64">
        <v>74627204.290000007</v>
      </c>
      <c r="E689" s="64">
        <v>4471308.0599999996</v>
      </c>
      <c r="F689" s="65">
        <v>5.7278388912552812E-3</v>
      </c>
    </row>
    <row r="690" spans="1:6" x14ac:dyDescent="0.2">
      <c r="A690" s="58" t="s">
        <v>601</v>
      </c>
      <c r="B690" s="58" t="s">
        <v>601</v>
      </c>
      <c r="C690" s="63">
        <v>223</v>
      </c>
      <c r="D690" s="64">
        <v>6410262.6699999999</v>
      </c>
      <c r="E690" s="64">
        <v>383582.32</v>
      </c>
      <c r="F690" s="65">
        <v>4.9137695301046402E-4</v>
      </c>
    </row>
    <row r="691" spans="1:6" x14ac:dyDescent="0.2">
      <c r="A691" s="58" t="s">
        <v>601</v>
      </c>
      <c r="B691" s="58" t="s">
        <v>602</v>
      </c>
      <c r="C691" s="63">
        <v>141</v>
      </c>
      <c r="D691" s="64">
        <v>2973928.73</v>
      </c>
      <c r="E691" s="64">
        <v>178401.52</v>
      </c>
      <c r="F691" s="65">
        <v>2.2853606837258648E-4</v>
      </c>
    </row>
    <row r="692" spans="1:6" x14ac:dyDescent="0.2">
      <c r="A692" s="58" t="s">
        <v>601</v>
      </c>
      <c r="B692" s="58" t="s">
        <v>606</v>
      </c>
      <c r="C692" s="63">
        <v>20</v>
      </c>
      <c r="D692" s="64">
        <v>1024967.32</v>
      </c>
      <c r="E692" s="64">
        <v>61498.07</v>
      </c>
      <c r="F692" s="65">
        <v>7.8780310449720999E-5</v>
      </c>
    </row>
    <row r="693" spans="1:6" x14ac:dyDescent="0.2">
      <c r="A693" s="58" t="s">
        <v>601</v>
      </c>
      <c r="B693" s="58" t="s">
        <v>401</v>
      </c>
      <c r="C693" s="63">
        <v>28</v>
      </c>
      <c r="D693" s="64">
        <v>925861.83</v>
      </c>
      <c r="E693" s="64">
        <v>55551.69</v>
      </c>
      <c r="F693" s="65">
        <v>7.1162873635004502E-5</v>
      </c>
    </row>
    <row r="694" spans="1:6" x14ac:dyDescent="0.2">
      <c r="A694" s="58" t="s">
        <v>601</v>
      </c>
      <c r="B694" s="58" t="s">
        <v>603</v>
      </c>
      <c r="C694" s="63">
        <v>38</v>
      </c>
      <c r="D694" s="64">
        <v>679235.21</v>
      </c>
      <c r="E694" s="64">
        <v>40754.1</v>
      </c>
      <c r="F694" s="65">
        <v>5.2206852184125039E-5</v>
      </c>
    </row>
    <row r="695" spans="1:6" x14ac:dyDescent="0.2">
      <c r="A695" s="58" t="s">
        <v>601</v>
      </c>
      <c r="B695" s="58" t="s">
        <v>604</v>
      </c>
      <c r="C695" s="63">
        <v>55</v>
      </c>
      <c r="D695" s="64">
        <v>633390.13</v>
      </c>
      <c r="E695" s="64">
        <v>38003.42</v>
      </c>
      <c r="F695" s="65">
        <v>4.868317372807205E-5</v>
      </c>
    </row>
    <row r="696" spans="1:6" x14ac:dyDescent="0.2">
      <c r="A696" s="58" t="s">
        <v>601</v>
      </c>
      <c r="B696" s="58" t="s">
        <v>605</v>
      </c>
      <c r="C696" s="63">
        <v>25</v>
      </c>
      <c r="D696" s="64">
        <v>513025.9</v>
      </c>
      <c r="E696" s="64">
        <v>30781.55</v>
      </c>
      <c r="F696" s="65">
        <v>3.9431807618086376E-5</v>
      </c>
    </row>
    <row r="697" spans="1:6" x14ac:dyDescent="0.2">
      <c r="A697" s="58" t="s">
        <v>601</v>
      </c>
      <c r="B697" s="58" t="s">
        <v>50</v>
      </c>
      <c r="C697" s="63">
        <v>60</v>
      </c>
      <c r="D697" s="64">
        <v>540228.47</v>
      </c>
      <c r="E697" s="64">
        <v>32413.72</v>
      </c>
      <c r="F697" s="65">
        <v>4.1522651433294257E-5</v>
      </c>
    </row>
    <row r="698" spans="1:6" x14ac:dyDescent="0.2">
      <c r="A698" s="58" t="s">
        <v>601</v>
      </c>
      <c r="B698" s="58" t="s">
        <v>51</v>
      </c>
      <c r="C698" s="63">
        <v>590</v>
      </c>
      <c r="D698" s="64">
        <v>13700900.26</v>
      </c>
      <c r="E698" s="64">
        <v>820986.38</v>
      </c>
      <c r="F698" s="65">
        <v>1.0517006776211452E-3</v>
      </c>
    </row>
    <row r="699" spans="1:6" x14ac:dyDescent="0.2">
      <c r="A699" s="58" t="s">
        <v>607</v>
      </c>
      <c r="B699" s="58" t="s">
        <v>269</v>
      </c>
      <c r="C699" s="63">
        <v>13558</v>
      </c>
      <c r="D699" s="64">
        <v>1287203131.23</v>
      </c>
      <c r="E699" s="64">
        <v>76815950.560000002</v>
      </c>
      <c r="F699" s="65">
        <v>9.8402834960629168E-2</v>
      </c>
    </row>
    <row r="700" spans="1:6" x14ac:dyDescent="0.2">
      <c r="A700" s="58" t="s">
        <v>607</v>
      </c>
      <c r="B700" s="58" t="s">
        <v>608</v>
      </c>
      <c r="C700" s="63">
        <v>4195</v>
      </c>
      <c r="D700" s="64">
        <v>406592446.35000002</v>
      </c>
      <c r="E700" s="64">
        <v>24362717.989999998</v>
      </c>
      <c r="F700" s="65">
        <v>3.1209149923748868E-2</v>
      </c>
    </row>
    <row r="701" spans="1:6" x14ac:dyDescent="0.2">
      <c r="A701" s="58" t="s">
        <v>607</v>
      </c>
      <c r="B701" s="58" t="s">
        <v>235</v>
      </c>
      <c r="C701" s="63">
        <v>3994</v>
      </c>
      <c r="D701" s="64">
        <v>314217510.19999999</v>
      </c>
      <c r="E701" s="64">
        <v>18812654.649999999</v>
      </c>
      <c r="F701" s="65">
        <v>2.4099403017206672E-2</v>
      </c>
    </row>
    <row r="702" spans="1:6" x14ac:dyDescent="0.2">
      <c r="A702" s="58" t="s">
        <v>607</v>
      </c>
      <c r="B702" s="58" t="s">
        <v>239</v>
      </c>
      <c r="C702" s="63">
        <v>2914</v>
      </c>
      <c r="D702" s="64">
        <v>287450914.63999999</v>
      </c>
      <c r="E702" s="64">
        <v>17198859.960000001</v>
      </c>
      <c r="F702" s="65">
        <v>2.2032098357396845E-2</v>
      </c>
    </row>
    <row r="703" spans="1:6" x14ac:dyDescent="0.2">
      <c r="A703" s="58" t="s">
        <v>607</v>
      </c>
      <c r="B703" s="58" t="s">
        <v>610</v>
      </c>
      <c r="C703" s="63">
        <v>1434</v>
      </c>
      <c r="D703" s="64">
        <v>189131922.59999999</v>
      </c>
      <c r="E703" s="64">
        <v>11308064.310000001</v>
      </c>
      <c r="F703" s="65">
        <v>1.4485866254456605E-2</v>
      </c>
    </row>
    <row r="704" spans="1:6" x14ac:dyDescent="0.2">
      <c r="A704" s="58" t="s">
        <v>607</v>
      </c>
      <c r="B704" s="58" t="s">
        <v>249</v>
      </c>
      <c r="C704" s="63">
        <v>1117</v>
      </c>
      <c r="D704" s="64">
        <v>140270178.44999999</v>
      </c>
      <c r="E704" s="64">
        <v>8415479.0500000007</v>
      </c>
      <c r="F704" s="65">
        <v>1.0780404200361462E-2</v>
      </c>
    </row>
    <row r="705" spans="1:6" x14ac:dyDescent="0.2">
      <c r="A705" s="58" t="s">
        <v>607</v>
      </c>
      <c r="B705" s="58" t="s">
        <v>240</v>
      </c>
      <c r="C705" s="63">
        <v>1265</v>
      </c>
      <c r="D705" s="64">
        <v>126367619.39</v>
      </c>
      <c r="E705" s="64">
        <v>7565105.1500000004</v>
      </c>
      <c r="F705" s="65">
        <v>9.691057496630108E-3</v>
      </c>
    </row>
    <row r="706" spans="1:6" x14ac:dyDescent="0.2">
      <c r="A706" s="58" t="s">
        <v>607</v>
      </c>
      <c r="B706" s="58" t="s">
        <v>609</v>
      </c>
      <c r="C706" s="63">
        <v>1440</v>
      </c>
      <c r="D706" s="64">
        <v>74834013.150000006</v>
      </c>
      <c r="E706" s="64">
        <v>4478361.82</v>
      </c>
      <c r="F706" s="65">
        <v>5.7368749049486849E-3</v>
      </c>
    </row>
    <row r="707" spans="1:6" x14ac:dyDescent="0.2">
      <c r="A707" s="58" t="s">
        <v>607</v>
      </c>
      <c r="B707" s="58" t="s">
        <v>614</v>
      </c>
      <c r="C707" s="63">
        <v>312</v>
      </c>
      <c r="D707" s="64">
        <v>44089220.299999997</v>
      </c>
      <c r="E707" s="64">
        <v>2645353.21</v>
      </c>
      <c r="F707" s="65">
        <v>3.3887526410660688E-3</v>
      </c>
    </row>
    <row r="708" spans="1:6" x14ac:dyDescent="0.2">
      <c r="A708" s="58" t="s">
        <v>607</v>
      </c>
      <c r="B708" s="58" t="s">
        <v>611</v>
      </c>
      <c r="C708" s="63">
        <v>625</v>
      </c>
      <c r="D708" s="64">
        <v>28893536.120000001</v>
      </c>
      <c r="E708" s="64">
        <v>1733610.64</v>
      </c>
      <c r="F708" s="65">
        <v>2.2207913909841315E-3</v>
      </c>
    </row>
    <row r="709" spans="1:6" x14ac:dyDescent="0.2">
      <c r="A709" s="58" t="s">
        <v>607</v>
      </c>
      <c r="B709" s="58" t="s">
        <v>612</v>
      </c>
      <c r="C709" s="63">
        <v>401</v>
      </c>
      <c r="D709" s="64">
        <v>15502089.68</v>
      </c>
      <c r="E709" s="64">
        <v>930125.46</v>
      </c>
      <c r="F709" s="65">
        <v>1.1915101156180926E-3</v>
      </c>
    </row>
    <row r="710" spans="1:6" x14ac:dyDescent="0.2">
      <c r="A710" s="58" t="s">
        <v>607</v>
      </c>
      <c r="B710" s="58" t="s">
        <v>613</v>
      </c>
      <c r="C710" s="63">
        <v>319</v>
      </c>
      <c r="D710" s="64">
        <v>7666820.6200000001</v>
      </c>
      <c r="E710" s="64">
        <v>459605.53</v>
      </c>
      <c r="F710" s="65">
        <v>5.887642707780677E-4</v>
      </c>
    </row>
    <row r="711" spans="1:6" x14ac:dyDescent="0.2">
      <c r="A711" s="58" t="s">
        <v>607</v>
      </c>
      <c r="B711" s="58" t="s">
        <v>615</v>
      </c>
      <c r="C711" s="63">
        <v>178</v>
      </c>
      <c r="D711" s="64">
        <v>3586318.63</v>
      </c>
      <c r="E711" s="64">
        <v>215179.15</v>
      </c>
      <c r="F711" s="65">
        <v>2.7564897954207476E-4</v>
      </c>
    </row>
    <row r="712" spans="1:6" x14ac:dyDescent="0.2">
      <c r="A712" s="58" t="s">
        <v>607</v>
      </c>
      <c r="B712" s="58" t="s">
        <v>434</v>
      </c>
      <c r="C712" s="63">
        <v>123</v>
      </c>
      <c r="D712" s="64">
        <v>3091655.37</v>
      </c>
      <c r="E712" s="64">
        <v>185499.33</v>
      </c>
      <c r="F712" s="65">
        <v>2.3762851103482178E-4</v>
      </c>
    </row>
    <row r="713" spans="1:6" x14ac:dyDescent="0.2">
      <c r="A713" s="58" t="s">
        <v>607</v>
      </c>
      <c r="B713" s="58" t="s">
        <v>616</v>
      </c>
      <c r="C713" s="63">
        <v>123</v>
      </c>
      <c r="D713" s="64">
        <v>2751314.68</v>
      </c>
      <c r="E713" s="64">
        <v>165078.87</v>
      </c>
      <c r="F713" s="65">
        <v>2.1146947582727612E-4</v>
      </c>
    </row>
    <row r="714" spans="1:6" x14ac:dyDescent="0.2">
      <c r="A714" s="58" t="s">
        <v>607</v>
      </c>
      <c r="B714" s="58" t="s">
        <v>243</v>
      </c>
      <c r="C714" s="63">
        <v>91</v>
      </c>
      <c r="D714" s="64">
        <v>2580659.9900000002</v>
      </c>
      <c r="E714" s="64">
        <v>154507.94</v>
      </c>
      <c r="F714" s="65">
        <v>1.9792789399971194E-4</v>
      </c>
    </row>
    <row r="715" spans="1:6" x14ac:dyDescent="0.2">
      <c r="A715" s="58" t="s">
        <v>607</v>
      </c>
      <c r="B715" s="58" t="s">
        <v>825</v>
      </c>
      <c r="C715" s="63">
        <v>20</v>
      </c>
      <c r="D715" s="64">
        <v>0</v>
      </c>
      <c r="E715" s="64">
        <v>0</v>
      </c>
      <c r="F715" s="65">
        <v>0</v>
      </c>
    </row>
    <row r="716" spans="1:6" x14ac:dyDescent="0.2">
      <c r="A716" s="58" t="s">
        <v>607</v>
      </c>
      <c r="B716" s="58" t="s">
        <v>617</v>
      </c>
      <c r="C716" s="63">
        <v>64</v>
      </c>
      <c r="D716" s="64">
        <v>0</v>
      </c>
      <c r="E716" s="64">
        <v>0</v>
      </c>
      <c r="F716" s="65">
        <v>0</v>
      </c>
    </row>
    <row r="717" spans="1:6" x14ac:dyDescent="0.2">
      <c r="A717" s="58" t="s">
        <v>607</v>
      </c>
      <c r="B717" s="58" t="s">
        <v>50</v>
      </c>
      <c r="C717" s="63">
        <v>116</v>
      </c>
      <c r="D717" s="64">
        <v>10131308.42</v>
      </c>
      <c r="E717" s="64">
        <v>607878.49</v>
      </c>
      <c r="F717" s="65">
        <v>7.7870502534319562E-4</v>
      </c>
    </row>
    <row r="718" spans="1:6" x14ac:dyDescent="0.2">
      <c r="A718" s="58" t="s">
        <v>607</v>
      </c>
      <c r="B718" s="58" t="s">
        <v>51</v>
      </c>
      <c r="C718" s="63">
        <v>32289</v>
      </c>
      <c r="D718" s="64">
        <v>2944360659.8200002</v>
      </c>
      <c r="E718" s="64">
        <v>176054032.12</v>
      </c>
      <c r="F718" s="65">
        <v>0.22552888743238206</v>
      </c>
    </row>
    <row r="719" spans="1:6" x14ac:dyDescent="0.2">
      <c r="A719" s="58" t="s">
        <v>618</v>
      </c>
      <c r="B719" s="58" t="s">
        <v>619</v>
      </c>
      <c r="C719" s="63">
        <v>3205</v>
      </c>
      <c r="D719" s="64">
        <v>361937891.04000002</v>
      </c>
      <c r="E719" s="64">
        <v>21650523.489999998</v>
      </c>
      <c r="F719" s="65">
        <v>2.7734772195959594E-2</v>
      </c>
    </row>
    <row r="720" spans="1:6" x14ac:dyDescent="0.2">
      <c r="A720" s="58" t="s">
        <v>618</v>
      </c>
      <c r="B720" s="58" t="s">
        <v>620</v>
      </c>
      <c r="C720" s="63">
        <v>216</v>
      </c>
      <c r="D720" s="64">
        <v>8777451.1400000006</v>
      </c>
      <c r="E720" s="64">
        <v>522730.12</v>
      </c>
      <c r="F720" s="65">
        <v>6.6962818727514398E-4</v>
      </c>
    </row>
    <row r="721" spans="1:6" x14ac:dyDescent="0.2">
      <c r="A721" s="58" t="s">
        <v>618</v>
      </c>
      <c r="B721" s="58" t="s">
        <v>622</v>
      </c>
      <c r="C721" s="63">
        <v>155</v>
      </c>
      <c r="D721" s="64">
        <v>5779073.9900000002</v>
      </c>
      <c r="E721" s="64">
        <v>336114.9</v>
      </c>
      <c r="F721" s="65">
        <v>4.3057019787412726E-4</v>
      </c>
    </row>
    <row r="722" spans="1:6" x14ac:dyDescent="0.2">
      <c r="A722" s="58" t="s">
        <v>618</v>
      </c>
      <c r="B722" s="58" t="s">
        <v>627</v>
      </c>
      <c r="C722" s="63">
        <v>94</v>
      </c>
      <c r="D722" s="64">
        <v>3892670.52</v>
      </c>
      <c r="E722" s="64">
        <v>233560.24</v>
      </c>
      <c r="F722" s="65">
        <v>2.9919553924068421E-4</v>
      </c>
    </row>
    <row r="723" spans="1:6" x14ac:dyDescent="0.2">
      <c r="A723" s="58" t="s">
        <v>618</v>
      </c>
      <c r="B723" s="58" t="s">
        <v>621</v>
      </c>
      <c r="C723" s="63">
        <v>162</v>
      </c>
      <c r="D723" s="64">
        <v>3823153.49</v>
      </c>
      <c r="E723" s="64">
        <v>229389.24</v>
      </c>
      <c r="F723" s="65">
        <v>2.9385240123837314E-4</v>
      </c>
    </row>
    <row r="724" spans="1:6" x14ac:dyDescent="0.2">
      <c r="A724" s="58" t="s">
        <v>618</v>
      </c>
      <c r="B724" s="58" t="s">
        <v>623</v>
      </c>
      <c r="C724" s="63">
        <v>112</v>
      </c>
      <c r="D724" s="64">
        <v>2648578.7599999998</v>
      </c>
      <c r="E724" s="64">
        <v>158914.72</v>
      </c>
      <c r="F724" s="65">
        <v>2.0357307110012535E-4</v>
      </c>
    </row>
    <row r="725" spans="1:6" x14ac:dyDescent="0.2">
      <c r="A725" s="58" t="s">
        <v>618</v>
      </c>
      <c r="B725" s="58" t="s">
        <v>626</v>
      </c>
      <c r="C725" s="63">
        <v>121</v>
      </c>
      <c r="D725" s="64">
        <v>2391227.59</v>
      </c>
      <c r="E725" s="64">
        <v>143432.65</v>
      </c>
      <c r="F725" s="65">
        <v>1.837402164917724E-4</v>
      </c>
    </row>
    <row r="726" spans="1:6" x14ac:dyDescent="0.2">
      <c r="A726" s="58" t="s">
        <v>618</v>
      </c>
      <c r="B726" s="58" t="s">
        <v>625</v>
      </c>
      <c r="C726" s="63">
        <v>114</v>
      </c>
      <c r="D726" s="64">
        <v>1489867.63</v>
      </c>
      <c r="E726" s="64">
        <v>89392.08</v>
      </c>
      <c r="F726" s="65">
        <v>1.1451311909701062E-4</v>
      </c>
    </row>
    <row r="727" spans="1:6" x14ac:dyDescent="0.2">
      <c r="A727" s="58" t="s">
        <v>618</v>
      </c>
      <c r="B727" s="58" t="s">
        <v>624</v>
      </c>
      <c r="C727" s="63">
        <v>101</v>
      </c>
      <c r="D727" s="64">
        <v>1352270.65</v>
      </c>
      <c r="E727" s="64">
        <v>81136.240000000005</v>
      </c>
      <c r="F727" s="65">
        <v>1.0393721584958798E-4</v>
      </c>
    </row>
    <row r="728" spans="1:6" x14ac:dyDescent="0.2">
      <c r="A728" s="58" t="s">
        <v>618</v>
      </c>
      <c r="B728" s="58" t="s">
        <v>629</v>
      </c>
      <c r="C728" s="63">
        <v>48</v>
      </c>
      <c r="D728" s="64">
        <v>1119805.97</v>
      </c>
      <c r="E728" s="64">
        <v>67163.75</v>
      </c>
      <c r="F728" s="65">
        <v>8.6038164709355088E-5</v>
      </c>
    </row>
    <row r="729" spans="1:6" x14ac:dyDescent="0.2">
      <c r="A729" s="58" t="s">
        <v>618</v>
      </c>
      <c r="B729" s="58" t="s">
        <v>631</v>
      </c>
      <c r="C729" s="63">
        <v>20</v>
      </c>
      <c r="D729" s="64">
        <v>841796.21</v>
      </c>
      <c r="E729" s="64">
        <v>50507.77</v>
      </c>
      <c r="F729" s="65">
        <v>6.4701506904576097E-5</v>
      </c>
    </row>
    <row r="730" spans="1:6" x14ac:dyDescent="0.2">
      <c r="A730" s="58" t="s">
        <v>618</v>
      </c>
      <c r="B730" s="58" t="s">
        <v>628</v>
      </c>
      <c r="C730" s="63">
        <v>80</v>
      </c>
      <c r="D730" s="64">
        <v>806364</v>
      </c>
      <c r="E730" s="64">
        <v>48381.86</v>
      </c>
      <c r="F730" s="65">
        <v>6.1978171850513985E-5</v>
      </c>
    </row>
    <row r="731" spans="1:6" x14ac:dyDescent="0.2">
      <c r="A731" s="58" t="s">
        <v>618</v>
      </c>
      <c r="B731" s="58" t="s">
        <v>358</v>
      </c>
      <c r="C731" s="63">
        <v>21</v>
      </c>
      <c r="D731" s="64">
        <v>328123.25</v>
      </c>
      <c r="E731" s="64">
        <v>19687.39</v>
      </c>
      <c r="F731" s="65">
        <v>2.5219957246540139E-5</v>
      </c>
    </row>
    <row r="732" spans="1:6" x14ac:dyDescent="0.2">
      <c r="A732" s="58" t="s">
        <v>618</v>
      </c>
      <c r="B732" s="58" t="s">
        <v>50</v>
      </c>
      <c r="C732" s="63">
        <v>145</v>
      </c>
      <c r="D732" s="64">
        <v>2579480.56</v>
      </c>
      <c r="E732" s="64">
        <v>154768.85</v>
      </c>
      <c r="F732" s="65">
        <v>1.9826212515199748E-4</v>
      </c>
    </row>
    <row r="733" spans="1:6" x14ac:dyDescent="0.2">
      <c r="A733" s="58" t="s">
        <v>618</v>
      </c>
      <c r="B733" s="58" t="s">
        <v>51</v>
      </c>
      <c r="C733" s="63">
        <v>4594</v>
      </c>
      <c r="D733" s="64">
        <v>397767754.80000001</v>
      </c>
      <c r="E733" s="64">
        <v>23785703.280000001</v>
      </c>
      <c r="F733" s="65">
        <v>3.0469982044368987E-2</v>
      </c>
    </row>
    <row r="734" spans="1:6" x14ac:dyDescent="0.2">
      <c r="A734" s="58" t="s">
        <v>632</v>
      </c>
      <c r="B734" s="58" t="s">
        <v>633</v>
      </c>
      <c r="C734" s="63">
        <v>817</v>
      </c>
      <c r="D734" s="64">
        <v>35497956.350000001</v>
      </c>
      <c r="E734" s="64">
        <v>2122987.2999999998</v>
      </c>
      <c r="F734" s="65">
        <v>2.7195910143979307E-3</v>
      </c>
    </row>
    <row r="735" spans="1:6" x14ac:dyDescent="0.2">
      <c r="A735" s="58" t="s">
        <v>632</v>
      </c>
      <c r="B735" s="58" t="s">
        <v>635</v>
      </c>
      <c r="C735" s="63">
        <v>269</v>
      </c>
      <c r="D735" s="64">
        <v>10873704.41</v>
      </c>
      <c r="E735" s="64">
        <v>652422.27</v>
      </c>
      <c r="F735" s="65">
        <v>8.3576653665573075E-4</v>
      </c>
    </row>
    <row r="736" spans="1:6" x14ac:dyDescent="0.2">
      <c r="A736" s="58" t="s">
        <v>632</v>
      </c>
      <c r="B736" s="58" t="s">
        <v>634</v>
      </c>
      <c r="C736" s="63">
        <v>305</v>
      </c>
      <c r="D736" s="64">
        <v>7133427.7199999997</v>
      </c>
      <c r="E736" s="64">
        <v>427999.54</v>
      </c>
      <c r="F736" s="65">
        <v>5.4827633832310152E-4</v>
      </c>
    </row>
    <row r="737" spans="1:6" x14ac:dyDescent="0.2">
      <c r="A737" s="58" t="s">
        <v>632</v>
      </c>
      <c r="B737" s="58" t="s">
        <v>413</v>
      </c>
      <c r="C737" s="63">
        <v>26</v>
      </c>
      <c r="D737" s="64">
        <v>733913.49</v>
      </c>
      <c r="E737" s="64">
        <v>44034.81</v>
      </c>
      <c r="F737" s="65">
        <v>5.6409510126000355E-5</v>
      </c>
    </row>
    <row r="738" spans="1:6" x14ac:dyDescent="0.2">
      <c r="A738" s="58" t="s">
        <v>632</v>
      </c>
      <c r="B738" s="58" t="s">
        <v>637</v>
      </c>
      <c r="C738" s="63">
        <v>24</v>
      </c>
      <c r="D738" s="64">
        <v>285452.59999999998</v>
      </c>
      <c r="E738" s="64">
        <v>17127.16</v>
      </c>
      <c r="F738" s="65">
        <v>2.1940249213057312E-5</v>
      </c>
    </row>
    <row r="739" spans="1:6" x14ac:dyDescent="0.2">
      <c r="A739" s="58" t="s">
        <v>632</v>
      </c>
      <c r="B739" s="58" t="s">
        <v>636</v>
      </c>
      <c r="C739" s="63">
        <v>30</v>
      </c>
      <c r="D739" s="64">
        <v>239265.17</v>
      </c>
      <c r="E739" s="64">
        <v>14355.91</v>
      </c>
      <c r="F739" s="65">
        <v>1.8390220157937543E-5</v>
      </c>
    </row>
    <row r="740" spans="1:6" x14ac:dyDescent="0.2">
      <c r="A740" s="58" t="s">
        <v>632</v>
      </c>
      <c r="B740" s="58" t="s">
        <v>638</v>
      </c>
      <c r="C740" s="63">
        <v>19</v>
      </c>
      <c r="D740" s="64">
        <v>102274.35</v>
      </c>
      <c r="E740" s="64">
        <v>6136.45</v>
      </c>
      <c r="F740" s="65">
        <v>7.8609204493602867E-6</v>
      </c>
    </row>
    <row r="741" spans="1:6" x14ac:dyDescent="0.2">
      <c r="A741" s="58" t="s">
        <v>632</v>
      </c>
      <c r="B741" s="58" t="s">
        <v>50</v>
      </c>
      <c r="C741" s="63">
        <v>70</v>
      </c>
      <c r="D741" s="64">
        <v>500855.25</v>
      </c>
      <c r="E741" s="64">
        <v>30051.32</v>
      </c>
      <c r="F741" s="65">
        <v>3.849636775631999E-5</v>
      </c>
    </row>
    <row r="742" spans="1:6" x14ac:dyDescent="0.2">
      <c r="A742" s="58" t="s">
        <v>632</v>
      </c>
      <c r="B742" s="58" t="s">
        <v>51</v>
      </c>
      <c r="C742" s="63">
        <v>1560</v>
      </c>
      <c r="D742" s="64">
        <v>55366849.340000004</v>
      </c>
      <c r="E742" s="64">
        <v>3315114.77</v>
      </c>
      <c r="F742" s="65">
        <v>4.2467311698896476E-3</v>
      </c>
    </row>
    <row r="743" spans="1:6" x14ac:dyDescent="0.2">
      <c r="A743" s="58" t="s">
        <v>639</v>
      </c>
      <c r="B743" s="58" t="s">
        <v>640</v>
      </c>
      <c r="C743" s="63">
        <v>332</v>
      </c>
      <c r="D743" s="64">
        <v>6655984.9100000001</v>
      </c>
      <c r="E743" s="64">
        <v>398041.37</v>
      </c>
      <c r="F743" s="65">
        <v>5.0989929765978448E-4</v>
      </c>
    </row>
    <row r="744" spans="1:6" x14ac:dyDescent="0.2">
      <c r="A744" s="58" t="s">
        <v>639</v>
      </c>
      <c r="B744" s="58" t="s">
        <v>641</v>
      </c>
      <c r="C744" s="63">
        <v>63</v>
      </c>
      <c r="D744" s="64">
        <v>1006344.39</v>
      </c>
      <c r="E744" s="64">
        <v>60326</v>
      </c>
      <c r="F744" s="65">
        <v>7.7278864331675271E-5</v>
      </c>
    </row>
    <row r="745" spans="1:6" x14ac:dyDescent="0.2">
      <c r="A745" s="58" t="s">
        <v>639</v>
      </c>
      <c r="B745" s="58" t="s">
        <v>642</v>
      </c>
      <c r="C745" s="63">
        <v>17</v>
      </c>
      <c r="D745" s="64">
        <v>175299.91</v>
      </c>
      <c r="E745" s="64">
        <v>10517.98</v>
      </c>
      <c r="F745" s="65">
        <v>1.3473751773087454E-5</v>
      </c>
    </row>
    <row r="746" spans="1:6" x14ac:dyDescent="0.2">
      <c r="A746" s="58" t="s">
        <v>639</v>
      </c>
      <c r="B746" s="58" t="s">
        <v>50</v>
      </c>
      <c r="C746" s="63">
        <v>116</v>
      </c>
      <c r="D746" s="64">
        <v>632774.88</v>
      </c>
      <c r="E746" s="64">
        <v>37951.49</v>
      </c>
      <c r="F746" s="65">
        <v>4.8616650314871374E-5</v>
      </c>
    </row>
    <row r="747" spans="1:6" x14ac:dyDescent="0.2">
      <c r="A747" s="58" t="s">
        <v>639</v>
      </c>
      <c r="B747" s="58" t="s">
        <v>51</v>
      </c>
      <c r="C747" s="63">
        <v>528</v>
      </c>
      <c r="D747" s="64">
        <v>8470404.0899999999</v>
      </c>
      <c r="E747" s="64">
        <v>506836.83</v>
      </c>
      <c r="F747" s="65">
        <v>6.4926855126921001E-4</v>
      </c>
    </row>
    <row r="748" spans="1:6" x14ac:dyDescent="0.2">
      <c r="A748" s="58" t="s">
        <v>643</v>
      </c>
      <c r="B748" s="58" t="s">
        <v>644</v>
      </c>
      <c r="C748" s="63">
        <v>266</v>
      </c>
      <c r="D748" s="64">
        <v>7913871.7999999998</v>
      </c>
      <c r="E748" s="64">
        <v>474352.03</v>
      </c>
      <c r="F748" s="65">
        <v>6.0765484487326792E-4</v>
      </c>
    </row>
    <row r="749" spans="1:6" x14ac:dyDescent="0.2">
      <c r="A749" s="58" t="s">
        <v>643</v>
      </c>
      <c r="B749" s="58" t="s">
        <v>646</v>
      </c>
      <c r="C749" s="63">
        <v>168</v>
      </c>
      <c r="D749" s="64">
        <v>3963342.81</v>
      </c>
      <c r="E749" s="64">
        <v>237800.59</v>
      </c>
      <c r="F749" s="65">
        <v>3.046275160395573E-4</v>
      </c>
    </row>
    <row r="750" spans="1:6" x14ac:dyDescent="0.2">
      <c r="A750" s="58" t="s">
        <v>643</v>
      </c>
      <c r="B750" s="58" t="s">
        <v>645</v>
      </c>
      <c r="C750" s="63">
        <v>204</v>
      </c>
      <c r="D750" s="64">
        <v>3707901.61</v>
      </c>
      <c r="E750" s="64">
        <v>220334.74</v>
      </c>
      <c r="F750" s="65">
        <v>2.8225339787181221E-4</v>
      </c>
    </row>
    <row r="751" spans="1:6" x14ac:dyDescent="0.2">
      <c r="A751" s="58" t="s">
        <v>643</v>
      </c>
      <c r="B751" s="58" t="s">
        <v>647</v>
      </c>
      <c r="C751" s="63">
        <v>103</v>
      </c>
      <c r="D751" s="64">
        <v>2881959.27</v>
      </c>
      <c r="E751" s="64">
        <v>172917.57</v>
      </c>
      <c r="F751" s="65">
        <v>2.2151101403363331E-4</v>
      </c>
    </row>
    <row r="752" spans="1:6" x14ac:dyDescent="0.2">
      <c r="A752" s="58" t="s">
        <v>643</v>
      </c>
      <c r="B752" s="58" t="s">
        <v>648</v>
      </c>
      <c r="C752" s="63">
        <v>96</v>
      </c>
      <c r="D752" s="64">
        <v>1555816.37</v>
      </c>
      <c r="E752" s="64">
        <v>93348.98</v>
      </c>
      <c r="F752" s="65">
        <v>1.1958199053343944E-4</v>
      </c>
    </row>
    <row r="753" spans="1:6" x14ac:dyDescent="0.2">
      <c r="A753" s="58" t="s">
        <v>643</v>
      </c>
      <c r="B753" s="58" t="s">
        <v>650</v>
      </c>
      <c r="C753" s="63">
        <v>58</v>
      </c>
      <c r="D753" s="64">
        <v>1095609.53</v>
      </c>
      <c r="E753" s="64">
        <v>65736.59</v>
      </c>
      <c r="F753" s="65">
        <v>8.4209942980422391E-5</v>
      </c>
    </row>
    <row r="754" spans="1:6" x14ac:dyDescent="0.2">
      <c r="A754" s="58" t="s">
        <v>643</v>
      </c>
      <c r="B754" s="58" t="s">
        <v>649</v>
      </c>
      <c r="C754" s="63">
        <v>43</v>
      </c>
      <c r="D754" s="64">
        <v>467783.42</v>
      </c>
      <c r="E754" s="64">
        <v>28067.01</v>
      </c>
      <c r="F754" s="65">
        <v>3.5954425255872639E-5</v>
      </c>
    </row>
    <row r="755" spans="1:6" x14ac:dyDescent="0.2">
      <c r="A755" s="58" t="s">
        <v>643</v>
      </c>
      <c r="B755" s="58" t="s">
        <v>139</v>
      </c>
      <c r="C755" s="63">
        <v>17</v>
      </c>
      <c r="D755" s="64">
        <v>265095.55</v>
      </c>
      <c r="E755" s="64">
        <v>15905.73</v>
      </c>
      <c r="F755" s="65">
        <v>2.0375571905418182E-5</v>
      </c>
    </row>
    <row r="756" spans="1:6" x14ac:dyDescent="0.2">
      <c r="A756" s="58" t="s">
        <v>643</v>
      </c>
      <c r="B756" s="58" t="s">
        <v>50</v>
      </c>
      <c r="C756" s="63">
        <v>63</v>
      </c>
      <c r="D756" s="64">
        <v>426094.8</v>
      </c>
      <c r="E756" s="64">
        <v>25565.72</v>
      </c>
      <c r="F756" s="65">
        <v>3.275022059181111E-5</v>
      </c>
    </row>
    <row r="757" spans="1:6" x14ac:dyDescent="0.2">
      <c r="A757" s="58" t="s">
        <v>643</v>
      </c>
      <c r="B757" s="58" t="s">
        <v>51</v>
      </c>
      <c r="C757" s="63">
        <v>1018</v>
      </c>
      <c r="D757" s="64">
        <v>22277475.16</v>
      </c>
      <c r="E757" s="64">
        <v>1334028.96</v>
      </c>
      <c r="F757" s="65">
        <v>1.7089189240852344E-3</v>
      </c>
    </row>
    <row r="758" spans="1:6" x14ac:dyDescent="0.2">
      <c r="A758" s="58" t="s">
        <v>651</v>
      </c>
      <c r="B758" s="58" t="s">
        <v>652</v>
      </c>
      <c r="C758" s="63">
        <v>6485</v>
      </c>
      <c r="D758" s="64">
        <v>678195024.47000003</v>
      </c>
      <c r="E758" s="64">
        <v>40621135.829999998</v>
      </c>
      <c r="F758" s="65">
        <v>5.2036522308873838E-2</v>
      </c>
    </row>
    <row r="759" spans="1:6" x14ac:dyDescent="0.2">
      <c r="A759" s="58" t="s">
        <v>651</v>
      </c>
      <c r="B759" s="58" t="s">
        <v>653</v>
      </c>
      <c r="C759" s="63">
        <v>2157</v>
      </c>
      <c r="D759" s="64">
        <v>128727382.48999999</v>
      </c>
      <c r="E759" s="64">
        <v>7692436.7999999998</v>
      </c>
      <c r="F759" s="65">
        <v>9.8541719962733521E-3</v>
      </c>
    </row>
    <row r="760" spans="1:6" x14ac:dyDescent="0.2">
      <c r="A760" s="58" t="s">
        <v>651</v>
      </c>
      <c r="B760" s="58" t="s">
        <v>656</v>
      </c>
      <c r="C760" s="63">
        <v>205</v>
      </c>
      <c r="D760" s="64">
        <v>28090804.48</v>
      </c>
      <c r="E760" s="64">
        <v>1682277.48</v>
      </c>
      <c r="F760" s="65">
        <v>2.1550325422728602E-3</v>
      </c>
    </row>
    <row r="761" spans="1:6" x14ac:dyDescent="0.2">
      <c r="A761" s="58" t="s">
        <v>651</v>
      </c>
      <c r="B761" s="58" t="s">
        <v>654</v>
      </c>
      <c r="C761" s="63">
        <v>569</v>
      </c>
      <c r="D761" s="64">
        <v>20683654.530000001</v>
      </c>
      <c r="E761" s="64">
        <v>1240197.92</v>
      </c>
      <c r="F761" s="65">
        <v>1.5887194046365722E-3</v>
      </c>
    </row>
    <row r="762" spans="1:6" x14ac:dyDescent="0.2">
      <c r="A762" s="58" t="s">
        <v>651</v>
      </c>
      <c r="B762" s="58" t="s">
        <v>655</v>
      </c>
      <c r="C762" s="63">
        <v>335</v>
      </c>
      <c r="D762" s="64">
        <v>10602498.279999999</v>
      </c>
      <c r="E762" s="64">
        <v>629583.68999999994</v>
      </c>
      <c r="F762" s="65">
        <v>8.0650983928895492E-4</v>
      </c>
    </row>
    <row r="763" spans="1:6" x14ac:dyDescent="0.2">
      <c r="A763" s="58" t="s">
        <v>651</v>
      </c>
      <c r="B763" s="58" t="s">
        <v>568</v>
      </c>
      <c r="C763" s="63">
        <v>193</v>
      </c>
      <c r="D763" s="64">
        <v>5571428.3200000003</v>
      </c>
      <c r="E763" s="64">
        <v>334285.7</v>
      </c>
      <c r="F763" s="65">
        <v>4.2822695451909791E-4</v>
      </c>
    </row>
    <row r="764" spans="1:6" x14ac:dyDescent="0.2">
      <c r="A764" s="58" t="s">
        <v>651</v>
      </c>
      <c r="B764" s="58" t="s">
        <v>658</v>
      </c>
      <c r="C764" s="63">
        <v>46</v>
      </c>
      <c r="D764" s="64">
        <v>2828941.47</v>
      </c>
      <c r="E764" s="64">
        <v>169736.49</v>
      </c>
      <c r="F764" s="65">
        <v>2.1743598419992632E-4</v>
      </c>
    </row>
    <row r="765" spans="1:6" x14ac:dyDescent="0.2">
      <c r="A765" s="58" t="s">
        <v>651</v>
      </c>
      <c r="B765" s="58" t="s">
        <v>826</v>
      </c>
      <c r="C765" s="63">
        <v>18</v>
      </c>
      <c r="D765" s="64">
        <v>2485671.17</v>
      </c>
      <c r="E765" s="64">
        <v>149140.28</v>
      </c>
      <c r="F765" s="65">
        <v>1.9105180957643575E-4</v>
      </c>
    </row>
    <row r="766" spans="1:6" x14ac:dyDescent="0.2">
      <c r="A766" s="58" t="s">
        <v>651</v>
      </c>
      <c r="B766" s="58" t="s">
        <v>657</v>
      </c>
      <c r="C766" s="63">
        <v>104</v>
      </c>
      <c r="D766" s="64">
        <v>2040793.45</v>
      </c>
      <c r="E766" s="64">
        <v>122305.53</v>
      </c>
      <c r="F766" s="65">
        <v>1.5667593508410371E-4</v>
      </c>
    </row>
    <row r="767" spans="1:6" x14ac:dyDescent="0.2">
      <c r="A767" s="58" t="s">
        <v>651</v>
      </c>
      <c r="B767" s="58" t="s">
        <v>660</v>
      </c>
      <c r="C767" s="63">
        <v>58</v>
      </c>
      <c r="D767" s="64">
        <v>762529.68</v>
      </c>
      <c r="E767" s="64">
        <v>45706.02</v>
      </c>
      <c r="F767" s="65">
        <v>5.8550364995538181E-5</v>
      </c>
    </row>
    <row r="768" spans="1:6" x14ac:dyDescent="0.2">
      <c r="A768" s="58" t="s">
        <v>651</v>
      </c>
      <c r="B768" s="58" t="s">
        <v>659</v>
      </c>
      <c r="C768" s="63">
        <v>58</v>
      </c>
      <c r="D768" s="64">
        <v>627405.38</v>
      </c>
      <c r="E768" s="64">
        <v>37644.339999999997</v>
      </c>
      <c r="F768" s="65">
        <v>4.8223184758072078E-5</v>
      </c>
    </row>
    <row r="769" spans="1:6" x14ac:dyDescent="0.2">
      <c r="A769" s="58" t="s">
        <v>651</v>
      </c>
      <c r="B769" s="58" t="s">
        <v>50</v>
      </c>
      <c r="C769" s="63">
        <v>163</v>
      </c>
      <c r="D769" s="64">
        <v>3967115.94</v>
      </c>
      <c r="E769" s="64">
        <v>238026.93</v>
      </c>
      <c r="F769" s="65">
        <v>3.0491746230075202E-4</v>
      </c>
    </row>
    <row r="770" spans="1:6" x14ac:dyDescent="0.2">
      <c r="A770" s="58" t="s">
        <v>651</v>
      </c>
      <c r="B770" s="58" t="s">
        <v>51</v>
      </c>
      <c r="C770" s="63">
        <v>10391</v>
      </c>
      <c r="D770" s="64">
        <v>884583249.65999997</v>
      </c>
      <c r="E770" s="64">
        <v>52962477.020000003</v>
      </c>
      <c r="F770" s="65">
        <v>6.7846037799589726E-2</v>
      </c>
    </row>
    <row r="771" spans="1:6" x14ac:dyDescent="0.2">
      <c r="A771" s="58" t="s">
        <v>630</v>
      </c>
      <c r="B771" s="58" t="s">
        <v>661</v>
      </c>
      <c r="C771" s="63">
        <v>627</v>
      </c>
      <c r="D771" s="64">
        <v>22914889.68</v>
      </c>
      <c r="E771" s="64">
        <v>1373161.39</v>
      </c>
      <c r="F771" s="65">
        <v>1.7590483831731694E-3</v>
      </c>
    </row>
    <row r="772" spans="1:6" x14ac:dyDescent="0.2">
      <c r="A772" s="58" t="s">
        <v>630</v>
      </c>
      <c r="B772" s="58" t="s">
        <v>664</v>
      </c>
      <c r="C772" s="63">
        <v>53</v>
      </c>
      <c r="D772" s="64">
        <v>1727267.23</v>
      </c>
      <c r="E772" s="64">
        <v>103636.04</v>
      </c>
      <c r="F772" s="65">
        <v>1.3275992896979861E-4</v>
      </c>
    </row>
    <row r="773" spans="1:6" x14ac:dyDescent="0.2">
      <c r="A773" s="58" t="s">
        <v>630</v>
      </c>
      <c r="B773" s="58" t="s">
        <v>663</v>
      </c>
      <c r="C773" s="63">
        <v>57</v>
      </c>
      <c r="D773" s="64">
        <v>1161494.48</v>
      </c>
      <c r="E773" s="64">
        <v>69689.649999999994</v>
      </c>
      <c r="F773" s="65">
        <v>8.9273895296753194E-5</v>
      </c>
    </row>
    <row r="774" spans="1:6" x14ac:dyDescent="0.2">
      <c r="A774" s="58" t="s">
        <v>630</v>
      </c>
      <c r="B774" s="58" t="s">
        <v>662</v>
      </c>
      <c r="C774" s="63">
        <v>79</v>
      </c>
      <c r="D774" s="64">
        <v>877824.96</v>
      </c>
      <c r="E774" s="64">
        <v>52661.74</v>
      </c>
      <c r="F774" s="65">
        <v>6.7460787403937877E-5</v>
      </c>
    </row>
    <row r="775" spans="1:6" x14ac:dyDescent="0.2">
      <c r="A775" s="58" t="s">
        <v>630</v>
      </c>
      <c r="B775" s="58" t="s">
        <v>665</v>
      </c>
      <c r="C775" s="63">
        <v>41</v>
      </c>
      <c r="D775" s="64">
        <v>832145.99</v>
      </c>
      <c r="E775" s="64">
        <v>49928.77</v>
      </c>
      <c r="F775" s="65">
        <v>6.3959795827295328E-5</v>
      </c>
    </row>
    <row r="776" spans="1:6" x14ac:dyDescent="0.2">
      <c r="A776" s="58" t="s">
        <v>630</v>
      </c>
      <c r="B776" s="58" t="s">
        <v>667</v>
      </c>
      <c r="C776" s="63">
        <v>35</v>
      </c>
      <c r="D776" s="64">
        <v>456005.25</v>
      </c>
      <c r="E776" s="64">
        <v>27360.32</v>
      </c>
      <c r="F776" s="65">
        <v>3.5049140625123853E-5</v>
      </c>
    </row>
    <row r="777" spans="1:6" x14ac:dyDescent="0.2">
      <c r="A777" s="58" t="s">
        <v>630</v>
      </c>
      <c r="B777" s="58" t="s">
        <v>666</v>
      </c>
      <c r="C777" s="63">
        <v>39</v>
      </c>
      <c r="D777" s="64">
        <v>406371.31</v>
      </c>
      <c r="E777" s="64">
        <v>24382.26</v>
      </c>
      <c r="F777" s="65">
        <v>3.123418364618295E-5</v>
      </c>
    </row>
    <row r="778" spans="1:6" x14ac:dyDescent="0.2">
      <c r="A778" s="58" t="s">
        <v>630</v>
      </c>
      <c r="B778" s="58" t="s">
        <v>630</v>
      </c>
      <c r="C778" s="63">
        <v>30</v>
      </c>
      <c r="D778" s="64">
        <v>342088.57</v>
      </c>
      <c r="E778" s="64">
        <v>20525.3</v>
      </c>
      <c r="F778" s="65">
        <v>2.6293337434388727E-5</v>
      </c>
    </row>
    <row r="779" spans="1:6" x14ac:dyDescent="0.2">
      <c r="A779" s="58" t="s">
        <v>630</v>
      </c>
      <c r="B779" s="58" t="s">
        <v>827</v>
      </c>
      <c r="C779" s="63">
        <v>16</v>
      </c>
      <c r="D779" s="64">
        <v>274755.59000000003</v>
      </c>
      <c r="E779" s="64">
        <v>16485.34</v>
      </c>
      <c r="F779" s="65">
        <v>2.1118064405422862E-5</v>
      </c>
    </row>
    <row r="780" spans="1:6" x14ac:dyDescent="0.2">
      <c r="A780" s="58" t="s">
        <v>630</v>
      </c>
      <c r="B780" s="58" t="s">
        <v>50</v>
      </c>
      <c r="C780" s="63">
        <v>93</v>
      </c>
      <c r="D780" s="64">
        <v>1314195.58</v>
      </c>
      <c r="E780" s="64">
        <v>78851.759999999995</v>
      </c>
      <c r="F780" s="65">
        <v>1.0101074931793619E-4</v>
      </c>
    </row>
    <row r="781" spans="1:6" x14ac:dyDescent="0.2">
      <c r="A781" s="58" t="s">
        <v>630</v>
      </c>
      <c r="B781" s="58" t="s">
        <v>51</v>
      </c>
      <c r="C781" s="63">
        <v>1070</v>
      </c>
      <c r="D781" s="64">
        <v>30307038.640000001</v>
      </c>
      <c r="E781" s="64">
        <v>1816682.57</v>
      </c>
      <c r="F781" s="65">
        <v>2.3272082661000095E-3</v>
      </c>
    </row>
    <row r="782" spans="1:6" x14ac:dyDescent="0.2">
      <c r="A782" s="58" t="s">
        <v>668</v>
      </c>
      <c r="B782" s="58" t="s">
        <v>669</v>
      </c>
      <c r="C782" s="63">
        <v>899</v>
      </c>
      <c r="D782" s="64">
        <v>68331817.159999996</v>
      </c>
      <c r="E782" s="64">
        <v>4095658.63</v>
      </c>
      <c r="F782" s="65">
        <v>5.246624135805871E-3</v>
      </c>
    </row>
    <row r="783" spans="1:6" x14ac:dyDescent="0.2">
      <c r="A783" s="58" t="s">
        <v>668</v>
      </c>
      <c r="B783" s="58" t="s">
        <v>670</v>
      </c>
      <c r="C783" s="63">
        <v>598</v>
      </c>
      <c r="D783" s="64">
        <v>38916405.100000001</v>
      </c>
      <c r="E783" s="64">
        <v>2329633.89</v>
      </c>
      <c r="F783" s="65">
        <v>2.984309606600519E-3</v>
      </c>
    </row>
    <row r="784" spans="1:6" x14ac:dyDescent="0.2">
      <c r="A784" s="58" t="s">
        <v>668</v>
      </c>
      <c r="B784" s="58" t="s">
        <v>671</v>
      </c>
      <c r="C784" s="63">
        <v>535</v>
      </c>
      <c r="D784" s="64">
        <v>26785934.870000001</v>
      </c>
      <c r="E784" s="64">
        <v>1604710.79</v>
      </c>
      <c r="F784" s="65">
        <v>2.0556679944300211E-3</v>
      </c>
    </row>
    <row r="785" spans="1:6" x14ac:dyDescent="0.2">
      <c r="A785" s="58" t="s">
        <v>668</v>
      </c>
      <c r="B785" s="58" t="s">
        <v>672</v>
      </c>
      <c r="C785" s="63">
        <v>302</v>
      </c>
      <c r="D785" s="64">
        <v>17182055.190000001</v>
      </c>
      <c r="E785" s="64">
        <v>1030923.25</v>
      </c>
      <c r="F785" s="65">
        <v>1.3206341871352277E-3</v>
      </c>
    </row>
    <row r="786" spans="1:6" x14ac:dyDescent="0.2">
      <c r="A786" s="58" t="s">
        <v>668</v>
      </c>
      <c r="B786" s="58" t="s">
        <v>673</v>
      </c>
      <c r="C786" s="63">
        <v>269</v>
      </c>
      <c r="D786" s="64">
        <v>7131679.1200000001</v>
      </c>
      <c r="E786" s="64">
        <v>427900.76</v>
      </c>
      <c r="F786" s="65">
        <v>5.4814979908266316E-4</v>
      </c>
    </row>
    <row r="787" spans="1:6" x14ac:dyDescent="0.2">
      <c r="A787" s="58" t="s">
        <v>668</v>
      </c>
      <c r="B787" s="58" t="s">
        <v>677</v>
      </c>
      <c r="C787" s="63">
        <v>70</v>
      </c>
      <c r="D787" s="64">
        <v>3256004.73</v>
      </c>
      <c r="E787" s="64">
        <v>195360.25</v>
      </c>
      <c r="F787" s="65">
        <v>2.5026055524238574E-4</v>
      </c>
    </row>
    <row r="788" spans="1:6" x14ac:dyDescent="0.2">
      <c r="A788" s="58" t="s">
        <v>668</v>
      </c>
      <c r="B788" s="58" t="s">
        <v>674</v>
      </c>
      <c r="C788" s="63">
        <v>151</v>
      </c>
      <c r="D788" s="64">
        <v>3151006.39</v>
      </c>
      <c r="E788" s="64">
        <v>189060.41</v>
      </c>
      <c r="F788" s="65">
        <v>2.4219032879489611E-4</v>
      </c>
    </row>
    <row r="789" spans="1:6" x14ac:dyDescent="0.2">
      <c r="A789" s="58" t="s">
        <v>668</v>
      </c>
      <c r="B789" s="58" t="s">
        <v>675</v>
      </c>
      <c r="C789" s="63">
        <v>72</v>
      </c>
      <c r="D789" s="64">
        <v>1761133.03</v>
      </c>
      <c r="E789" s="64">
        <v>105667.97</v>
      </c>
      <c r="F789" s="65">
        <v>1.3536287368354495E-4</v>
      </c>
    </row>
    <row r="790" spans="1:6" x14ac:dyDescent="0.2">
      <c r="A790" s="58" t="s">
        <v>668</v>
      </c>
      <c r="B790" s="58" t="s">
        <v>678</v>
      </c>
      <c r="C790" s="63">
        <v>47</v>
      </c>
      <c r="D790" s="64">
        <v>1371829.6</v>
      </c>
      <c r="E790" s="64">
        <v>82309.789999999994</v>
      </c>
      <c r="F790" s="65">
        <v>1.0544055787850481E-4</v>
      </c>
    </row>
    <row r="791" spans="1:6" x14ac:dyDescent="0.2">
      <c r="A791" s="58" t="s">
        <v>668</v>
      </c>
      <c r="B791" s="58" t="s">
        <v>676</v>
      </c>
      <c r="C791" s="63">
        <v>55</v>
      </c>
      <c r="D791" s="64">
        <v>1325067.81</v>
      </c>
      <c r="E791" s="64">
        <v>79504.070000000007</v>
      </c>
      <c r="F791" s="65">
        <v>1.0184637203438011E-4</v>
      </c>
    </row>
    <row r="792" spans="1:6" x14ac:dyDescent="0.2">
      <c r="A792" s="58" t="s">
        <v>668</v>
      </c>
      <c r="B792" s="58" t="s">
        <v>679</v>
      </c>
      <c r="C792" s="63">
        <v>33</v>
      </c>
      <c r="D792" s="64">
        <v>1188798.29</v>
      </c>
      <c r="E792" s="64">
        <v>71327.87</v>
      </c>
      <c r="F792" s="65">
        <v>9.1372489288157183E-5</v>
      </c>
    </row>
    <row r="793" spans="1:6" x14ac:dyDescent="0.2">
      <c r="A793" s="58" t="s">
        <v>668</v>
      </c>
      <c r="B793" s="58" t="s">
        <v>572</v>
      </c>
      <c r="C793" s="63">
        <v>36</v>
      </c>
      <c r="D793" s="64">
        <v>241881.05</v>
      </c>
      <c r="E793" s="64">
        <v>14375.13</v>
      </c>
      <c r="F793" s="65">
        <v>1.8414841378844861E-5</v>
      </c>
    </row>
    <row r="794" spans="1:6" x14ac:dyDescent="0.2">
      <c r="A794" s="58" t="s">
        <v>668</v>
      </c>
      <c r="B794" s="58" t="s">
        <v>50</v>
      </c>
      <c r="C794" s="63">
        <v>89</v>
      </c>
      <c r="D794" s="64">
        <v>191771.11</v>
      </c>
      <c r="E794" s="64">
        <v>11506.25</v>
      </c>
      <c r="F794" s="65">
        <v>1.4739746257274451E-5</v>
      </c>
    </row>
    <row r="795" spans="1:6" x14ac:dyDescent="0.2">
      <c r="A795" s="58" t="s">
        <v>668</v>
      </c>
      <c r="B795" s="58" t="s">
        <v>51</v>
      </c>
      <c r="C795" s="63">
        <v>3156</v>
      </c>
      <c r="D795" s="64">
        <v>170835383.44999999</v>
      </c>
      <c r="E795" s="64">
        <v>10237939.060000001</v>
      </c>
      <c r="F795" s="65">
        <v>1.3115013487612291E-2</v>
      </c>
    </row>
    <row r="796" spans="1:6" x14ac:dyDescent="0.2">
      <c r="A796" s="58" t="s">
        <v>680</v>
      </c>
      <c r="B796" s="58" t="s">
        <v>681</v>
      </c>
      <c r="C796" s="63">
        <v>3556</v>
      </c>
      <c r="D796" s="64">
        <v>304258095.17000002</v>
      </c>
      <c r="E796" s="64">
        <v>18203390.370000001</v>
      </c>
      <c r="F796" s="65">
        <v>2.3318922765967479E-2</v>
      </c>
    </row>
    <row r="797" spans="1:6" x14ac:dyDescent="0.2">
      <c r="A797" s="58" t="s">
        <v>680</v>
      </c>
      <c r="B797" s="58" t="s">
        <v>682</v>
      </c>
      <c r="C797" s="63">
        <v>536</v>
      </c>
      <c r="D797" s="64">
        <v>13778265.84</v>
      </c>
      <c r="E797" s="64">
        <v>826695.98</v>
      </c>
      <c r="F797" s="65">
        <v>1.0590147943169003E-3</v>
      </c>
    </row>
    <row r="798" spans="1:6" x14ac:dyDescent="0.2">
      <c r="A798" s="58" t="s">
        <v>680</v>
      </c>
      <c r="B798" s="58" t="s">
        <v>683</v>
      </c>
      <c r="C798" s="63">
        <v>391</v>
      </c>
      <c r="D798" s="64">
        <v>10735077.470000001</v>
      </c>
      <c r="E798" s="64">
        <v>640984.06999999995</v>
      </c>
      <c r="F798" s="65">
        <v>8.2111396386790178E-4</v>
      </c>
    </row>
    <row r="799" spans="1:6" x14ac:dyDescent="0.2">
      <c r="A799" s="58" t="s">
        <v>680</v>
      </c>
      <c r="B799" s="58" t="s">
        <v>684</v>
      </c>
      <c r="C799" s="63">
        <v>280</v>
      </c>
      <c r="D799" s="64">
        <v>5657372.8700000001</v>
      </c>
      <c r="E799" s="64">
        <v>339442.43</v>
      </c>
      <c r="F799" s="65">
        <v>4.3483283321261442E-4</v>
      </c>
    </row>
    <row r="800" spans="1:6" x14ac:dyDescent="0.2">
      <c r="A800" s="58" t="s">
        <v>680</v>
      </c>
      <c r="B800" s="58" t="s">
        <v>690</v>
      </c>
      <c r="C800" s="63">
        <v>40</v>
      </c>
      <c r="D800" s="64">
        <v>3157623.49</v>
      </c>
      <c r="E800" s="64">
        <v>189457.4</v>
      </c>
      <c r="F800" s="65">
        <v>2.4269888126565549E-4</v>
      </c>
    </row>
    <row r="801" spans="1:6" x14ac:dyDescent="0.2">
      <c r="A801" s="58" t="s">
        <v>680</v>
      </c>
      <c r="B801" s="58" t="s">
        <v>685</v>
      </c>
      <c r="C801" s="63">
        <v>104</v>
      </c>
      <c r="D801" s="64">
        <v>2969957.99</v>
      </c>
      <c r="E801" s="64">
        <v>178197.48</v>
      </c>
      <c r="F801" s="65">
        <v>2.2827468887654442E-4</v>
      </c>
    </row>
    <row r="802" spans="1:6" x14ac:dyDescent="0.2">
      <c r="A802" s="58" t="s">
        <v>680</v>
      </c>
      <c r="B802" s="58" t="s">
        <v>688</v>
      </c>
      <c r="C802" s="63">
        <v>92</v>
      </c>
      <c r="D802" s="64">
        <v>1979643.56</v>
      </c>
      <c r="E802" s="64">
        <v>118778.62</v>
      </c>
      <c r="F802" s="65">
        <v>1.521578898067767E-4</v>
      </c>
    </row>
    <row r="803" spans="1:6" x14ac:dyDescent="0.2">
      <c r="A803" s="58" t="s">
        <v>680</v>
      </c>
      <c r="B803" s="58" t="s">
        <v>687</v>
      </c>
      <c r="C803" s="63">
        <v>100</v>
      </c>
      <c r="D803" s="64">
        <v>1879808.54</v>
      </c>
      <c r="E803" s="64">
        <v>112788.51</v>
      </c>
      <c r="F803" s="65">
        <v>1.4448443394990217E-4</v>
      </c>
    </row>
    <row r="804" spans="1:6" x14ac:dyDescent="0.2">
      <c r="A804" s="58" t="s">
        <v>680</v>
      </c>
      <c r="B804" s="58" t="s">
        <v>689</v>
      </c>
      <c r="C804" s="63">
        <v>58</v>
      </c>
      <c r="D804" s="64">
        <v>1856555.18</v>
      </c>
      <c r="E804" s="64">
        <v>111393.35</v>
      </c>
      <c r="F804" s="65">
        <v>1.4269720488845308E-4</v>
      </c>
    </row>
    <row r="805" spans="1:6" x14ac:dyDescent="0.2">
      <c r="A805" s="58" t="s">
        <v>680</v>
      </c>
      <c r="B805" s="58" t="s">
        <v>686</v>
      </c>
      <c r="C805" s="63">
        <v>99</v>
      </c>
      <c r="D805" s="64">
        <v>1040257.3</v>
      </c>
      <c r="E805" s="64">
        <v>62415.44</v>
      </c>
      <c r="F805" s="65">
        <v>7.9955480555014716E-5</v>
      </c>
    </row>
    <row r="806" spans="1:6" x14ac:dyDescent="0.2">
      <c r="A806" s="58" t="s">
        <v>680</v>
      </c>
      <c r="B806" s="58" t="s">
        <v>693</v>
      </c>
      <c r="C806" s="63">
        <v>40</v>
      </c>
      <c r="D806" s="64">
        <v>726145.09</v>
      </c>
      <c r="E806" s="64">
        <v>43568.72</v>
      </c>
      <c r="F806" s="65">
        <v>5.581243911389363E-5</v>
      </c>
    </row>
    <row r="807" spans="1:6" x14ac:dyDescent="0.2">
      <c r="A807" s="58" t="s">
        <v>680</v>
      </c>
      <c r="B807" s="58" t="s">
        <v>692</v>
      </c>
      <c r="C807" s="63">
        <v>45</v>
      </c>
      <c r="D807" s="64">
        <v>694243.82</v>
      </c>
      <c r="E807" s="64">
        <v>41654.639999999999</v>
      </c>
      <c r="F807" s="65">
        <v>5.3360462708364121E-5</v>
      </c>
    </row>
    <row r="808" spans="1:6" x14ac:dyDescent="0.2">
      <c r="A808" s="58" t="s">
        <v>680</v>
      </c>
      <c r="B808" s="58" t="s">
        <v>691</v>
      </c>
      <c r="C808" s="63">
        <v>53</v>
      </c>
      <c r="D808" s="64">
        <v>623259.75</v>
      </c>
      <c r="E808" s="64">
        <v>37395.589999999997</v>
      </c>
      <c r="F808" s="65">
        <v>4.7904530819430296E-5</v>
      </c>
    </row>
    <row r="809" spans="1:6" x14ac:dyDescent="0.2">
      <c r="A809" s="58" t="s">
        <v>680</v>
      </c>
      <c r="B809" s="58" t="s">
        <v>50</v>
      </c>
      <c r="C809" s="63">
        <v>94</v>
      </c>
      <c r="D809" s="64">
        <v>1979511.81</v>
      </c>
      <c r="E809" s="64">
        <v>118770.72</v>
      </c>
      <c r="F809" s="65">
        <v>1.5214776974199168E-4</v>
      </c>
    </row>
    <row r="810" spans="1:6" x14ac:dyDescent="0.2">
      <c r="A810" s="58" t="s">
        <v>680</v>
      </c>
      <c r="B810" s="58" t="s">
        <v>51</v>
      </c>
      <c r="C810" s="63">
        <v>5488</v>
      </c>
      <c r="D810" s="64">
        <v>351335817.88</v>
      </c>
      <c r="E810" s="64">
        <v>21024933.329999998</v>
      </c>
      <c r="F810" s="65">
        <v>2.6933378151901128E-2</v>
      </c>
    </row>
    <row r="811" spans="1:6" x14ac:dyDescent="0.2">
      <c r="A811" s="58" t="s">
        <v>694</v>
      </c>
      <c r="B811" s="58" t="s">
        <v>695</v>
      </c>
      <c r="C811" s="63">
        <v>249</v>
      </c>
      <c r="D811" s="64">
        <v>11576318.76</v>
      </c>
      <c r="E811" s="64">
        <v>693297.89</v>
      </c>
      <c r="F811" s="65">
        <v>8.881290584946246E-4</v>
      </c>
    </row>
    <row r="812" spans="1:6" x14ac:dyDescent="0.2">
      <c r="A812" s="58" t="s">
        <v>694</v>
      </c>
      <c r="B812" s="58" t="s">
        <v>694</v>
      </c>
      <c r="C812" s="63">
        <v>202</v>
      </c>
      <c r="D812" s="64">
        <v>4973908.59</v>
      </c>
      <c r="E812" s="64">
        <v>298434.48</v>
      </c>
      <c r="F812" s="65">
        <v>3.823007938834674E-4</v>
      </c>
    </row>
    <row r="813" spans="1:6" x14ac:dyDescent="0.2">
      <c r="A813" s="58" t="s">
        <v>694</v>
      </c>
      <c r="B813" s="58" t="s">
        <v>698</v>
      </c>
      <c r="C813" s="63">
        <v>95</v>
      </c>
      <c r="D813" s="64">
        <v>2759006.87</v>
      </c>
      <c r="E813" s="64">
        <v>165456.54</v>
      </c>
      <c r="F813" s="65">
        <v>2.1195327897504234E-4</v>
      </c>
    </row>
    <row r="814" spans="1:6" x14ac:dyDescent="0.2">
      <c r="A814" s="58" t="s">
        <v>694</v>
      </c>
      <c r="B814" s="58" t="s">
        <v>696</v>
      </c>
      <c r="C814" s="63">
        <v>177</v>
      </c>
      <c r="D814" s="64">
        <v>2538588.11</v>
      </c>
      <c r="E814" s="64">
        <v>152315.31</v>
      </c>
      <c r="F814" s="65">
        <v>1.9511908923394657E-4</v>
      </c>
    </row>
    <row r="815" spans="1:6" x14ac:dyDescent="0.2">
      <c r="A815" s="58" t="s">
        <v>694</v>
      </c>
      <c r="B815" s="58" t="s">
        <v>697</v>
      </c>
      <c r="C815" s="63">
        <v>120</v>
      </c>
      <c r="D815" s="64">
        <v>2004027.18</v>
      </c>
      <c r="E815" s="64">
        <v>120241.67</v>
      </c>
      <c r="F815" s="65">
        <v>1.5403208737433392E-4</v>
      </c>
    </row>
    <row r="816" spans="1:6" x14ac:dyDescent="0.2">
      <c r="A816" s="58" t="s">
        <v>694</v>
      </c>
      <c r="B816" s="58" t="s">
        <v>703</v>
      </c>
      <c r="C816" s="63">
        <v>22</v>
      </c>
      <c r="D816" s="64">
        <v>791810.39</v>
      </c>
      <c r="E816" s="64">
        <v>47508.63</v>
      </c>
      <c r="F816" s="65">
        <v>6.0859546005930404E-5</v>
      </c>
    </row>
    <row r="817" spans="1:6" x14ac:dyDescent="0.2">
      <c r="A817" s="58" t="s">
        <v>694</v>
      </c>
      <c r="B817" s="58" t="s">
        <v>699</v>
      </c>
      <c r="C817" s="63">
        <v>37</v>
      </c>
      <c r="D817" s="64">
        <v>420901.36</v>
      </c>
      <c r="E817" s="64">
        <v>25254.06</v>
      </c>
      <c r="F817" s="65">
        <v>3.2350977630938355E-5</v>
      </c>
    </row>
    <row r="818" spans="1:6" x14ac:dyDescent="0.2">
      <c r="A818" s="58" t="s">
        <v>694</v>
      </c>
      <c r="B818" s="58" t="s">
        <v>702</v>
      </c>
      <c r="C818" s="63">
        <v>25</v>
      </c>
      <c r="D818" s="64">
        <v>315245.2</v>
      </c>
      <c r="E818" s="64">
        <v>18914.71</v>
      </c>
      <c r="F818" s="65">
        <v>2.4230138049315079E-5</v>
      </c>
    </row>
    <row r="819" spans="1:6" x14ac:dyDescent="0.2">
      <c r="A819" s="58" t="s">
        <v>694</v>
      </c>
      <c r="B819" s="58" t="s">
        <v>700</v>
      </c>
      <c r="C819" s="63">
        <v>29</v>
      </c>
      <c r="D819" s="64">
        <v>300621.7</v>
      </c>
      <c r="E819" s="64">
        <v>18037.3</v>
      </c>
      <c r="F819" s="65">
        <v>2.3106157537541462E-5</v>
      </c>
    </row>
    <row r="820" spans="1:6" x14ac:dyDescent="0.2">
      <c r="A820" s="58" t="s">
        <v>694</v>
      </c>
      <c r="B820" s="58" t="s">
        <v>701</v>
      </c>
      <c r="C820" s="63">
        <v>21</v>
      </c>
      <c r="D820" s="64">
        <v>121397.63</v>
      </c>
      <c r="E820" s="64">
        <v>7283.86</v>
      </c>
      <c r="F820" s="65">
        <v>9.3307765930264924E-6</v>
      </c>
    </row>
    <row r="821" spans="1:6" x14ac:dyDescent="0.2">
      <c r="A821" s="58" t="s">
        <v>694</v>
      </c>
      <c r="B821" s="58" t="s">
        <v>50</v>
      </c>
      <c r="C821" s="63">
        <v>88</v>
      </c>
      <c r="D821" s="64">
        <v>686373.17</v>
      </c>
      <c r="E821" s="64">
        <v>41182.39</v>
      </c>
      <c r="F821" s="65">
        <v>5.2755500607766807E-5</v>
      </c>
    </row>
    <row r="822" spans="1:6" x14ac:dyDescent="0.2">
      <c r="A822" s="58" t="s">
        <v>694</v>
      </c>
      <c r="B822" s="58" t="s">
        <v>51</v>
      </c>
      <c r="C822" s="63">
        <v>1065</v>
      </c>
      <c r="D822" s="64">
        <v>26488198.960000001</v>
      </c>
      <c r="E822" s="64">
        <v>1587926.84</v>
      </c>
      <c r="F822" s="65">
        <v>2.0341674043859335E-3</v>
      </c>
    </row>
    <row r="823" spans="1:6" x14ac:dyDescent="0.2">
      <c r="A823" s="58" t="s">
        <v>704</v>
      </c>
      <c r="B823" s="58" t="s">
        <v>705</v>
      </c>
      <c r="C823" s="63">
        <v>222</v>
      </c>
      <c r="D823" s="64">
        <v>5473372.4699999997</v>
      </c>
      <c r="E823" s="64">
        <v>328323.53000000003</v>
      </c>
      <c r="F823" s="65">
        <v>4.2058929038502003E-4</v>
      </c>
    </row>
    <row r="824" spans="1:6" x14ac:dyDescent="0.2">
      <c r="A824" s="58" t="s">
        <v>704</v>
      </c>
      <c r="B824" s="58" t="s">
        <v>706</v>
      </c>
      <c r="C824" s="63">
        <v>171</v>
      </c>
      <c r="D824" s="64">
        <v>3736311.98</v>
      </c>
      <c r="E824" s="64">
        <v>224110.31</v>
      </c>
      <c r="F824" s="65">
        <v>2.8708998179590372E-4</v>
      </c>
    </row>
    <row r="825" spans="1:6" x14ac:dyDescent="0.2">
      <c r="A825" s="58" t="s">
        <v>704</v>
      </c>
      <c r="B825" s="58" t="s">
        <v>708</v>
      </c>
      <c r="C825" s="63">
        <v>32</v>
      </c>
      <c r="D825" s="64">
        <v>827838.83</v>
      </c>
      <c r="E825" s="64">
        <v>49670.34</v>
      </c>
      <c r="F825" s="65">
        <v>6.3628741606739771E-5</v>
      </c>
    </row>
    <row r="826" spans="1:6" x14ac:dyDescent="0.2">
      <c r="A826" s="58" t="s">
        <v>704</v>
      </c>
      <c r="B826" s="58" t="s">
        <v>707</v>
      </c>
      <c r="C826" s="63">
        <v>23</v>
      </c>
      <c r="D826" s="64">
        <v>298745.86</v>
      </c>
      <c r="E826" s="64">
        <v>17924.740000000002</v>
      </c>
      <c r="F826" s="65">
        <v>2.2961965829668022E-5</v>
      </c>
    </row>
    <row r="827" spans="1:6" x14ac:dyDescent="0.2">
      <c r="A827" s="58" t="s">
        <v>704</v>
      </c>
      <c r="B827" s="58" t="s">
        <v>50</v>
      </c>
      <c r="C827" s="63">
        <v>57</v>
      </c>
      <c r="D827" s="64">
        <v>221666.83</v>
      </c>
      <c r="E827" s="64">
        <v>13300.01</v>
      </c>
      <c r="F827" s="65">
        <v>1.7037590233065751E-5</v>
      </c>
    </row>
    <row r="828" spans="1:6" x14ac:dyDescent="0.2">
      <c r="A828" s="58" t="s">
        <v>704</v>
      </c>
      <c r="B828" s="58" t="s">
        <v>51</v>
      </c>
      <c r="C828" s="63">
        <v>505</v>
      </c>
      <c r="D828" s="64">
        <v>10557935.970000001</v>
      </c>
      <c r="E828" s="64">
        <v>633328.93000000005</v>
      </c>
      <c r="F828" s="65">
        <v>8.1130756985039727E-4</v>
      </c>
    </row>
    <row r="829" spans="1:6" x14ac:dyDescent="0.2">
      <c r="A829" s="58" t="s">
        <v>372</v>
      </c>
      <c r="B829" s="58" t="s">
        <v>709</v>
      </c>
      <c r="C829" s="63">
        <v>717</v>
      </c>
      <c r="D829" s="64">
        <v>39503668.810000002</v>
      </c>
      <c r="E829" s="64">
        <v>2359634.52</v>
      </c>
      <c r="F829" s="65">
        <v>3.0227410394095032E-3</v>
      </c>
    </row>
    <row r="830" spans="1:6" x14ac:dyDescent="0.2">
      <c r="A830" s="58" t="s">
        <v>372</v>
      </c>
      <c r="B830" s="58" t="s">
        <v>710</v>
      </c>
      <c r="C830" s="63">
        <v>114</v>
      </c>
      <c r="D830" s="64">
        <v>1396894.76</v>
      </c>
      <c r="E830" s="64">
        <v>83813.69</v>
      </c>
      <c r="F830" s="65">
        <v>1.0736708514814654E-4</v>
      </c>
    </row>
    <row r="831" spans="1:6" x14ac:dyDescent="0.2">
      <c r="A831" s="58" t="s">
        <v>372</v>
      </c>
      <c r="B831" s="58" t="s">
        <v>711</v>
      </c>
      <c r="C831" s="63">
        <v>16</v>
      </c>
      <c r="D831" s="64">
        <v>257016.3</v>
      </c>
      <c r="E831" s="64">
        <v>15420.97</v>
      </c>
      <c r="F831" s="65">
        <v>1.9754584233876508E-5</v>
      </c>
    </row>
    <row r="832" spans="1:6" x14ac:dyDescent="0.2">
      <c r="A832" s="58" t="s">
        <v>372</v>
      </c>
      <c r="B832" s="58" t="s">
        <v>50</v>
      </c>
      <c r="C832" s="63">
        <v>59</v>
      </c>
      <c r="D832" s="64">
        <v>743721.73</v>
      </c>
      <c r="E832" s="64">
        <v>44623.3</v>
      </c>
      <c r="F832" s="65">
        <v>5.7163378091231732E-5</v>
      </c>
    </row>
    <row r="833" spans="1:6" x14ac:dyDescent="0.2">
      <c r="A833" s="58" t="s">
        <v>372</v>
      </c>
      <c r="B833" s="58" t="s">
        <v>51</v>
      </c>
      <c r="C833" s="63">
        <v>906</v>
      </c>
      <c r="D833" s="64">
        <v>41901301.600000001</v>
      </c>
      <c r="E833" s="64">
        <v>2503492.48</v>
      </c>
      <c r="F833" s="65">
        <v>3.2070260868827579E-3</v>
      </c>
    </row>
    <row r="834" spans="1:6" x14ac:dyDescent="0.2">
      <c r="A834" s="58" t="s">
        <v>712</v>
      </c>
      <c r="B834" s="58" t="s">
        <v>716</v>
      </c>
      <c r="C834" s="63">
        <v>46</v>
      </c>
      <c r="D834" s="64">
        <v>6343573.0199999996</v>
      </c>
      <c r="E834" s="64">
        <v>380518.18</v>
      </c>
      <c r="F834" s="65">
        <v>4.8745172575599227E-4</v>
      </c>
    </row>
    <row r="835" spans="1:6" x14ac:dyDescent="0.2">
      <c r="A835" s="58" t="s">
        <v>712</v>
      </c>
      <c r="B835" s="58" t="s">
        <v>713</v>
      </c>
      <c r="C835" s="63">
        <v>263</v>
      </c>
      <c r="D835" s="64">
        <v>4571309.3899999997</v>
      </c>
      <c r="E835" s="64">
        <v>272746.42</v>
      </c>
      <c r="F835" s="65">
        <v>3.4939385319978321E-4</v>
      </c>
    </row>
    <row r="836" spans="1:6" x14ac:dyDescent="0.2">
      <c r="A836" s="58" t="s">
        <v>712</v>
      </c>
      <c r="B836" s="58" t="s">
        <v>714</v>
      </c>
      <c r="C836" s="63">
        <v>65</v>
      </c>
      <c r="D836" s="64">
        <v>1529302.84</v>
      </c>
      <c r="E836" s="64">
        <v>91758.17</v>
      </c>
      <c r="F836" s="65">
        <v>1.1754412974095408E-4</v>
      </c>
    </row>
    <row r="837" spans="1:6" x14ac:dyDescent="0.2">
      <c r="A837" s="58" t="s">
        <v>712</v>
      </c>
      <c r="B837" s="58" t="s">
        <v>715</v>
      </c>
      <c r="C837" s="63">
        <v>52</v>
      </c>
      <c r="D837" s="64">
        <v>1058728.43</v>
      </c>
      <c r="E837" s="64">
        <v>63416.46</v>
      </c>
      <c r="F837" s="65">
        <v>8.1237808055152191E-5</v>
      </c>
    </row>
    <row r="838" spans="1:6" x14ac:dyDescent="0.2">
      <c r="A838" s="58" t="s">
        <v>712</v>
      </c>
      <c r="B838" s="58" t="s">
        <v>717</v>
      </c>
      <c r="C838" s="63">
        <v>69</v>
      </c>
      <c r="D838" s="64">
        <v>943471.79</v>
      </c>
      <c r="E838" s="64">
        <v>56527.3</v>
      </c>
      <c r="F838" s="65">
        <v>7.2412650395118321E-5</v>
      </c>
    </row>
    <row r="839" spans="1:6" x14ac:dyDescent="0.2">
      <c r="A839" s="58" t="s">
        <v>712</v>
      </c>
      <c r="B839" s="58" t="s">
        <v>718</v>
      </c>
      <c r="C839" s="63">
        <v>40</v>
      </c>
      <c r="D839" s="64">
        <v>607971.83999999997</v>
      </c>
      <c r="E839" s="64">
        <v>36478.300000000003</v>
      </c>
      <c r="F839" s="65">
        <v>4.6729463195805292E-5</v>
      </c>
    </row>
    <row r="840" spans="1:6" x14ac:dyDescent="0.2">
      <c r="A840" s="58" t="s">
        <v>712</v>
      </c>
      <c r="B840" s="58" t="s">
        <v>719</v>
      </c>
      <c r="C840" s="63">
        <v>39</v>
      </c>
      <c r="D840" s="64">
        <v>231885.14</v>
      </c>
      <c r="E840" s="64">
        <v>13913.1</v>
      </c>
      <c r="F840" s="65">
        <v>1.782297131142511E-5</v>
      </c>
    </row>
    <row r="841" spans="1:6" x14ac:dyDescent="0.2">
      <c r="A841" s="58" t="s">
        <v>712</v>
      </c>
      <c r="B841" s="58" t="s">
        <v>807</v>
      </c>
      <c r="C841" s="63">
        <v>17</v>
      </c>
      <c r="D841" s="64">
        <v>0</v>
      </c>
      <c r="E841" s="64">
        <v>0</v>
      </c>
      <c r="F841" s="65">
        <v>0</v>
      </c>
    </row>
    <row r="842" spans="1:6" x14ac:dyDescent="0.2">
      <c r="A842" s="58" t="s">
        <v>712</v>
      </c>
      <c r="B842" s="58" t="s">
        <v>50</v>
      </c>
      <c r="C842" s="63">
        <v>108</v>
      </c>
      <c r="D842" s="64">
        <v>1528295</v>
      </c>
      <c r="E842" s="64">
        <v>91697.7</v>
      </c>
      <c r="F842" s="65">
        <v>1.1746666640961872E-4</v>
      </c>
    </row>
    <row r="843" spans="1:6" x14ac:dyDescent="0.2">
      <c r="A843" s="58" t="s">
        <v>712</v>
      </c>
      <c r="B843" s="58" t="s">
        <v>51</v>
      </c>
      <c r="C843" s="63">
        <v>699</v>
      </c>
      <c r="D843" s="64">
        <v>16814537.449999999</v>
      </c>
      <c r="E843" s="64">
        <v>1007055.61</v>
      </c>
      <c r="F843" s="65">
        <v>1.290059242443432E-3</v>
      </c>
    </row>
    <row r="844" spans="1:6" x14ac:dyDescent="0.2">
      <c r="A844" s="58" t="s">
        <v>502</v>
      </c>
      <c r="B844" s="58" t="s">
        <v>720</v>
      </c>
      <c r="C844" s="63">
        <v>1757</v>
      </c>
      <c r="D844" s="64">
        <v>123605659.91</v>
      </c>
      <c r="E844" s="64">
        <v>7403806.0499999998</v>
      </c>
      <c r="F844" s="65">
        <v>9.4844299850145308E-3</v>
      </c>
    </row>
    <row r="845" spans="1:6" x14ac:dyDescent="0.2">
      <c r="A845" s="58" t="s">
        <v>502</v>
      </c>
      <c r="B845" s="58" t="s">
        <v>560</v>
      </c>
      <c r="C845" s="63">
        <v>32</v>
      </c>
      <c r="D845" s="64">
        <v>2064948.22</v>
      </c>
      <c r="E845" s="64">
        <v>122744.31</v>
      </c>
      <c r="F845" s="65">
        <v>1.5723802141655492E-4</v>
      </c>
    </row>
    <row r="846" spans="1:6" x14ac:dyDescent="0.2">
      <c r="A846" s="58" t="s">
        <v>502</v>
      </c>
      <c r="B846" s="58" t="s">
        <v>721</v>
      </c>
      <c r="C846" s="63">
        <v>67</v>
      </c>
      <c r="D846" s="64">
        <v>1705968.97</v>
      </c>
      <c r="E846" s="64">
        <v>102358.12</v>
      </c>
      <c r="F846" s="65">
        <v>1.3112288679384239E-4</v>
      </c>
    </row>
    <row r="847" spans="1:6" x14ac:dyDescent="0.2">
      <c r="A847" s="58" t="s">
        <v>502</v>
      </c>
      <c r="B847" s="58" t="s">
        <v>722</v>
      </c>
      <c r="C847" s="63">
        <v>47</v>
      </c>
      <c r="D847" s="64">
        <v>679494.43</v>
      </c>
      <c r="E847" s="64">
        <v>40769.64</v>
      </c>
      <c r="F847" s="65">
        <v>5.2226759248271747E-5</v>
      </c>
    </row>
    <row r="848" spans="1:6" x14ac:dyDescent="0.2">
      <c r="A848" s="58" t="s">
        <v>502</v>
      </c>
      <c r="B848" s="58" t="s">
        <v>723</v>
      </c>
      <c r="C848" s="63">
        <v>36</v>
      </c>
      <c r="D848" s="64">
        <v>517753.03</v>
      </c>
      <c r="E848" s="64">
        <v>31065.19</v>
      </c>
      <c r="F848" s="65">
        <v>3.9795156374493833E-5</v>
      </c>
    </row>
    <row r="849" spans="1:6" x14ac:dyDescent="0.2">
      <c r="A849" s="58" t="s">
        <v>502</v>
      </c>
      <c r="B849" s="58" t="s">
        <v>50</v>
      </c>
      <c r="C849" s="63">
        <v>76</v>
      </c>
      <c r="D849" s="64">
        <v>656811.75</v>
      </c>
      <c r="E849" s="64">
        <v>39329.18</v>
      </c>
      <c r="F849" s="65">
        <v>5.0381499941916198E-5</v>
      </c>
    </row>
    <row r="850" spans="1:6" x14ac:dyDescent="0.2">
      <c r="A850" s="58" t="s">
        <v>502</v>
      </c>
      <c r="B850" s="58" t="s">
        <v>51</v>
      </c>
      <c r="C850" s="63">
        <v>2015</v>
      </c>
      <c r="D850" s="64">
        <v>129230636.31</v>
      </c>
      <c r="E850" s="64">
        <v>7740072.4900000002</v>
      </c>
      <c r="F850" s="65">
        <v>9.9151943087896106E-3</v>
      </c>
    </row>
    <row r="851" spans="1:6" x14ac:dyDescent="0.2">
      <c r="A851" s="58" t="s">
        <v>724</v>
      </c>
      <c r="B851" s="58" t="s">
        <v>725</v>
      </c>
      <c r="C851" s="63">
        <v>1392</v>
      </c>
      <c r="D851" s="64">
        <v>75969770.329999998</v>
      </c>
      <c r="E851" s="64">
        <v>4553301.63</v>
      </c>
      <c r="F851" s="65">
        <v>5.8328743647177977E-3</v>
      </c>
    </row>
    <row r="852" spans="1:6" x14ac:dyDescent="0.2">
      <c r="A852" s="58" t="s">
        <v>724</v>
      </c>
      <c r="B852" s="58" t="s">
        <v>726</v>
      </c>
      <c r="C852" s="63">
        <v>709</v>
      </c>
      <c r="D852" s="64">
        <v>34647375.659999996</v>
      </c>
      <c r="E852" s="64">
        <v>2078842.56</v>
      </c>
      <c r="F852" s="65">
        <v>2.6630406816489159E-3</v>
      </c>
    </row>
    <row r="853" spans="1:6" x14ac:dyDescent="0.2">
      <c r="A853" s="58" t="s">
        <v>724</v>
      </c>
      <c r="B853" s="58" t="s">
        <v>617</v>
      </c>
      <c r="C853" s="63">
        <v>303</v>
      </c>
      <c r="D853" s="64">
        <v>7530587.6200000001</v>
      </c>
      <c r="E853" s="64">
        <v>451835.28</v>
      </c>
      <c r="F853" s="65">
        <v>5.7881041844949957E-4</v>
      </c>
    </row>
    <row r="854" spans="1:6" x14ac:dyDescent="0.2">
      <c r="A854" s="58" t="s">
        <v>724</v>
      </c>
      <c r="B854" s="58" t="s">
        <v>729</v>
      </c>
      <c r="C854" s="63">
        <v>69</v>
      </c>
      <c r="D854" s="64">
        <v>4819204.6900000004</v>
      </c>
      <c r="E854" s="64">
        <v>289152.31</v>
      </c>
      <c r="F854" s="65">
        <v>3.7041014049796954E-4</v>
      </c>
    </row>
    <row r="855" spans="1:6" x14ac:dyDescent="0.2">
      <c r="A855" s="58" t="s">
        <v>724</v>
      </c>
      <c r="B855" s="58" t="s">
        <v>728</v>
      </c>
      <c r="C855" s="63">
        <v>100</v>
      </c>
      <c r="D855" s="64">
        <v>1810271.73</v>
      </c>
      <c r="E855" s="64">
        <v>108616.31</v>
      </c>
      <c r="F855" s="65">
        <v>1.3913975872256048E-4</v>
      </c>
    </row>
    <row r="856" spans="1:6" x14ac:dyDescent="0.2">
      <c r="A856" s="58" t="s">
        <v>724</v>
      </c>
      <c r="B856" s="58" t="s">
        <v>727</v>
      </c>
      <c r="C856" s="63">
        <v>115</v>
      </c>
      <c r="D856" s="64">
        <v>1502348.61</v>
      </c>
      <c r="E856" s="64">
        <v>90140.95</v>
      </c>
      <c r="F856" s="65">
        <v>1.1547243718758618E-4</v>
      </c>
    </row>
    <row r="857" spans="1:6" x14ac:dyDescent="0.2">
      <c r="A857" s="58" t="s">
        <v>724</v>
      </c>
      <c r="B857" s="58" t="s">
        <v>269</v>
      </c>
      <c r="C857" s="63">
        <v>26</v>
      </c>
      <c r="D857" s="64">
        <v>1268760.93</v>
      </c>
      <c r="E857" s="64">
        <v>76125.649999999994</v>
      </c>
      <c r="F857" s="65">
        <v>9.751854554438542E-5</v>
      </c>
    </row>
    <row r="858" spans="1:6" x14ac:dyDescent="0.2">
      <c r="A858" s="58" t="s">
        <v>724</v>
      </c>
      <c r="B858" s="58" t="s">
        <v>731</v>
      </c>
      <c r="C858" s="63">
        <v>50</v>
      </c>
      <c r="D858" s="64">
        <v>592019.72</v>
      </c>
      <c r="E858" s="64">
        <v>35521.160000000003</v>
      </c>
      <c r="F858" s="65">
        <v>4.5503346890954656E-5</v>
      </c>
    </row>
    <row r="859" spans="1:6" x14ac:dyDescent="0.2">
      <c r="A859" s="58" t="s">
        <v>724</v>
      </c>
      <c r="B859" s="58" t="s">
        <v>732</v>
      </c>
      <c r="C859" s="63">
        <v>26</v>
      </c>
      <c r="D859" s="64">
        <v>546672.86</v>
      </c>
      <c r="E859" s="64">
        <v>32800.35</v>
      </c>
      <c r="F859" s="65">
        <v>4.2017932527955857E-5</v>
      </c>
    </row>
    <row r="860" spans="1:6" x14ac:dyDescent="0.2">
      <c r="A860" s="58" t="s">
        <v>724</v>
      </c>
      <c r="B860" s="58" t="s">
        <v>730</v>
      </c>
      <c r="C860" s="63">
        <v>39</v>
      </c>
      <c r="D860" s="64">
        <v>515968.27</v>
      </c>
      <c r="E860" s="64">
        <v>30958.1</v>
      </c>
      <c r="F860" s="65">
        <v>3.9657971850718367E-5</v>
      </c>
    </row>
    <row r="861" spans="1:6" x14ac:dyDescent="0.2">
      <c r="A861" s="58" t="s">
        <v>724</v>
      </c>
      <c r="B861" s="58" t="s">
        <v>608</v>
      </c>
      <c r="C861" s="63">
        <v>16</v>
      </c>
      <c r="D861" s="64">
        <v>414564.16</v>
      </c>
      <c r="E861" s="64">
        <v>24873.84</v>
      </c>
      <c r="F861" s="65">
        <v>3.1863907879982059E-5</v>
      </c>
    </row>
    <row r="862" spans="1:6" x14ac:dyDescent="0.2">
      <c r="A862" s="58" t="s">
        <v>724</v>
      </c>
      <c r="B862" s="58" t="s">
        <v>50</v>
      </c>
      <c r="C862" s="63">
        <v>161</v>
      </c>
      <c r="D862" s="64">
        <v>2999599.56</v>
      </c>
      <c r="E862" s="64">
        <v>179976.04</v>
      </c>
      <c r="F862" s="65">
        <v>2.30553061335281E-4</v>
      </c>
    </row>
    <row r="863" spans="1:6" x14ac:dyDescent="0.2">
      <c r="A863" s="58" t="s">
        <v>724</v>
      </c>
      <c r="B863" s="58" t="s">
        <v>51</v>
      </c>
      <c r="C863" s="63">
        <v>3006</v>
      </c>
      <c r="D863" s="64">
        <v>132617144.14</v>
      </c>
      <c r="E863" s="64">
        <v>7952144.1699999999</v>
      </c>
      <c r="F863" s="65">
        <v>1.0186862554443399E-2</v>
      </c>
    </row>
    <row r="864" spans="1:6" x14ac:dyDescent="0.2">
      <c r="A864" s="58" t="s">
        <v>733</v>
      </c>
      <c r="B864" s="58" t="s">
        <v>733</v>
      </c>
      <c r="C864" s="63">
        <v>818</v>
      </c>
      <c r="D864" s="64">
        <v>34655885.740000002</v>
      </c>
      <c r="E864" s="64">
        <v>2079191.75</v>
      </c>
      <c r="F864" s="65">
        <v>2.663488001322622E-3</v>
      </c>
    </row>
    <row r="865" spans="1:6" x14ac:dyDescent="0.2">
      <c r="A865" s="58" t="s">
        <v>733</v>
      </c>
      <c r="B865" s="58" t="s">
        <v>734</v>
      </c>
      <c r="C865" s="63">
        <v>484</v>
      </c>
      <c r="D865" s="64">
        <v>20597418.399999999</v>
      </c>
      <c r="E865" s="64">
        <v>1234817.18</v>
      </c>
      <c r="F865" s="65">
        <v>1.581826564460462E-3</v>
      </c>
    </row>
    <row r="866" spans="1:6" x14ac:dyDescent="0.2">
      <c r="A866" s="58" t="s">
        <v>733</v>
      </c>
      <c r="B866" s="58" t="s">
        <v>735</v>
      </c>
      <c r="C866" s="63">
        <v>220</v>
      </c>
      <c r="D866" s="64">
        <v>10765059.59</v>
      </c>
      <c r="E866" s="64">
        <v>637918.78</v>
      </c>
      <c r="F866" s="65">
        <v>8.171872634394425E-4</v>
      </c>
    </row>
    <row r="867" spans="1:6" x14ac:dyDescent="0.2">
      <c r="A867" s="58" t="s">
        <v>733</v>
      </c>
      <c r="B867" s="58" t="s">
        <v>736</v>
      </c>
      <c r="C867" s="63">
        <v>200</v>
      </c>
      <c r="D867" s="64">
        <v>4483167.66</v>
      </c>
      <c r="E867" s="64">
        <v>268990.13</v>
      </c>
      <c r="F867" s="65">
        <v>3.4458196735785056E-4</v>
      </c>
    </row>
    <row r="868" spans="1:6" x14ac:dyDescent="0.2">
      <c r="A868" s="58" t="s">
        <v>733</v>
      </c>
      <c r="B868" s="58" t="s">
        <v>738</v>
      </c>
      <c r="C868" s="63">
        <v>97</v>
      </c>
      <c r="D868" s="64">
        <v>1403622.86</v>
      </c>
      <c r="E868" s="64">
        <v>84175.1</v>
      </c>
      <c r="F868" s="65">
        <v>1.0783005889674766E-4</v>
      </c>
    </row>
    <row r="869" spans="1:6" x14ac:dyDescent="0.2">
      <c r="A869" s="58" t="s">
        <v>733</v>
      </c>
      <c r="B869" s="58" t="s">
        <v>737</v>
      </c>
      <c r="C869" s="63">
        <v>42</v>
      </c>
      <c r="D869" s="64">
        <v>808194.09</v>
      </c>
      <c r="E869" s="64">
        <v>48181.61</v>
      </c>
      <c r="F869" s="65">
        <v>6.1721647423526981E-5</v>
      </c>
    </row>
    <row r="870" spans="1:6" x14ac:dyDescent="0.2">
      <c r="A870" s="58" t="s">
        <v>733</v>
      </c>
      <c r="B870" s="58" t="s">
        <v>740</v>
      </c>
      <c r="C870" s="63">
        <v>25</v>
      </c>
      <c r="D870" s="64">
        <v>231785.8</v>
      </c>
      <c r="E870" s="64">
        <v>13907.17</v>
      </c>
      <c r="F870" s="65">
        <v>1.7815374857732062E-5</v>
      </c>
    </row>
    <row r="871" spans="1:6" x14ac:dyDescent="0.2">
      <c r="A871" s="58" t="s">
        <v>733</v>
      </c>
      <c r="B871" s="58" t="s">
        <v>739</v>
      </c>
      <c r="C871" s="63">
        <v>29</v>
      </c>
      <c r="D871" s="64">
        <v>225927.91</v>
      </c>
      <c r="E871" s="64">
        <v>13555.68</v>
      </c>
      <c r="F871" s="65">
        <v>1.7365108836050853E-5</v>
      </c>
    </row>
    <row r="872" spans="1:6" x14ac:dyDescent="0.2">
      <c r="A872" s="58" t="s">
        <v>733</v>
      </c>
      <c r="B872" s="58" t="s">
        <v>50</v>
      </c>
      <c r="C872" s="63">
        <v>118</v>
      </c>
      <c r="D872" s="64">
        <v>1287558.3600000001</v>
      </c>
      <c r="E872" s="64">
        <v>77253.509999999995</v>
      </c>
      <c r="F872" s="65">
        <v>9.8963357730260895E-5</v>
      </c>
    </row>
    <row r="873" spans="1:6" x14ac:dyDescent="0.2">
      <c r="A873" s="58" t="s">
        <v>733</v>
      </c>
      <c r="B873" s="58" t="s">
        <v>51</v>
      </c>
      <c r="C873" s="63">
        <v>2033</v>
      </c>
      <c r="D873" s="64">
        <v>74458620.409999996</v>
      </c>
      <c r="E873" s="64">
        <v>4457990.92</v>
      </c>
      <c r="F873" s="65">
        <v>5.7107793571349041E-3</v>
      </c>
    </row>
    <row r="874" spans="1:6" x14ac:dyDescent="0.2">
      <c r="A874" s="58" t="s">
        <v>741</v>
      </c>
      <c r="B874" s="58" t="s">
        <v>742</v>
      </c>
      <c r="C874" s="63">
        <v>286</v>
      </c>
      <c r="D874" s="64">
        <v>7009204.9199999999</v>
      </c>
      <c r="E874" s="64">
        <v>419336.45</v>
      </c>
      <c r="F874" s="65">
        <v>5.3717873933090761E-4</v>
      </c>
    </row>
    <row r="875" spans="1:6" x14ac:dyDescent="0.2">
      <c r="A875" s="58" t="s">
        <v>741</v>
      </c>
      <c r="B875" s="58" t="s">
        <v>743</v>
      </c>
      <c r="C875" s="63">
        <v>130</v>
      </c>
      <c r="D875" s="64">
        <v>5469954.04</v>
      </c>
      <c r="E875" s="64">
        <v>328110.88</v>
      </c>
      <c r="F875" s="65">
        <v>4.2031688129938309E-4</v>
      </c>
    </row>
    <row r="876" spans="1:6" x14ac:dyDescent="0.2">
      <c r="A876" s="58" t="s">
        <v>741</v>
      </c>
      <c r="B876" s="58" t="s">
        <v>747</v>
      </c>
      <c r="C876" s="63">
        <v>19</v>
      </c>
      <c r="D876" s="64">
        <v>1713373.21</v>
      </c>
      <c r="E876" s="64">
        <v>102612.42</v>
      </c>
      <c r="F876" s="65">
        <v>1.3144865039825087E-4</v>
      </c>
    </row>
    <row r="877" spans="1:6" x14ac:dyDescent="0.2">
      <c r="A877" s="58" t="s">
        <v>741</v>
      </c>
      <c r="B877" s="58" t="s">
        <v>744</v>
      </c>
      <c r="C877" s="63">
        <v>61</v>
      </c>
      <c r="D877" s="64">
        <v>1310640.19</v>
      </c>
      <c r="E877" s="64">
        <v>78638.37</v>
      </c>
      <c r="F877" s="65">
        <v>1.0073739227686374E-4</v>
      </c>
    </row>
    <row r="878" spans="1:6" x14ac:dyDescent="0.2">
      <c r="A878" s="58" t="s">
        <v>741</v>
      </c>
      <c r="B878" s="58" t="s">
        <v>746</v>
      </c>
      <c r="C878" s="63">
        <v>32</v>
      </c>
      <c r="D878" s="64">
        <v>707994.43</v>
      </c>
      <c r="E878" s="64">
        <v>42479.65</v>
      </c>
      <c r="F878" s="65">
        <v>5.4417317727133399E-5</v>
      </c>
    </row>
    <row r="879" spans="1:6" x14ac:dyDescent="0.2">
      <c r="A879" s="58" t="s">
        <v>741</v>
      </c>
      <c r="B879" s="58" t="s">
        <v>745</v>
      </c>
      <c r="C879" s="63">
        <v>62</v>
      </c>
      <c r="D879" s="64">
        <v>300973.07</v>
      </c>
      <c r="E879" s="64">
        <v>17976.45</v>
      </c>
      <c r="F879" s="65">
        <v>2.3028207418279747E-5</v>
      </c>
    </row>
    <row r="880" spans="1:6" x14ac:dyDescent="0.2">
      <c r="A880" s="58" t="s">
        <v>741</v>
      </c>
      <c r="B880" s="58" t="s">
        <v>50</v>
      </c>
      <c r="C880" s="63">
        <v>41</v>
      </c>
      <c r="D880" s="64">
        <v>253307</v>
      </c>
      <c r="E880" s="64">
        <v>15198.41</v>
      </c>
      <c r="F880" s="65">
        <v>1.9469480231528307E-5</v>
      </c>
    </row>
    <row r="881" spans="1:6" x14ac:dyDescent="0.2">
      <c r="A881" s="58" t="s">
        <v>741</v>
      </c>
      <c r="B881" s="58" t="s">
        <v>51</v>
      </c>
      <c r="C881" s="63">
        <v>631</v>
      </c>
      <c r="D881" s="64">
        <v>16765446.859999999</v>
      </c>
      <c r="E881" s="64">
        <v>1004352.63</v>
      </c>
      <c r="F881" s="65">
        <v>1.2865966686823468E-3</v>
      </c>
    </row>
    <row r="882" spans="1:6" x14ac:dyDescent="0.2">
      <c r="A882" s="58" t="s">
        <v>748</v>
      </c>
      <c r="B882" s="58" t="s">
        <v>749</v>
      </c>
      <c r="C882" s="63">
        <v>2133</v>
      </c>
      <c r="D882" s="64">
        <v>162353440.80000001</v>
      </c>
      <c r="E882" s="64">
        <v>9727029.1600000001</v>
      </c>
      <c r="F882" s="65">
        <v>1.2460527248713478E-2</v>
      </c>
    </row>
    <row r="883" spans="1:6" x14ac:dyDescent="0.2">
      <c r="A883" s="58" t="s">
        <v>748</v>
      </c>
      <c r="B883" s="58" t="s">
        <v>750</v>
      </c>
      <c r="C883" s="63">
        <v>120</v>
      </c>
      <c r="D883" s="64">
        <v>2234441.85</v>
      </c>
      <c r="E883" s="64">
        <v>134066.53</v>
      </c>
      <c r="F883" s="65">
        <v>1.7174202140517311E-4</v>
      </c>
    </row>
    <row r="884" spans="1:6" x14ac:dyDescent="0.2">
      <c r="A884" s="58" t="s">
        <v>748</v>
      </c>
      <c r="B884" s="58" t="s">
        <v>751</v>
      </c>
      <c r="C884" s="63">
        <v>79</v>
      </c>
      <c r="D884" s="64">
        <v>1849245.48</v>
      </c>
      <c r="E884" s="64">
        <v>110954.71</v>
      </c>
      <c r="F884" s="65">
        <v>1.4213529789892208E-4</v>
      </c>
    </row>
    <row r="885" spans="1:6" x14ac:dyDescent="0.2">
      <c r="A885" s="58" t="s">
        <v>748</v>
      </c>
      <c r="B885" s="58" t="s">
        <v>753</v>
      </c>
      <c r="C885" s="63">
        <v>35</v>
      </c>
      <c r="D885" s="64">
        <v>1301715.26</v>
      </c>
      <c r="E885" s="64">
        <v>78102.94</v>
      </c>
      <c r="F885" s="65">
        <v>1.0005149527840357E-4</v>
      </c>
    </row>
    <row r="886" spans="1:6" x14ac:dyDescent="0.2">
      <c r="A886" s="58" t="s">
        <v>748</v>
      </c>
      <c r="B886" s="58" t="s">
        <v>758</v>
      </c>
      <c r="C886" s="63">
        <v>28</v>
      </c>
      <c r="D886" s="64">
        <v>961280.75</v>
      </c>
      <c r="E886" s="64">
        <v>57676.85</v>
      </c>
      <c r="F886" s="65">
        <v>7.3885247923422489E-5</v>
      </c>
    </row>
    <row r="887" spans="1:6" x14ac:dyDescent="0.2">
      <c r="A887" s="58" t="s">
        <v>748</v>
      </c>
      <c r="B887" s="58" t="s">
        <v>754</v>
      </c>
      <c r="C887" s="63">
        <v>36</v>
      </c>
      <c r="D887" s="64">
        <v>630959.91</v>
      </c>
      <c r="E887" s="64">
        <v>37848.1</v>
      </c>
      <c r="F887" s="65">
        <v>4.8484205568273692E-5</v>
      </c>
    </row>
    <row r="888" spans="1:6" x14ac:dyDescent="0.2">
      <c r="A888" s="58" t="s">
        <v>748</v>
      </c>
      <c r="B888" s="58" t="s">
        <v>756</v>
      </c>
      <c r="C888" s="63">
        <v>20</v>
      </c>
      <c r="D888" s="64">
        <v>362948.31</v>
      </c>
      <c r="E888" s="64">
        <v>21776.9</v>
      </c>
      <c r="F888" s="65">
        <v>2.7896663141339708E-5</v>
      </c>
    </row>
    <row r="889" spans="1:6" x14ac:dyDescent="0.2">
      <c r="A889" s="58" t="s">
        <v>748</v>
      </c>
      <c r="B889" s="58" t="s">
        <v>757</v>
      </c>
      <c r="C889" s="63">
        <v>27</v>
      </c>
      <c r="D889" s="64">
        <v>268985.77</v>
      </c>
      <c r="E889" s="64">
        <v>16139.14</v>
      </c>
      <c r="F889" s="65">
        <v>2.0674574984085032E-5</v>
      </c>
    </row>
    <row r="890" spans="1:6" x14ac:dyDescent="0.2">
      <c r="A890" s="58" t="s">
        <v>748</v>
      </c>
      <c r="B890" s="58" t="s">
        <v>752</v>
      </c>
      <c r="C890" s="63">
        <v>26</v>
      </c>
      <c r="D890" s="64">
        <v>236560.87</v>
      </c>
      <c r="E890" s="64">
        <v>14193.65</v>
      </c>
      <c r="F890" s="65">
        <v>1.8182361713378687E-5</v>
      </c>
    </row>
    <row r="891" spans="1:6" x14ac:dyDescent="0.2">
      <c r="A891" s="58" t="s">
        <v>748</v>
      </c>
      <c r="B891" s="58" t="s">
        <v>755</v>
      </c>
      <c r="C891" s="63">
        <v>38</v>
      </c>
      <c r="D891" s="64">
        <v>223568.71</v>
      </c>
      <c r="E891" s="64">
        <v>13414.12</v>
      </c>
      <c r="F891" s="65">
        <v>1.7183767523270429E-5</v>
      </c>
    </row>
    <row r="892" spans="1:6" x14ac:dyDescent="0.2">
      <c r="A892" s="58" t="s">
        <v>748</v>
      </c>
      <c r="B892" s="58" t="s">
        <v>828</v>
      </c>
      <c r="C892" s="63">
        <v>19</v>
      </c>
      <c r="D892" s="64">
        <v>92169.68</v>
      </c>
      <c r="E892" s="64">
        <v>5530.19</v>
      </c>
      <c r="F892" s="65">
        <v>7.0842887434669502E-6</v>
      </c>
    </row>
    <row r="893" spans="1:6" x14ac:dyDescent="0.2">
      <c r="A893" s="58" t="s">
        <v>748</v>
      </c>
      <c r="B893" s="58" t="s">
        <v>50</v>
      </c>
      <c r="C893" s="63">
        <v>105</v>
      </c>
      <c r="D893" s="64">
        <v>502237.99</v>
      </c>
      <c r="E893" s="64">
        <v>30134.3</v>
      </c>
      <c r="F893" s="65">
        <v>3.8602666867188309E-5</v>
      </c>
    </row>
    <row r="894" spans="1:6" x14ac:dyDescent="0.2">
      <c r="A894" s="58" t="s">
        <v>748</v>
      </c>
      <c r="B894" s="58" t="s">
        <v>51</v>
      </c>
      <c r="C894" s="63">
        <v>2666</v>
      </c>
      <c r="D894" s="64">
        <v>171017555.38</v>
      </c>
      <c r="E894" s="64">
        <v>10246866.59</v>
      </c>
      <c r="F894" s="65">
        <v>1.3126449839760402E-2</v>
      </c>
    </row>
    <row r="895" spans="1:6" x14ac:dyDescent="0.2">
      <c r="A895" s="58" t="s">
        <v>759</v>
      </c>
      <c r="B895" s="58" t="s">
        <v>760</v>
      </c>
      <c r="C895" s="63">
        <v>223</v>
      </c>
      <c r="D895" s="64">
        <v>13349607.99</v>
      </c>
      <c r="E895" s="64">
        <v>800976.49</v>
      </c>
      <c r="F895" s="65">
        <v>1.026067591147622E-3</v>
      </c>
    </row>
    <row r="896" spans="1:6" x14ac:dyDescent="0.2">
      <c r="A896" s="58" t="s">
        <v>759</v>
      </c>
      <c r="B896" s="58" t="s">
        <v>362</v>
      </c>
      <c r="C896" s="63">
        <v>308</v>
      </c>
      <c r="D896" s="64">
        <v>8974672.8800000008</v>
      </c>
      <c r="E896" s="64">
        <v>536296.59</v>
      </c>
      <c r="F896" s="65">
        <v>6.8700711832626188E-4</v>
      </c>
    </row>
    <row r="897" spans="1:6" x14ac:dyDescent="0.2">
      <c r="A897" s="58" t="s">
        <v>759</v>
      </c>
      <c r="B897" s="58" t="s">
        <v>762</v>
      </c>
      <c r="C897" s="63">
        <v>51</v>
      </c>
      <c r="D897" s="64">
        <v>3934392.77</v>
      </c>
      <c r="E897" s="64">
        <v>236063.56</v>
      </c>
      <c r="F897" s="65">
        <v>3.0240234437708925E-4</v>
      </c>
    </row>
    <row r="898" spans="1:6" x14ac:dyDescent="0.2">
      <c r="A898" s="58" t="s">
        <v>759</v>
      </c>
      <c r="B898" s="58" t="s">
        <v>761</v>
      </c>
      <c r="C898" s="63">
        <v>153</v>
      </c>
      <c r="D898" s="64">
        <v>3102019.02</v>
      </c>
      <c r="E898" s="64">
        <v>186090.72</v>
      </c>
      <c r="F898" s="65">
        <v>2.3838609396054387E-4</v>
      </c>
    </row>
    <row r="899" spans="1:6" x14ac:dyDescent="0.2">
      <c r="A899" s="58" t="s">
        <v>759</v>
      </c>
      <c r="B899" s="58" t="s">
        <v>763</v>
      </c>
      <c r="C899" s="63">
        <v>25</v>
      </c>
      <c r="D899" s="64">
        <v>426442</v>
      </c>
      <c r="E899" s="64">
        <v>25586.53</v>
      </c>
      <c r="F899" s="65">
        <v>3.2776878635884013E-5</v>
      </c>
    </row>
    <row r="900" spans="1:6" x14ac:dyDescent="0.2">
      <c r="A900" s="58" t="s">
        <v>759</v>
      </c>
      <c r="B900" s="58" t="s">
        <v>50</v>
      </c>
      <c r="C900" s="63">
        <v>79</v>
      </c>
      <c r="D900" s="64">
        <v>1857367.19</v>
      </c>
      <c r="E900" s="64">
        <v>111442.03</v>
      </c>
      <c r="F900" s="65">
        <v>1.4275956498386244E-4</v>
      </c>
    </row>
    <row r="901" spans="1:6" x14ac:dyDescent="0.2">
      <c r="A901" s="58" t="s">
        <v>759</v>
      </c>
      <c r="B901" s="58" t="s">
        <v>51</v>
      </c>
      <c r="C901" s="63">
        <v>839</v>
      </c>
      <c r="D901" s="64">
        <v>31644501.850000001</v>
      </c>
      <c r="E901" s="64">
        <v>1896455.92</v>
      </c>
      <c r="F901" s="65">
        <v>2.4293995914312634E-3</v>
      </c>
    </row>
    <row r="902" spans="1:6" x14ac:dyDescent="0.2">
      <c r="A902" s="58" t="s">
        <v>764</v>
      </c>
      <c r="B902" s="58" t="s">
        <v>765</v>
      </c>
      <c r="C902" s="63">
        <v>1279</v>
      </c>
      <c r="D902" s="64">
        <v>64828362.740000002</v>
      </c>
      <c r="E902" s="64">
        <v>3870762.63</v>
      </c>
      <c r="F902" s="65">
        <v>4.9585276687313688E-3</v>
      </c>
    </row>
    <row r="903" spans="1:6" x14ac:dyDescent="0.2">
      <c r="A903" s="58" t="s">
        <v>764</v>
      </c>
      <c r="B903" s="58" t="s">
        <v>766</v>
      </c>
      <c r="C903" s="63">
        <v>158</v>
      </c>
      <c r="D903" s="64">
        <v>6017464.0700000003</v>
      </c>
      <c r="E903" s="64">
        <v>360891.14</v>
      </c>
      <c r="F903" s="65">
        <v>4.6230907811828446E-4</v>
      </c>
    </row>
    <row r="904" spans="1:6" x14ac:dyDescent="0.2">
      <c r="A904" s="58" t="s">
        <v>764</v>
      </c>
      <c r="B904" s="58" t="s">
        <v>767</v>
      </c>
      <c r="C904" s="63">
        <v>126</v>
      </c>
      <c r="D904" s="64">
        <v>4063732.62</v>
      </c>
      <c r="E904" s="64">
        <v>243824.02</v>
      </c>
      <c r="F904" s="65">
        <v>3.1234365551144908E-4</v>
      </c>
    </row>
    <row r="905" spans="1:6" x14ac:dyDescent="0.2">
      <c r="A905" s="58" t="s">
        <v>764</v>
      </c>
      <c r="B905" s="58" t="s">
        <v>770</v>
      </c>
      <c r="C905" s="63">
        <v>51</v>
      </c>
      <c r="D905" s="64">
        <v>2923806.45</v>
      </c>
      <c r="E905" s="64">
        <v>175428.4</v>
      </c>
      <c r="F905" s="65">
        <v>2.2472743963668836E-4</v>
      </c>
    </row>
    <row r="906" spans="1:6" x14ac:dyDescent="0.2">
      <c r="A906" s="58" t="s">
        <v>764</v>
      </c>
      <c r="B906" s="58" t="s">
        <v>768</v>
      </c>
      <c r="C906" s="63">
        <v>111</v>
      </c>
      <c r="D906" s="64">
        <v>1977215.24</v>
      </c>
      <c r="E906" s="64">
        <v>118632.98</v>
      </c>
      <c r="F906" s="65">
        <v>1.5197132192889211E-4</v>
      </c>
    </row>
    <row r="907" spans="1:6" x14ac:dyDescent="0.2">
      <c r="A907" s="58" t="s">
        <v>764</v>
      </c>
      <c r="B907" s="58" t="s">
        <v>769</v>
      </c>
      <c r="C907" s="63">
        <v>30</v>
      </c>
      <c r="D907" s="64">
        <v>700741.95</v>
      </c>
      <c r="E907" s="64">
        <v>42044.52</v>
      </c>
      <c r="F907" s="65">
        <v>5.3859907120817014E-5</v>
      </c>
    </row>
    <row r="908" spans="1:6" x14ac:dyDescent="0.2">
      <c r="A908" s="58" t="s">
        <v>764</v>
      </c>
      <c r="B908" s="58" t="s">
        <v>50</v>
      </c>
      <c r="C908" s="63">
        <v>103</v>
      </c>
      <c r="D908" s="64">
        <v>1580094.98</v>
      </c>
      <c r="E908" s="64">
        <v>94805.69</v>
      </c>
      <c r="F908" s="65">
        <v>1.214480664287515E-4</v>
      </c>
    </row>
    <row r="909" spans="1:6" x14ac:dyDescent="0.2">
      <c r="A909" s="58" t="s">
        <v>764</v>
      </c>
      <c r="B909" s="58" t="s">
        <v>51</v>
      </c>
      <c r="C909" s="63">
        <v>1858</v>
      </c>
      <c r="D909" s="64">
        <v>82091418.049999997</v>
      </c>
      <c r="E909" s="64">
        <v>4906389.3899999997</v>
      </c>
      <c r="F909" s="65">
        <v>6.2851871502864597E-3</v>
      </c>
    </row>
    <row r="910" spans="1:6" x14ac:dyDescent="0.2">
      <c r="A910" s="58" t="s">
        <v>771</v>
      </c>
      <c r="B910" s="58" t="s">
        <v>599</v>
      </c>
      <c r="C910" s="63">
        <v>5579</v>
      </c>
      <c r="D910" s="64">
        <v>501407979.00999999</v>
      </c>
      <c r="E910" s="64">
        <v>30004379.449999999</v>
      </c>
      <c r="F910" s="65">
        <v>3.8436235932643559E-2</v>
      </c>
    </row>
    <row r="911" spans="1:6" x14ac:dyDescent="0.2">
      <c r="A911" s="58" t="s">
        <v>771</v>
      </c>
      <c r="B911" s="58" t="s">
        <v>772</v>
      </c>
      <c r="C911" s="63">
        <v>371</v>
      </c>
      <c r="D911" s="64">
        <v>11339511.369999999</v>
      </c>
      <c r="E911" s="64">
        <v>679545.19</v>
      </c>
      <c r="F911" s="65">
        <v>8.7051156292896085E-4</v>
      </c>
    </row>
    <row r="912" spans="1:6" x14ac:dyDescent="0.2">
      <c r="A912" s="58" t="s">
        <v>771</v>
      </c>
      <c r="B912" s="58" t="s">
        <v>773</v>
      </c>
      <c r="C912" s="63">
        <v>143</v>
      </c>
      <c r="D912" s="64">
        <v>3642794.72</v>
      </c>
      <c r="E912" s="64">
        <v>218567.67</v>
      </c>
      <c r="F912" s="65">
        <v>2.7998974434274398E-4</v>
      </c>
    </row>
    <row r="913" spans="1:6" x14ac:dyDescent="0.2">
      <c r="A913" s="58" t="s">
        <v>771</v>
      </c>
      <c r="B913" s="58" t="s">
        <v>774</v>
      </c>
      <c r="C913" s="63">
        <v>124</v>
      </c>
      <c r="D913" s="64">
        <v>2999368.9</v>
      </c>
      <c r="E913" s="64">
        <v>179962.14</v>
      </c>
      <c r="F913" s="65">
        <v>2.3053525514534284E-4</v>
      </c>
    </row>
    <row r="914" spans="1:6" x14ac:dyDescent="0.2">
      <c r="A914" s="58" t="s">
        <v>771</v>
      </c>
      <c r="B914" s="58" t="s">
        <v>775</v>
      </c>
      <c r="C914" s="63">
        <v>109</v>
      </c>
      <c r="D914" s="64">
        <v>2716457.27</v>
      </c>
      <c r="E914" s="64">
        <v>162987.45000000001</v>
      </c>
      <c r="F914" s="65">
        <v>2.0879032318263613E-4</v>
      </c>
    </row>
    <row r="915" spans="1:6" x14ac:dyDescent="0.2">
      <c r="A915" s="58" t="s">
        <v>771</v>
      </c>
      <c r="B915" s="58" t="s">
        <v>776</v>
      </c>
      <c r="C915" s="63">
        <v>98</v>
      </c>
      <c r="D915" s="64">
        <v>1796154.51</v>
      </c>
      <c r="E915" s="64">
        <v>107684.27</v>
      </c>
      <c r="F915" s="65">
        <v>1.3794579604126727E-4</v>
      </c>
    </row>
    <row r="916" spans="1:6" x14ac:dyDescent="0.2">
      <c r="A916" s="58" t="s">
        <v>771</v>
      </c>
      <c r="B916" s="58" t="s">
        <v>777</v>
      </c>
      <c r="C916" s="63">
        <v>57</v>
      </c>
      <c r="D916" s="64">
        <v>1155288.3600000001</v>
      </c>
      <c r="E916" s="64">
        <v>69317.31</v>
      </c>
      <c r="F916" s="65">
        <v>8.8796919990164733E-5</v>
      </c>
    </row>
    <row r="917" spans="1:6" x14ac:dyDescent="0.2">
      <c r="A917" s="58" t="s">
        <v>771</v>
      </c>
      <c r="B917" s="58" t="s">
        <v>780</v>
      </c>
      <c r="C917" s="63">
        <v>60</v>
      </c>
      <c r="D917" s="64">
        <v>1036620.35</v>
      </c>
      <c r="E917" s="64">
        <v>62197.2</v>
      </c>
      <c r="F917" s="65">
        <v>7.9675910562776789E-5</v>
      </c>
    </row>
    <row r="918" spans="1:6" x14ac:dyDescent="0.2">
      <c r="A918" s="58" t="s">
        <v>771</v>
      </c>
      <c r="B918" s="58" t="s">
        <v>778</v>
      </c>
      <c r="C918" s="63">
        <v>49</v>
      </c>
      <c r="D918" s="64">
        <v>881439.62</v>
      </c>
      <c r="E918" s="64">
        <v>52886.39</v>
      </c>
      <c r="F918" s="65">
        <v>6.7748568739881107E-5</v>
      </c>
    </row>
    <row r="919" spans="1:6" x14ac:dyDescent="0.2">
      <c r="A919" s="58" t="s">
        <v>771</v>
      </c>
      <c r="B919" s="58" t="s">
        <v>779</v>
      </c>
      <c r="C919" s="63">
        <v>26</v>
      </c>
      <c r="D919" s="64">
        <v>644736.68999999994</v>
      </c>
      <c r="E919" s="64">
        <v>38684.19</v>
      </c>
      <c r="F919" s="65">
        <v>4.9555254298159159E-5</v>
      </c>
    </row>
    <row r="920" spans="1:6" x14ac:dyDescent="0.2">
      <c r="A920" s="58" t="s">
        <v>771</v>
      </c>
      <c r="B920" s="58" t="s">
        <v>50</v>
      </c>
      <c r="C920" s="63">
        <v>138</v>
      </c>
      <c r="D920" s="64">
        <v>2726759.39</v>
      </c>
      <c r="E920" s="64">
        <v>163605.57999999999</v>
      </c>
      <c r="F920" s="65">
        <v>2.0958216060612412E-4</v>
      </c>
    </row>
    <row r="921" spans="1:6" x14ac:dyDescent="0.2">
      <c r="A921" s="58" t="s">
        <v>771</v>
      </c>
      <c r="B921" s="58" t="s">
        <v>51</v>
      </c>
      <c r="C921" s="63">
        <v>6754</v>
      </c>
      <c r="D921" s="64">
        <v>530347110.19</v>
      </c>
      <c r="E921" s="64">
        <v>31739816.850000001</v>
      </c>
      <c r="F921" s="65">
        <v>4.0659367441291831E-2</v>
      </c>
    </row>
    <row r="922" spans="1:6" x14ac:dyDescent="0.2">
      <c r="A922" s="58" t="s">
        <v>781</v>
      </c>
      <c r="B922" s="58" t="s">
        <v>782</v>
      </c>
      <c r="C922" s="63">
        <v>269</v>
      </c>
      <c r="D922" s="64">
        <v>9186676.7300000004</v>
      </c>
      <c r="E922" s="64">
        <v>547114.26</v>
      </c>
      <c r="F922" s="65">
        <v>7.008647792405416E-4</v>
      </c>
    </row>
    <row r="923" spans="1:6" x14ac:dyDescent="0.2">
      <c r="A923" s="58" t="s">
        <v>781</v>
      </c>
      <c r="B923" s="58" t="s">
        <v>784</v>
      </c>
      <c r="C923" s="63">
        <v>34</v>
      </c>
      <c r="D923" s="64">
        <v>2911818.55</v>
      </c>
      <c r="E923" s="64">
        <v>174709.11</v>
      </c>
      <c r="F923" s="65">
        <v>2.2380601414311789E-4</v>
      </c>
    </row>
    <row r="924" spans="1:6" x14ac:dyDescent="0.2">
      <c r="A924" s="58" t="s">
        <v>781</v>
      </c>
      <c r="B924" s="58" t="s">
        <v>783</v>
      </c>
      <c r="C924" s="63">
        <v>84</v>
      </c>
      <c r="D924" s="64">
        <v>2001514.12</v>
      </c>
      <c r="E924" s="64">
        <v>120090.86</v>
      </c>
      <c r="F924" s="65">
        <v>1.5383889661860903E-4</v>
      </c>
    </row>
    <row r="925" spans="1:6" x14ac:dyDescent="0.2">
      <c r="A925" s="58" t="s">
        <v>781</v>
      </c>
      <c r="B925" s="58" t="s">
        <v>786</v>
      </c>
      <c r="C925" s="63">
        <v>23</v>
      </c>
      <c r="D925" s="64">
        <v>354452.16</v>
      </c>
      <c r="E925" s="64">
        <v>21267.11</v>
      </c>
      <c r="F925" s="65">
        <v>2.7243611517700735E-5</v>
      </c>
    </row>
    <row r="926" spans="1:6" x14ac:dyDescent="0.2">
      <c r="A926" s="58" t="s">
        <v>781</v>
      </c>
      <c r="B926" s="58" t="s">
        <v>785</v>
      </c>
      <c r="C926" s="63">
        <v>35</v>
      </c>
      <c r="D926" s="64">
        <v>300308.83</v>
      </c>
      <c r="E926" s="64">
        <v>18018.55</v>
      </c>
      <c r="F926" s="65">
        <v>2.3082138396437811E-5</v>
      </c>
    </row>
    <row r="927" spans="1:6" x14ac:dyDescent="0.2">
      <c r="A927" s="58" t="s">
        <v>781</v>
      </c>
      <c r="B927" s="58" t="s">
        <v>50</v>
      </c>
      <c r="C927" s="63">
        <v>84</v>
      </c>
      <c r="D927" s="64">
        <v>664753.06000000006</v>
      </c>
      <c r="E927" s="64">
        <v>39885.19</v>
      </c>
      <c r="F927" s="65">
        <v>5.1093760349651751E-5</v>
      </c>
    </row>
    <row r="928" spans="1:6" x14ac:dyDescent="0.2">
      <c r="A928" s="58" t="s">
        <v>781</v>
      </c>
      <c r="B928" s="58" t="s">
        <v>51</v>
      </c>
      <c r="C928" s="63">
        <v>529</v>
      </c>
      <c r="D928" s="64">
        <v>15419523.449999999</v>
      </c>
      <c r="E928" s="64">
        <v>921085.07</v>
      </c>
      <c r="F928" s="65">
        <v>1.17992918745585E-3</v>
      </c>
    </row>
    <row r="929" spans="1:6" x14ac:dyDescent="0.2">
      <c r="A929" s="58" t="s">
        <v>787</v>
      </c>
      <c r="B929" s="58" t="s">
        <v>790</v>
      </c>
      <c r="C929" s="63">
        <v>295</v>
      </c>
      <c r="D929" s="64">
        <v>11860049.24</v>
      </c>
      <c r="E929" s="64">
        <v>710921.98</v>
      </c>
      <c r="F929" s="65">
        <v>9.1070588540307588E-4</v>
      </c>
    </row>
    <row r="930" spans="1:6" x14ac:dyDescent="0.2">
      <c r="A930" s="58" t="s">
        <v>787</v>
      </c>
      <c r="B930" s="58" t="s">
        <v>788</v>
      </c>
      <c r="C930" s="63">
        <v>353</v>
      </c>
      <c r="D930" s="64">
        <v>8835124.2300000004</v>
      </c>
      <c r="E930" s="64">
        <v>528029.14</v>
      </c>
      <c r="F930" s="65">
        <v>6.7641634242666796E-4</v>
      </c>
    </row>
    <row r="931" spans="1:6" x14ac:dyDescent="0.2">
      <c r="A931" s="58" t="s">
        <v>787</v>
      </c>
      <c r="B931" s="58" t="s">
        <v>789</v>
      </c>
      <c r="C931" s="63">
        <v>272</v>
      </c>
      <c r="D931" s="64">
        <v>6499169.6100000003</v>
      </c>
      <c r="E931" s="64">
        <v>389950.18</v>
      </c>
      <c r="F931" s="65">
        <v>4.995343144967734E-4</v>
      </c>
    </row>
    <row r="932" spans="1:6" x14ac:dyDescent="0.2">
      <c r="A932" s="58" t="s">
        <v>787</v>
      </c>
      <c r="B932" s="58" t="s">
        <v>792</v>
      </c>
      <c r="C932" s="63">
        <v>55</v>
      </c>
      <c r="D932" s="64">
        <v>2121336.52</v>
      </c>
      <c r="E932" s="64">
        <v>127280.2</v>
      </c>
      <c r="F932" s="65">
        <v>1.6304859112005593E-4</v>
      </c>
    </row>
    <row r="933" spans="1:6" x14ac:dyDescent="0.2">
      <c r="A933" s="58" t="s">
        <v>787</v>
      </c>
      <c r="B933" s="58" t="s">
        <v>791</v>
      </c>
      <c r="C933" s="63">
        <v>29</v>
      </c>
      <c r="D933" s="64">
        <v>224054.52</v>
      </c>
      <c r="E933" s="64">
        <v>13443.28</v>
      </c>
      <c r="F933" s="65">
        <v>1.7221122091514829E-5</v>
      </c>
    </row>
    <row r="934" spans="1:6" x14ac:dyDescent="0.2">
      <c r="A934" s="58" t="s">
        <v>787</v>
      </c>
      <c r="B934" s="58" t="s">
        <v>793</v>
      </c>
      <c r="C934" s="63">
        <v>18</v>
      </c>
      <c r="D934" s="64">
        <v>206850.11</v>
      </c>
      <c r="E934" s="64">
        <v>12410.99</v>
      </c>
      <c r="F934" s="65">
        <v>1.589873706912075E-5</v>
      </c>
    </row>
    <row r="935" spans="1:6" x14ac:dyDescent="0.2">
      <c r="A935" s="58" t="s">
        <v>787</v>
      </c>
      <c r="B935" s="58" t="s">
        <v>50</v>
      </c>
      <c r="C935" s="63">
        <v>43</v>
      </c>
      <c r="D935" s="64">
        <v>144053.16</v>
      </c>
      <c r="E935" s="64">
        <v>8643.2000000000007</v>
      </c>
      <c r="F935" s="65">
        <v>1.1072119487311204E-5</v>
      </c>
    </row>
    <row r="936" spans="1:6" x14ac:dyDescent="0.2">
      <c r="A936" s="58" t="s">
        <v>787</v>
      </c>
      <c r="B936" s="58" t="s">
        <v>51</v>
      </c>
      <c r="C936" s="63">
        <v>1065</v>
      </c>
      <c r="D936" s="64">
        <v>29890637.390000001</v>
      </c>
      <c r="E936" s="64">
        <v>1790678.98</v>
      </c>
      <c r="F936" s="65">
        <v>2.2938971249047285E-3</v>
      </c>
    </row>
    <row r="937" spans="1:6" x14ac:dyDescent="0.2">
      <c r="B937" s="58" t="s">
        <v>21</v>
      </c>
      <c r="C937" s="63">
        <v>220573</v>
      </c>
      <c r="D937" s="64">
        <v>13042706815.540001</v>
      </c>
      <c r="E937" s="64">
        <v>780627413.74000001</v>
      </c>
      <c r="F937" s="65"/>
    </row>
    <row r="939" spans="1:6" x14ac:dyDescent="0.2">
      <c r="D939" s="66">
        <f>SUM(D6:D938)/3</f>
        <v>13042706815.540009</v>
      </c>
    </row>
  </sheetData>
  <autoFilter ref="A7:F913" xr:uid="{BB229922-5035-4B77-B331-D9ED06111ED2}"/>
  <mergeCells count="5">
    <mergeCell ref="A1:F1"/>
    <mergeCell ref="A2:F2"/>
    <mergeCell ref="A3:F3"/>
    <mergeCell ref="A4:F4"/>
    <mergeCell ref="A5:F5"/>
  </mergeCells>
  <conditionalFormatting sqref="B8:F927 B928:C930 D928:F937">
    <cfRule type="expression" dxfId="1" priority="4" stopIfTrue="1">
      <formula>$B8="Other"</formula>
    </cfRule>
  </conditionalFormatting>
  <conditionalFormatting sqref="C644:C937">
    <cfRule type="expression" dxfId="0" priority="1" stopIfTrue="1">
      <formula>$B644="Other"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9ADB-95D8-40E4-A9C1-2BD671F179E7}">
  <sheetPr codeName="Sheet7"/>
  <dimension ref="A1:F1295"/>
  <sheetViews>
    <sheetView workbookViewId="0">
      <pane xSplit="2" ySplit="7" topLeftCell="C1282" activePane="bottomRight" state="frozen"/>
      <selection pane="topRight" activeCell="C1" sqref="C1"/>
      <selection pane="bottomLeft" activeCell="A2" sqref="A2"/>
      <selection pane="bottomRight" activeCell="D1289" sqref="D1289"/>
    </sheetView>
  </sheetViews>
  <sheetFormatPr defaultRowHeight="14.25" x14ac:dyDescent="0.2"/>
  <cols>
    <col min="1" max="1" width="9.6640625" style="58" bestFit="1" customWidth="1"/>
    <col min="2" max="2" width="18.21875" style="58" bestFit="1" customWidth="1"/>
    <col min="3" max="3" width="9.109375" style="63" customWidth="1"/>
    <col min="4" max="4" width="12.88671875" style="66" bestFit="1" customWidth="1"/>
    <col min="5" max="5" width="10.5546875" style="66" bestFit="1" customWidth="1"/>
    <col min="6" max="6" width="6.6640625" style="74" customWidth="1"/>
    <col min="7" max="16384" width="8.88671875" style="58"/>
  </cols>
  <sheetData>
    <row r="1" spans="1:6" ht="15" x14ac:dyDescent="0.25">
      <c r="A1" s="81" t="s">
        <v>794</v>
      </c>
      <c r="B1" s="81"/>
      <c r="C1" s="81"/>
      <c r="D1" s="81"/>
      <c r="E1" s="81"/>
      <c r="F1" s="81"/>
    </row>
    <row r="2" spans="1:6" ht="15" x14ac:dyDescent="0.25">
      <c r="A2" s="79" t="s">
        <v>795</v>
      </c>
      <c r="B2" s="79"/>
      <c r="C2" s="79"/>
      <c r="D2" s="79"/>
      <c r="E2" s="79"/>
      <c r="F2" s="79"/>
    </row>
    <row r="3" spans="1:6" ht="15" x14ac:dyDescent="0.25">
      <c r="A3" s="79" t="str">
        <f>'Table 3. County and City'!A3:F3</f>
        <v>Quarter Ending December 2025</v>
      </c>
      <c r="B3" s="82"/>
      <c r="C3" s="82"/>
      <c r="D3" s="82"/>
      <c r="E3" s="82"/>
      <c r="F3" s="82"/>
    </row>
    <row r="4" spans="1:6" ht="15" x14ac:dyDescent="0.25">
      <c r="A4" s="56"/>
      <c r="B4" s="57"/>
      <c r="C4" s="57"/>
      <c r="D4" s="57"/>
      <c r="E4" s="57"/>
      <c r="F4" s="57"/>
    </row>
    <row r="5" spans="1:6" ht="75" customHeight="1" x14ac:dyDescent="0.2">
      <c r="A5" s="80" t="s">
        <v>40</v>
      </c>
      <c r="B5" s="80"/>
      <c r="C5" s="80"/>
      <c r="D5" s="80"/>
      <c r="E5" s="80"/>
      <c r="F5" s="80"/>
    </row>
    <row r="7" spans="1:6" ht="30" x14ac:dyDescent="0.25">
      <c r="A7" s="68" t="s">
        <v>41</v>
      </c>
      <c r="B7" s="68" t="s">
        <v>0</v>
      </c>
      <c r="C7" s="69" t="s">
        <v>13</v>
      </c>
      <c r="D7" s="69" t="s">
        <v>27</v>
      </c>
      <c r="E7" s="69" t="s">
        <v>11</v>
      </c>
      <c r="F7" s="70" t="s">
        <v>43</v>
      </c>
    </row>
    <row r="8" spans="1:6" x14ac:dyDescent="0.2">
      <c r="A8" s="58" t="s">
        <v>44</v>
      </c>
      <c r="B8" s="58" t="s">
        <v>5</v>
      </c>
      <c r="C8" s="71" t="s">
        <v>796</v>
      </c>
      <c r="D8" s="72" t="s">
        <v>796</v>
      </c>
      <c r="E8" s="72" t="s">
        <v>796</v>
      </c>
      <c r="F8" s="73" t="s">
        <v>796</v>
      </c>
    </row>
    <row r="9" spans="1:6" x14ac:dyDescent="0.2">
      <c r="A9" s="58" t="s">
        <v>44</v>
      </c>
      <c r="B9" s="58" t="s">
        <v>1</v>
      </c>
      <c r="C9" s="71" t="s">
        <v>796</v>
      </c>
      <c r="D9" s="72" t="s">
        <v>796</v>
      </c>
      <c r="E9" s="72" t="s">
        <v>796</v>
      </c>
      <c r="F9" s="73" t="s">
        <v>796</v>
      </c>
    </row>
    <row r="10" spans="1:6" x14ac:dyDescent="0.2">
      <c r="A10" s="58" t="s">
        <v>44</v>
      </c>
      <c r="B10" s="58" t="s">
        <v>797</v>
      </c>
      <c r="C10" s="71">
        <v>58</v>
      </c>
      <c r="D10" s="72">
        <v>2020374</v>
      </c>
      <c r="E10" s="72">
        <v>121222</v>
      </c>
      <c r="F10" s="73">
        <v>1.5528790960600881E-4</v>
      </c>
    </row>
    <row r="11" spans="1:6" x14ac:dyDescent="0.2">
      <c r="A11" s="58" t="s">
        <v>44</v>
      </c>
      <c r="B11" s="58" t="s">
        <v>3</v>
      </c>
      <c r="C11" s="71">
        <v>31</v>
      </c>
      <c r="D11" s="72">
        <v>4695375</v>
      </c>
      <c r="E11" s="72">
        <v>281722</v>
      </c>
      <c r="F11" s="73">
        <v>3.6089175619956782E-4</v>
      </c>
    </row>
    <row r="12" spans="1:6" x14ac:dyDescent="0.2">
      <c r="A12" s="58" t="s">
        <v>44</v>
      </c>
      <c r="B12" s="58" t="s">
        <v>2</v>
      </c>
      <c r="C12" s="71">
        <v>11</v>
      </c>
      <c r="D12" s="72">
        <v>791240</v>
      </c>
      <c r="E12" s="72">
        <v>47474</v>
      </c>
      <c r="F12" s="73">
        <v>6.0815183882757761E-5</v>
      </c>
    </row>
    <row r="13" spans="1:6" x14ac:dyDescent="0.2">
      <c r="A13" s="58" t="s">
        <v>44</v>
      </c>
      <c r="B13" s="58" t="s">
        <v>6</v>
      </c>
      <c r="C13" s="71" t="s">
        <v>796</v>
      </c>
      <c r="D13" s="72" t="s">
        <v>796</v>
      </c>
      <c r="E13" s="72" t="s">
        <v>796</v>
      </c>
      <c r="F13" s="73" t="s">
        <v>796</v>
      </c>
    </row>
    <row r="14" spans="1:6" x14ac:dyDescent="0.2">
      <c r="A14" s="58" t="s">
        <v>44</v>
      </c>
      <c r="B14" s="58" t="s">
        <v>10</v>
      </c>
      <c r="C14" s="71">
        <v>196</v>
      </c>
      <c r="D14" s="72">
        <v>5870449</v>
      </c>
      <c r="E14" s="72">
        <v>352227</v>
      </c>
      <c r="F14" s="73">
        <v>4.5121013130286302E-4</v>
      </c>
    </row>
    <row r="15" spans="1:6" x14ac:dyDescent="0.2">
      <c r="A15" s="58" t="s">
        <v>44</v>
      </c>
      <c r="B15" s="58" t="s">
        <v>4</v>
      </c>
      <c r="C15" s="71">
        <v>33</v>
      </c>
      <c r="D15" s="72">
        <v>3093012</v>
      </c>
      <c r="E15" s="72">
        <v>185581</v>
      </c>
      <c r="F15" s="73">
        <v>2.3773313055874939E-4</v>
      </c>
    </row>
    <row r="16" spans="1:6" x14ac:dyDescent="0.2">
      <c r="A16" s="58" t="s">
        <v>44</v>
      </c>
      <c r="B16" s="58" t="s">
        <v>798</v>
      </c>
      <c r="C16" s="71">
        <v>247</v>
      </c>
      <c r="D16" s="72">
        <v>2397514</v>
      </c>
      <c r="E16" s="72">
        <v>137790</v>
      </c>
      <c r="F16" s="73">
        <v>1.7651186306620872E-4</v>
      </c>
    </row>
    <row r="17" spans="1:6" x14ac:dyDescent="0.2">
      <c r="A17" s="58" t="s">
        <v>44</v>
      </c>
      <c r="B17" s="58" t="s">
        <v>8</v>
      </c>
      <c r="C17" s="71">
        <v>52</v>
      </c>
      <c r="D17" s="72">
        <v>520065</v>
      </c>
      <c r="E17" s="72">
        <v>31204</v>
      </c>
      <c r="F17" s="73">
        <v>3.9972974636170818E-5</v>
      </c>
    </row>
    <row r="18" spans="1:6" x14ac:dyDescent="0.2">
      <c r="A18" s="58" t="s">
        <v>44</v>
      </c>
      <c r="B18" s="58" t="s">
        <v>799</v>
      </c>
      <c r="C18" s="71">
        <v>43</v>
      </c>
      <c r="D18" s="72">
        <v>1637372</v>
      </c>
      <c r="E18" s="72">
        <v>98242</v>
      </c>
      <c r="F18" s="73">
        <v>1.2585005044887492E-4</v>
      </c>
    </row>
    <row r="19" spans="1:6" x14ac:dyDescent="0.2">
      <c r="A19" s="58" t="s">
        <v>44</v>
      </c>
      <c r="B19" s="58" t="s">
        <v>25</v>
      </c>
      <c r="C19" s="71">
        <v>34</v>
      </c>
      <c r="D19" s="72">
        <v>1797071</v>
      </c>
      <c r="E19" s="72">
        <v>107824</v>
      </c>
      <c r="F19" s="73">
        <v>1.3812479224363806E-4</v>
      </c>
    </row>
    <row r="20" spans="1:6" x14ac:dyDescent="0.2">
      <c r="A20" s="58" t="s">
        <v>44</v>
      </c>
      <c r="B20" s="58" t="s">
        <v>51</v>
      </c>
      <c r="C20" s="71">
        <v>719</v>
      </c>
      <c r="D20" s="72">
        <v>23609218</v>
      </c>
      <c r="E20" s="72">
        <v>1410492</v>
      </c>
      <c r="F20" s="73">
        <v>1.8068696622395156E-3</v>
      </c>
    </row>
    <row r="21" spans="1:6" x14ac:dyDescent="0.2">
      <c r="A21" s="58" t="s">
        <v>52</v>
      </c>
      <c r="B21" s="58" t="s">
        <v>5</v>
      </c>
      <c r="C21" s="71" t="s">
        <v>796</v>
      </c>
      <c r="D21" s="72" t="s">
        <v>796</v>
      </c>
      <c r="E21" s="72" t="s">
        <v>796</v>
      </c>
      <c r="F21" s="73" t="s">
        <v>796</v>
      </c>
    </row>
    <row r="22" spans="1:6" x14ac:dyDescent="0.2">
      <c r="A22" s="58" t="s">
        <v>52</v>
      </c>
      <c r="B22" s="58" t="s">
        <v>1</v>
      </c>
      <c r="C22" s="71">
        <v>15</v>
      </c>
      <c r="D22" s="72">
        <v>635783</v>
      </c>
      <c r="E22" s="72">
        <v>38147</v>
      </c>
      <c r="F22" s="73">
        <v>4.886710240501244E-5</v>
      </c>
    </row>
    <row r="23" spans="1:6" x14ac:dyDescent="0.2">
      <c r="A23" s="58" t="s">
        <v>52</v>
      </c>
      <c r="B23" s="58" t="s">
        <v>797</v>
      </c>
      <c r="C23" s="71">
        <v>46</v>
      </c>
      <c r="D23" s="72">
        <v>1023809</v>
      </c>
      <c r="E23" s="72">
        <v>61429</v>
      </c>
      <c r="F23" s="73">
        <v>7.8691829859163466E-5</v>
      </c>
    </row>
    <row r="24" spans="1:6" x14ac:dyDescent="0.2">
      <c r="A24" s="58" t="s">
        <v>52</v>
      </c>
      <c r="B24" s="58" t="s">
        <v>3</v>
      </c>
      <c r="C24" s="71">
        <v>12</v>
      </c>
      <c r="D24" s="72">
        <v>996250</v>
      </c>
      <c r="E24" s="72">
        <v>59775</v>
      </c>
      <c r="F24" s="73">
        <v>7.6573021371526416E-5</v>
      </c>
    </row>
    <row r="25" spans="1:6" x14ac:dyDescent="0.2">
      <c r="A25" s="58" t="s">
        <v>52</v>
      </c>
      <c r="B25" s="58" t="s">
        <v>2</v>
      </c>
      <c r="C25" s="71" t="s">
        <v>796</v>
      </c>
      <c r="D25" s="72" t="s">
        <v>796</v>
      </c>
      <c r="E25" s="72" t="s">
        <v>796</v>
      </c>
      <c r="F25" s="73" t="s">
        <v>796</v>
      </c>
    </row>
    <row r="26" spans="1:6" x14ac:dyDescent="0.2">
      <c r="A26" s="58" t="s">
        <v>52</v>
      </c>
      <c r="B26" s="58" t="s">
        <v>6</v>
      </c>
      <c r="C26" s="71" t="s">
        <v>796</v>
      </c>
      <c r="D26" s="72" t="s">
        <v>796</v>
      </c>
      <c r="E26" s="72" t="s">
        <v>796</v>
      </c>
      <c r="F26" s="73" t="s">
        <v>796</v>
      </c>
    </row>
    <row r="27" spans="1:6" x14ac:dyDescent="0.2">
      <c r="A27" s="58" t="s">
        <v>52</v>
      </c>
      <c r="B27" s="58" t="s">
        <v>10</v>
      </c>
      <c r="C27" s="71">
        <v>102</v>
      </c>
      <c r="D27" s="72">
        <v>1245866</v>
      </c>
      <c r="E27" s="72">
        <v>74752</v>
      </c>
      <c r="F27" s="73">
        <v>9.5758870657705451E-5</v>
      </c>
    </row>
    <row r="28" spans="1:6" x14ac:dyDescent="0.2">
      <c r="A28" s="58" t="s">
        <v>52</v>
      </c>
      <c r="B28" s="58" t="s">
        <v>4</v>
      </c>
      <c r="C28" s="71" t="s">
        <v>796</v>
      </c>
      <c r="D28" s="72" t="s">
        <v>796</v>
      </c>
      <c r="E28" s="72" t="s">
        <v>796</v>
      </c>
      <c r="F28" s="73" t="s">
        <v>796</v>
      </c>
    </row>
    <row r="29" spans="1:6" x14ac:dyDescent="0.2">
      <c r="A29" s="58" t="s">
        <v>52</v>
      </c>
      <c r="B29" s="58" t="s">
        <v>798</v>
      </c>
      <c r="C29" s="71">
        <v>136</v>
      </c>
      <c r="D29" s="72">
        <v>2792877</v>
      </c>
      <c r="E29" s="72">
        <v>164972</v>
      </c>
      <c r="F29" s="73">
        <v>2.1133257183945556E-4</v>
      </c>
    </row>
    <row r="30" spans="1:6" x14ac:dyDescent="0.2">
      <c r="A30" s="58" t="s">
        <v>52</v>
      </c>
      <c r="B30" s="58" t="s">
        <v>8</v>
      </c>
      <c r="C30" s="71">
        <v>26</v>
      </c>
      <c r="D30" s="72">
        <v>234154</v>
      </c>
      <c r="E30" s="72">
        <v>14049</v>
      </c>
      <c r="F30" s="73">
        <v>1.7997061936404428E-5</v>
      </c>
    </row>
    <row r="31" spans="1:6" x14ac:dyDescent="0.2">
      <c r="A31" s="58" t="s">
        <v>52</v>
      </c>
      <c r="B31" s="58" t="s">
        <v>799</v>
      </c>
      <c r="C31" s="71">
        <v>26</v>
      </c>
      <c r="D31" s="72">
        <v>1294507</v>
      </c>
      <c r="E31" s="72">
        <v>77670</v>
      </c>
      <c r="F31" s="73">
        <v>9.9496889501069966E-5</v>
      </c>
    </row>
    <row r="32" spans="1:6" x14ac:dyDescent="0.2">
      <c r="A32" s="58" t="s">
        <v>52</v>
      </c>
      <c r="B32" s="58" t="s">
        <v>25</v>
      </c>
      <c r="C32" s="71">
        <v>30</v>
      </c>
      <c r="D32" s="72">
        <v>1897947</v>
      </c>
      <c r="E32" s="72">
        <v>113877</v>
      </c>
      <c r="F32" s="73">
        <v>1.4587881145504498E-4</v>
      </c>
    </row>
    <row r="33" spans="1:6" x14ac:dyDescent="0.2">
      <c r="A33" s="58" t="s">
        <v>52</v>
      </c>
      <c r="B33" s="58" t="s">
        <v>51</v>
      </c>
      <c r="C33" s="71">
        <v>406</v>
      </c>
      <c r="D33" s="72">
        <v>10523933</v>
      </c>
      <c r="E33" s="72">
        <v>628835</v>
      </c>
      <c r="F33" s="73">
        <v>8.0555074687016005E-4</v>
      </c>
    </row>
    <row r="34" spans="1:6" x14ac:dyDescent="0.2">
      <c r="A34" s="58" t="s">
        <v>55</v>
      </c>
      <c r="B34" s="58" t="s">
        <v>5</v>
      </c>
      <c r="C34" s="71">
        <v>16</v>
      </c>
      <c r="D34" s="72">
        <v>125502</v>
      </c>
      <c r="E34" s="72">
        <v>7525</v>
      </c>
      <c r="F34" s="73">
        <v>9.639681904152846E-6</v>
      </c>
    </row>
    <row r="35" spans="1:6" x14ac:dyDescent="0.2">
      <c r="A35" s="58" t="s">
        <v>55</v>
      </c>
      <c r="B35" s="58" t="s">
        <v>1</v>
      </c>
      <c r="C35" s="71">
        <v>44</v>
      </c>
      <c r="D35" s="72">
        <v>3474131</v>
      </c>
      <c r="E35" s="72">
        <v>208448</v>
      </c>
      <c r="F35" s="73">
        <v>2.6702623435971459E-4</v>
      </c>
    </row>
    <row r="36" spans="1:6" x14ac:dyDescent="0.2">
      <c r="A36" s="58" t="s">
        <v>55</v>
      </c>
      <c r="B36" s="58" t="s">
        <v>797</v>
      </c>
      <c r="C36" s="71">
        <v>127</v>
      </c>
      <c r="D36" s="72">
        <v>2913939</v>
      </c>
      <c r="E36" s="72">
        <v>174836</v>
      </c>
      <c r="F36" s="73">
        <v>2.2396856151421485E-4</v>
      </c>
    </row>
    <row r="37" spans="1:6" x14ac:dyDescent="0.2">
      <c r="A37" s="58" t="s">
        <v>55</v>
      </c>
      <c r="B37" s="58" t="s">
        <v>3</v>
      </c>
      <c r="C37" s="71">
        <v>66</v>
      </c>
      <c r="D37" s="72">
        <v>5587863</v>
      </c>
      <c r="E37" s="72">
        <v>335272</v>
      </c>
      <c r="F37" s="73">
        <v>4.2949042277330669E-4</v>
      </c>
    </row>
    <row r="38" spans="1:6" x14ac:dyDescent="0.2">
      <c r="A38" s="58" t="s">
        <v>55</v>
      </c>
      <c r="B38" s="58" t="s">
        <v>2</v>
      </c>
      <c r="C38" s="71">
        <v>12</v>
      </c>
      <c r="D38" s="72">
        <v>1134113</v>
      </c>
      <c r="E38" s="72">
        <v>68047</v>
      </c>
      <c r="F38" s="73">
        <v>8.7169625851413776E-5</v>
      </c>
    </row>
    <row r="39" spans="1:6" x14ac:dyDescent="0.2">
      <c r="A39" s="58" t="s">
        <v>55</v>
      </c>
      <c r="B39" s="58" t="s">
        <v>6</v>
      </c>
      <c r="C39" s="71">
        <v>21</v>
      </c>
      <c r="D39" s="72">
        <v>1376759</v>
      </c>
      <c r="E39" s="72">
        <v>82606</v>
      </c>
      <c r="F39" s="73">
        <v>1.0582000842185382E-4</v>
      </c>
    </row>
    <row r="40" spans="1:6" x14ac:dyDescent="0.2">
      <c r="A40" s="58" t="s">
        <v>55</v>
      </c>
      <c r="B40" s="58" t="s">
        <v>10</v>
      </c>
      <c r="C40" s="71">
        <v>282</v>
      </c>
      <c r="D40" s="72">
        <v>4009050</v>
      </c>
      <c r="E40" s="72">
        <v>240543</v>
      </c>
      <c r="F40" s="73">
        <v>3.0814059857417112E-4</v>
      </c>
    </row>
    <row r="41" spans="1:6" x14ac:dyDescent="0.2">
      <c r="A41" s="58" t="s">
        <v>55</v>
      </c>
      <c r="B41" s="58" t="s">
        <v>4</v>
      </c>
      <c r="C41" s="71">
        <v>27</v>
      </c>
      <c r="D41" s="72">
        <v>1579774</v>
      </c>
      <c r="E41" s="72">
        <v>94786</v>
      </c>
      <c r="F41" s="73">
        <v>1.2142284238764539E-4</v>
      </c>
    </row>
    <row r="42" spans="1:6" x14ac:dyDescent="0.2">
      <c r="A42" s="58" t="s">
        <v>55</v>
      </c>
      <c r="B42" s="58" t="s">
        <v>798</v>
      </c>
      <c r="C42" s="71">
        <v>532</v>
      </c>
      <c r="D42" s="72">
        <v>6007615</v>
      </c>
      <c r="E42" s="72">
        <v>356691</v>
      </c>
      <c r="F42" s="73">
        <v>4.5692860838195115E-4</v>
      </c>
    </row>
    <row r="43" spans="1:6" x14ac:dyDescent="0.2">
      <c r="A43" s="58" t="s">
        <v>55</v>
      </c>
      <c r="B43" s="58" t="s">
        <v>8</v>
      </c>
      <c r="C43" s="71">
        <v>157</v>
      </c>
      <c r="D43" s="72">
        <v>5698635</v>
      </c>
      <c r="E43" s="72">
        <v>341889</v>
      </c>
      <c r="F43" s="73">
        <v>4.3796693774470592E-4</v>
      </c>
    </row>
    <row r="44" spans="1:6" x14ac:dyDescent="0.2">
      <c r="A44" s="58" t="s">
        <v>55</v>
      </c>
      <c r="B44" s="58" t="s">
        <v>799</v>
      </c>
      <c r="C44" s="71">
        <v>57</v>
      </c>
      <c r="D44" s="72">
        <v>2030302</v>
      </c>
      <c r="E44" s="72">
        <v>121818</v>
      </c>
      <c r="F44" s="73">
        <v>1.5605139803323472E-4</v>
      </c>
    </row>
    <row r="45" spans="1:6" x14ac:dyDescent="0.2">
      <c r="A45" s="58" t="s">
        <v>55</v>
      </c>
      <c r="B45" s="58" t="s">
        <v>25</v>
      </c>
      <c r="C45" s="71">
        <v>64</v>
      </c>
      <c r="D45" s="72">
        <v>3486434</v>
      </c>
      <c r="E45" s="72">
        <v>209186</v>
      </c>
      <c r="F45" s="73">
        <v>2.6797162774778966E-4</v>
      </c>
    </row>
    <row r="46" spans="1:6" x14ac:dyDescent="0.2">
      <c r="A46" s="58" t="s">
        <v>55</v>
      </c>
      <c r="B46" s="58" t="s">
        <v>51</v>
      </c>
      <c r="C46" s="71">
        <v>1405</v>
      </c>
      <c r="D46" s="72">
        <v>37424116</v>
      </c>
      <c r="E46" s="72">
        <v>2241647</v>
      </c>
      <c r="F46" s="73">
        <v>2.8715965476941545E-3</v>
      </c>
    </row>
    <row r="47" spans="1:6" x14ac:dyDescent="0.2">
      <c r="A47" s="58" t="s">
        <v>63</v>
      </c>
      <c r="B47" s="58" t="s">
        <v>5</v>
      </c>
      <c r="C47" s="71">
        <v>15</v>
      </c>
      <c r="D47" s="72">
        <v>434756</v>
      </c>
      <c r="E47" s="72">
        <v>26085</v>
      </c>
      <c r="F47" s="73">
        <v>3.3415428899644781E-5</v>
      </c>
    </row>
    <row r="48" spans="1:6" x14ac:dyDescent="0.2">
      <c r="A48" s="58" t="s">
        <v>63</v>
      </c>
      <c r="B48" s="58" t="s">
        <v>1</v>
      </c>
      <c r="C48" s="71">
        <v>19</v>
      </c>
      <c r="D48" s="72">
        <v>4313749</v>
      </c>
      <c r="E48" s="72">
        <v>258825</v>
      </c>
      <c r="F48" s="73">
        <v>3.315602217730711E-4</v>
      </c>
    </row>
    <row r="49" spans="1:6" x14ac:dyDescent="0.2">
      <c r="A49" s="58" t="s">
        <v>63</v>
      </c>
      <c r="B49" s="58" t="s">
        <v>797</v>
      </c>
      <c r="C49" s="71">
        <v>98</v>
      </c>
      <c r="D49" s="72">
        <v>3919496</v>
      </c>
      <c r="E49" s="72">
        <v>235170</v>
      </c>
      <c r="F49" s="73">
        <v>3.0125767354147837E-4</v>
      </c>
    </row>
    <row r="50" spans="1:6" x14ac:dyDescent="0.2">
      <c r="A50" s="58" t="s">
        <v>63</v>
      </c>
      <c r="B50" s="58" t="s">
        <v>3</v>
      </c>
      <c r="C50" s="71">
        <v>57</v>
      </c>
      <c r="D50" s="72">
        <v>3796200</v>
      </c>
      <c r="E50" s="72">
        <v>227693</v>
      </c>
      <c r="F50" s="73">
        <v>2.9167948063817594E-4</v>
      </c>
    </row>
    <row r="51" spans="1:6" x14ac:dyDescent="0.2">
      <c r="A51" s="58" t="s">
        <v>63</v>
      </c>
      <c r="B51" s="58" t="s">
        <v>2</v>
      </c>
      <c r="C51" s="71">
        <v>12</v>
      </c>
      <c r="D51" s="72">
        <v>8527887</v>
      </c>
      <c r="E51" s="72">
        <v>511673</v>
      </c>
      <c r="F51" s="73">
        <v>6.5546378191941508E-4</v>
      </c>
    </row>
    <row r="52" spans="1:6" x14ac:dyDescent="0.2">
      <c r="A52" s="58" t="s">
        <v>63</v>
      </c>
      <c r="B52" s="58" t="s">
        <v>6</v>
      </c>
      <c r="C52" s="71">
        <v>14</v>
      </c>
      <c r="D52" s="72">
        <v>321887</v>
      </c>
      <c r="E52" s="72">
        <v>19313</v>
      </c>
      <c r="F52" s="73">
        <v>2.4740355696332743E-5</v>
      </c>
    </row>
    <row r="53" spans="1:6" x14ac:dyDescent="0.2">
      <c r="A53" s="58" t="s">
        <v>63</v>
      </c>
      <c r="B53" s="58" t="s">
        <v>10</v>
      </c>
      <c r="C53" s="71">
        <v>220</v>
      </c>
      <c r="D53" s="72">
        <v>4482062</v>
      </c>
      <c r="E53" s="72">
        <v>268924</v>
      </c>
      <c r="F53" s="73">
        <v>3.4449725134782719E-4</v>
      </c>
    </row>
    <row r="54" spans="1:6" x14ac:dyDescent="0.2">
      <c r="A54" s="58" t="s">
        <v>63</v>
      </c>
      <c r="B54" s="58" t="s">
        <v>4</v>
      </c>
      <c r="C54" s="71">
        <v>37</v>
      </c>
      <c r="D54" s="72">
        <v>659744</v>
      </c>
      <c r="E54" s="72">
        <v>39556</v>
      </c>
      <c r="F54" s="73">
        <v>5.0672060784142184E-5</v>
      </c>
    </row>
    <row r="55" spans="1:6" x14ac:dyDescent="0.2">
      <c r="A55" s="58" t="s">
        <v>63</v>
      </c>
      <c r="B55" s="58" t="s">
        <v>798</v>
      </c>
      <c r="C55" s="71">
        <v>368</v>
      </c>
      <c r="D55" s="72">
        <v>3367598</v>
      </c>
      <c r="E55" s="72">
        <v>197044</v>
      </c>
      <c r="F55" s="73">
        <v>2.5241747257433796E-4</v>
      </c>
    </row>
    <row r="56" spans="1:6" x14ac:dyDescent="0.2">
      <c r="A56" s="58" t="s">
        <v>63</v>
      </c>
      <c r="B56" s="58" t="s">
        <v>8</v>
      </c>
      <c r="C56" s="71">
        <v>103</v>
      </c>
      <c r="D56" s="72">
        <v>1795067</v>
      </c>
      <c r="E56" s="72">
        <v>107668</v>
      </c>
      <c r="F56" s="73">
        <v>1.3792495299087422E-4</v>
      </c>
    </row>
    <row r="57" spans="1:6" x14ac:dyDescent="0.2">
      <c r="A57" s="58" t="s">
        <v>63</v>
      </c>
      <c r="B57" s="58" t="s">
        <v>799</v>
      </c>
      <c r="C57" s="71">
        <v>51</v>
      </c>
      <c r="D57" s="72">
        <v>4112589</v>
      </c>
      <c r="E57" s="72">
        <v>246755</v>
      </c>
      <c r="F57" s="73">
        <v>3.1609830010089504E-4</v>
      </c>
    </row>
    <row r="58" spans="1:6" x14ac:dyDescent="0.2">
      <c r="A58" s="58" t="s">
        <v>63</v>
      </c>
      <c r="B58" s="58" t="s">
        <v>25</v>
      </c>
      <c r="C58" s="71">
        <v>53</v>
      </c>
      <c r="D58" s="72">
        <v>1456800</v>
      </c>
      <c r="E58" s="72">
        <v>87408</v>
      </c>
      <c r="F58" s="73">
        <v>1.1197147054859693E-4</v>
      </c>
    </row>
    <row r="59" spans="1:6" x14ac:dyDescent="0.2">
      <c r="A59" s="58" t="s">
        <v>63</v>
      </c>
      <c r="B59" s="58" t="s">
        <v>51</v>
      </c>
      <c r="C59" s="71">
        <v>1047</v>
      </c>
      <c r="D59" s="72">
        <v>37187836</v>
      </c>
      <c r="E59" s="72">
        <v>2226114</v>
      </c>
      <c r="F59" s="73">
        <v>2.8516984508147915E-3</v>
      </c>
    </row>
    <row r="60" spans="1:6" x14ac:dyDescent="0.2">
      <c r="A60" s="58" t="s">
        <v>68</v>
      </c>
      <c r="B60" s="58" t="s">
        <v>5</v>
      </c>
      <c r="C60" s="71" t="s">
        <v>796</v>
      </c>
      <c r="D60" s="72" t="s">
        <v>796</v>
      </c>
      <c r="E60" s="72" t="s">
        <v>796</v>
      </c>
      <c r="F60" s="73" t="s">
        <v>796</v>
      </c>
    </row>
    <row r="61" spans="1:6" x14ac:dyDescent="0.2">
      <c r="A61" s="58" t="s">
        <v>68</v>
      </c>
      <c r="B61" s="58" t="s">
        <v>1</v>
      </c>
      <c r="C61" s="71" t="s">
        <v>796</v>
      </c>
      <c r="D61" s="72" t="s">
        <v>796</v>
      </c>
      <c r="E61" s="72" t="s">
        <v>796</v>
      </c>
      <c r="F61" s="73" t="s">
        <v>796</v>
      </c>
    </row>
    <row r="62" spans="1:6" x14ac:dyDescent="0.2">
      <c r="A62" s="58" t="s">
        <v>68</v>
      </c>
      <c r="B62" s="58" t="s">
        <v>797</v>
      </c>
      <c r="C62" s="71">
        <v>51</v>
      </c>
      <c r="D62" s="72">
        <v>991411</v>
      </c>
      <c r="E62" s="72">
        <v>59485</v>
      </c>
      <c r="F62" s="73">
        <v>7.6201525324721858E-5</v>
      </c>
    </row>
    <row r="63" spans="1:6" x14ac:dyDescent="0.2">
      <c r="A63" s="58" t="s">
        <v>68</v>
      </c>
      <c r="B63" s="58" t="s">
        <v>3</v>
      </c>
      <c r="C63" s="71">
        <v>14</v>
      </c>
      <c r="D63" s="72">
        <v>1450054</v>
      </c>
      <c r="E63" s="72">
        <v>87003</v>
      </c>
      <c r="F63" s="73">
        <v>1.114526571039216E-4</v>
      </c>
    </row>
    <row r="64" spans="1:6" x14ac:dyDescent="0.2">
      <c r="A64" s="58" t="s">
        <v>68</v>
      </c>
      <c r="B64" s="58" t="s">
        <v>2</v>
      </c>
      <c r="C64" s="71">
        <v>13</v>
      </c>
      <c r="D64" s="72">
        <v>1194867</v>
      </c>
      <c r="E64" s="72">
        <v>71692</v>
      </c>
      <c r="F64" s="73">
        <v>9.1838946853491795E-5</v>
      </c>
    </row>
    <row r="65" spans="1:6" x14ac:dyDescent="0.2">
      <c r="A65" s="58" t="s">
        <v>68</v>
      </c>
      <c r="B65" s="58" t="s">
        <v>6</v>
      </c>
      <c r="C65" s="71" t="s">
        <v>796</v>
      </c>
      <c r="D65" s="72" t="s">
        <v>796</v>
      </c>
      <c r="E65" s="72" t="s">
        <v>796</v>
      </c>
      <c r="F65" s="73" t="s">
        <v>796</v>
      </c>
    </row>
    <row r="66" spans="1:6" x14ac:dyDescent="0.2">
      <c r="A66" s="58" t="s">
        <v>68</v>
      </c>
      <c r="B66" s="58" t="s">
        <v>10</v>
      </c>
      <c r="C66" s="71">
        <v>116</v>
      </c>
      <c r="D66" s="72">
        <v>3030957</v>
      </c>
      <c r="E66" s="72">
        <v>181857</v>
      </c>
      <c r="F66" s="73">
        <v>2.3296260890943841E-4</v>
      </c>
    </row>
    <row r="67" spans="1:6" x14ac:dyDescent="0.2">
      <c r="A67" s="58" t="s">
        <v>68</v>
      </c>
      <c r="B67" s="58" t="s">
        <v>4</v>
      </c>
      <c r="C67" s="71">
        <v>22</v>
      </c>
      <c r="D67" s="72">
        <v>545878</v>
      </c>
      <c r="E67" s="72">
        <v>32753</v>
      </c>
      <c r="F67" s="73">
        <v>4.1957275934447592E-5</v>
      </c>
    </row>
    <row r="68" spans="1:6" x14ac:dyDescent="0.2">
      <c r="A68" s="58" t="s">
        <v>68</v>
      </c>
      <c r="B68" s="58" t="s">
        <v>798</v>
      </c>
      <c r="C68" s="71">
        <v>196</v>
      </c>
      <c r="D68" s="72">
        <v>2145994</v>
      </c>
      <c r="E68" s="72">
        <v>127603</v>
      </c>
      <c r="F68" s="73">
        <v>1.6346210365656021E-4</v>
      </c>
    </row>
    <row r="69" spans="1:6" x14ac:dyDescent="0.2">
      <c r="A69" s="58" t="s">
        <v>68</v>
      </c>
      <c r="B69" s="58" t="s">
        <v>8</v>
      </c>
      <c r="C69" s="71">
        <v>56</v>
      </c>
      <c r="D69" s="72">
        <v>498644</v>
      </c>
      <c r="E69" s="72">
        <v>29804</v>
      </c>
      <c r="F69" s="73">
        <v>3.8179545444700516E-5</v>
      </c>
    </row>
    <row r="70" spans="1:6" x14ac:dyDescent="0.2">
      <c r="A70" s="58" t="s">
        <v>68</v>
      </c>
      <c r="B70" s="58" t="s">
        <v>799</v>
      </c>
      <c r="C70" s="71">
        <v>40</v>
      </c>
      <c r="D70" s="72">
        <v>1367772</v>
      </c>
      <c r="E70" s="72">
        <v>82066</v>
      </c>
      <c r="F70" s="73">
        <v>1.0512825716228669E-4</v>
      </c>
    </row>
    <row r="71" spans="1:6" x14ac:dyDescent="0.2">
      <c r="A71" s="58" t="s">
        <v>68</v>
      </c>
      <c r="B71" s="58" t="s">
        <v>25</v>
      </c>
      <c r="C71" s="71">
        <v>34</v>
      </c>
      <c r="D71" s="72">
        <v>569251</v>
      </c>
      <c r="E71" s="72">
        <v>34155</v>
      </c>
      <c r="F71" s="73">
        <v>4.375326716761999E-5</v>
      </c>
    </row>
    <row r="72" spans="1:6" x14ac:dyDescent="0.2">
      <c r="A72" s="58" t="s">
        <v>68</v>
      </c>
      <c r="B72" s="58" t="s">
        <v>51</v>
      </c>
      <c r="C72" s="71">
        <v>553</v>
      </c>
      <c r="D72" s="72">
        <v>12938363</v>
      </c>
      <c r="E72" s="72">
        <v>775031</v>
      </c>
      <c r="F72" s="73">
        <v>9.9283087121029693E-4</v>
      </c>
    </row>
    <row r="73" spans="1:6" x14ac:dyDescent="0.2">
      <c r="A73" s="58" t="s">
        <v>71</v>
      </c>
      <c r="B73" s="58" t="s">
        <v>5</v>
      </c>
      <c r="C73" s="71">
        <v>36</v>
      </c>
      <c r="D73" s="72">
        <v>697958</v>
      </c>
      <c r="E73" s="72">
        <v>41877</v>
      </c>
      <c r="F73" s="73">
        <v>5.3645310179429727E-5</v>
      </c>
    </row>
    <row r="74" spans="1:6" x14ac:dyDescent="0.2">
      <c r="A74" s="58" t="s">
        <v>71</v>
      </c>
      <c r="B74" s="58" t="s">
        <v>1</v>
      </c>
      <c r="C74" s="71">
        <v>25</v>
      </c>
      <c r="D74" s="72">
        <v>3848083</v>
      </c>
      <c r="E74" s="72">
        <v>230885</v>
      </c>
      <c r="F74" s="73">
        <v>2.9576849919472822E-4</v>
      </c>
    </row>
    <row r="75" spans="1:6" x14ac:dyDescent="0.2">
      <c r="A75" s="58" t="s">
        <v>71</v>
      </c>
      <c r="B75" s="58" t="s">
        <v>797</v>
      </c>
      <c r="C75" s="71">
        <v>148</v>
      </c>
      <c r="D75" s="72">
        <v>3425844</v>
      </c>
      <c r="E75" s="72">
        <v>205551</v>
      </c>
      <c r="F75" s="73">
        <v>2.633151169542221E-4</v>
      </c>
    </row>
    <row r="76" spans="1:6" x14ac:dyDescent="0.2">
      <c r="A76" s="58" t="s">
        <v>71</v>
      </c>
      <c r="B76" s="58" t="s">
        <v>3</v>
      </c>
      <c r="C76" s="71">
        <v>67</v>
      </c>
      <c r="D76" s="72">
        <v>6991254</v>
      </c>
      <c r="E76" s="72">
        <v>419475</v>
      </c>
      <c r="F76" s="73">
        <v>5.3735622149428766E-4</v>
      </c>
    </row>
    <row r="77" spans="1:6" x14ac:dyDescent="0.2">
      <c r="A77" s="58" t="s">
        <v>71</v>
      </c>
      <c r="B77" s="58" t="s">
        <v>2</v>
      </c>
      <c r="C77" s="71">
        <v>34</v>
      </c>
      <c r="D77" s="72">
        <v>2250573</v>
      </c>
      <c r="E77" s="72">
        <v>135034</v>
      </c>
      <c r="F77" s="73">
        <v>1.7298136960071432E-4</v>
      </c>
    </row>
    <row r="78" spans="1:6" x14ac:dyDescent="0.2">
      <c r="A78" s="58" t="s">
        <v>71</v>
      </c>
      <c r="B78" s="58" t="s">
        <v>6</v>
      </c>
      <c r="C78" s="71">
        <v>21</v>
      </c>
      <c r="D78" s="72">
        <v>628639</v>
      </c>
      <c r="E78" s="72">
        <v>37718</v>
      </c>
      <c r="F78" s="73">
        <v>4.8317544459911894E-5</v>
      </c>
    </row>
    <row r="79" spans="1:6" x14ac:dyDescent="0.2">
      <c r="A79" s="58" t="s">
        <v>71</v>
      </c>
      <c r="B79" s="58" t="s">
        <v>10</v>
      </c>
      <c r="C79" s="71">
        <v>459</v>
      </c>
      <c r="D79" s="72">
        <v>8585971</v>
      </c>
      <c r="E79" s="72">
        <v>515158</v>
      </c>
      <c r="F79" s="73">
        <v>6.5992813958532512E-4</v>
      </c>
    </row>
    <row r="80" spans="1:6" x14ac:dyDescent="0.2">
      <c r="A80" s="58" t="s">
        <v>71</v>
      </c>
      <c r="B80" s="58" t="s">
        <v>4</v>
      </c>
      <c r="C80" s="71">
        <v>56</v>
      </c>
      <c r="D80" s="72">
        <v>3038703</v>
      </c>
      <c r="E80" s="72">
        <v>182322</v>
      </c>
      <c r="F80" s="73">
        <v>2.3355828360517675E-4</v>
      </c>
    </row>
    <row r="81" spans="1:6" x14ac:dyDescent="0.2">
      <c r="A81" s="58" t="s">
        <v>71</v>
      </c>
      <c r="B81" s="58" t="s">
        <v>798</v>
      </c>
      <c r="C81" s="71">
        <v>594</v>
      </c>
      <c r="D81" s="72">
        <v>5833372</v>
      </c>
      <c r="E81" s="72">
        <v>349155</v>
      </c>
      <c r="F81" s="73">
        <v>4.4727483524843677E-4</v>
      </c>
    </row>
    <row r="82" spans="1:6" x14ac:dyDescent="0.2">
      <c r="A82" s="58" t="s">
        <v>71</v>
      </c>
      <c r="B82" s="58" t="s">
        <v>8</v>
      </c>
      <c r="C82" s="71">
        <v>172</v>
      </c>
      <c r="D82" s="72">
        <v>2589763</v>
      </c>
      <c r="E82" s="72">
        <v>155380</v>
      </c>
      <c r="F82" s="73">
        <v>1.9904501983618195E-4</v>
      </c>
    </row>
    <row r="83" spans="1:6" x14ac:dyDescent="0.2">
      <c r="A83" s="58" t="s">
        <v>71</v>
      </c>
      <c r="B83" s="58" t="s">
        <v>799</v>
      </c>
      <c r="C83" s="71">
        <v>124</v>
      </c>
      <c r="D83" s="72">
        <v>5120344</v>
      </c>
      <c r="E83" s="72">
        <v>307221</v>
      </c>
      <c r="F83" s="73">
        <v>3.9355650688049719E-4</v>
      </c>
    </row>
    <row r="84" spans="1:6" x14ac:dyDescent="0.2">
      <c r="A84" s="58" t="s">
        <v>71</v>
      </c>
      <c r="B84" s="58" t="s">
        <v>25</v>
      </c>
      <c r="C84" s="71">
        <v>84</v>
      </c>
      <c r="D84" s="72">
        <v>4336419</v>
      </c>
      <c r="E84" s="72">
        <v>260185</v>
      </c>
      <c r="F84" s="73">
        <v>3.3330241013049939E-4</v>
      </c>
    </row>
    <row r="85" spans="1:6" x14ac:dyDescent="0.2">
      <c r="A85" s="58" t="s">
        <v>71</v>
      </c>
      <c r="B85" s="58" t="s">
        <v>51</v>
      </c>
      <c r="C85" s="71">
        <v>1820</v>
      </c>
      <c r="D85" s="72">
        <v>47346923</v>
      </c>
      <c r="E85" s="72">
        <v>2839962</v>
      </c>
      <c r="F85" s="73">
        <v>3.6380505381902622E-3</v>
      </c>
    </row>
    <row r="86" spans="1:6" x14ac:dyDescent="0.2">
      <c r="A86" s="58" t="s">
        <v>84</v>
      </c>
      <c r="B86" s="58" t="s">
        <v>5</v>
      </c>
      <c r="C86" s="71">
        <v>179</v>
      </c>
      <c r="D86" s="72">
        <v>22291998</v>
      </c>
      <c r="E86" s="72">
        <v>1337520</v>
      </c>
      <c r="F86" s="73">
        <v>1.7133910086966795E-3</v>
      </c>
    </row>
    <row r="87" spans="1:6" x14ac:dyDescent="0.2">
      <c r="A87" s="58" t="s">
        <v>84</v>
      </c>
      <c r="B87" s="58" t="s">
        <v>1</v>
      </c>
      <c r="C87" s="71">
        <v>117</v>
      </c>
      <c r="D87" s="72">
        <v>87254574</v>
      </c>
      <c r="E87" s="72">
        <v>5235274</v>
      </c>
      <c r="F87" s="73">
        <v>6.7064951549610473E-3</v>
      </c>
    </row>
    <row r="88" spans="1:6" x14ac:dyDescent="0.2">
      <c r="A88" s="58" t="s">
        <v>84</v>
      </c>
      <c r="B88" s="58" t="s">
        <v>797</v>
      </c>
      <c r="C88" s="71">
        <v>1018</v>
      </c>
      <c r="D88" s="72">
        <v>65858559</v>
      </c>
      <c r="E88" s="72">
        <v>3951514</v>
      </c>
      <c r="F88" s="73">
        <v>5.0619718272168273E-3</v>
      </c>
    </row>
    <row r="89" spans="1:6" x14ac:dyDescent="0.2">
      <c r="A89" s="58" t="s">
        <v>84</v>
      </c>
      <c r="B89" s="58" t="s">
        <v>3</v>
      </c>
      <c r="C89" s="71">
        <v>400</v>
      </c>
      <c r="D89" s="72">
        <v>43179751</v>
      </c>
      <c r="E89" s="72">
        <v>2590785</v>
      </c>
      <c r="F89" s="73">
        <v>3.3188496055881235E-3</v>
      </c>
    </row>
    <row r="90" spans="1:6" x14ac:dyDescent="0.2">
      <c r="A90" s="58" t="s">
        <v>84</v>
      </c>
      <c r="B90" s="58" t="s">
        <v>2</v>
      </c>
      <c r="C90" s="71">
        <v>153</v>
      </c>
      <c r="D90" s="72">
        <v>81662502</v>
      </c>
      <c r="E90" s="72">
        <v>4899750</v>
      </c>
      <c r="F90" s="73">
        <v>6.2766819149332759E-3</v>
      </c>
    </row>
    <row r="91" spans="1:6" x14ac:dyDescent="0.2">
      <c r="A91" s="58" t="s">
        <v>84</v>
      </c>
      <c r="B91" s="58" t="s">
        <v>6</v>
      </c>
      <c r="C91" s="71">
        <v>160</v>
      </c>
      <c r="D91" s="72">
        <v>17475217</v>
      </c>
      <c r="E91" s="72">
        <v>1048513</v>
      </c>
      <c r="F91" s="73">
        <v>1.343167015597211E-3</v>
      </c>
    </row>
    <row r="92" spans="1:6" x14ac:dyDescent="0.2">
      <c r="A92" s="58" t="s">
        <v>84</v>
      </c>
      <c r="B92" s="58" t="s">
        <v>10</v>
      </c>
      <c r="C92" s="71">
        <v>1428</v>
      </c>
      <c r="D92" s="72">
        <v>73595607</v>
      </c>
      <c r="E92" s="72">
        <v>4415737</v>
      </c>
      <c r="F92" s="73">
        <v>5.6566511697539101E-3</v>
      </c>
    </row>
    <row r="93" spans="1:6" x14ac:dyDescent="0.2">
      <c r="A93" s="58" t="s">
        <v>84</v>
      </c>
      <c r="B93" s="58" t="s">
        <v>4</v>
      </c>
      <c r="C93" s="71">
        <v>247</v>
      </c>
      <c r="D93" s="72">
        <v>27974397</v>
      </c>
      <c r="E93" s="72">
        <v>1678464</v>
      </c>
      <c r="F93" s="73">
        <v>2.150147381737143E-3</v>
      </c>
    </row>
    <row r="94" spans="1:6" x14ac:dyDescent="0.2">
      <c r="A94" s="58" t="s">
        <v>84</v>
      </c>
      <c r="B94" s="58" t="s">
        <v>798</v>
      </c>
      <c r="C94" s="71">
        <v>2810</v>
      </c>
      <c r="D94" s="72">
        <v>72372192</v>
      </c>
      <c r="E94" s="72">
        <v>4255686</v>
      </c>
      <c r="F94" s="73">
        <v>5.4516225015224726E-3</v>
      </c>
    </row>
    <row r="95" spans="1:6" x14ac:dyDescent="0.2">
      <c r="A95" s="58" t="s">
        <v>84</v>
      </c>
      <c r="B95" s="58" t="s">
        <v>8</v>
      </c>
      <c r="C95" s="71">
        <v>1063</v>
      </c>
      <c r="D95" s="72">
        <v>67450298</v>
      </c>
      <c r="E95" s="72">
        <v>4047018</v>
      </c>
      <c r="F95" s="73">
        <v>5.1843144425755272E-3</v>
      </c>
    </row>
    <row r="96" spans="1:6" x14ac:dyDescent="0.2">
      <c r="A96" s="58" t="s">
        <v>84</v>
      </c>
      <c r="B96" s="58" t="s">
        <v>799</v>
      </c>
      <c r="C96" s="71">
        <v>228</v>
      </c>
      <c r="D96" s="72">
        <v>37117846</v>
      </c>
      <c r="E96" s="72">
        <v>2227071</v>
      </c>
      <c r="F96" s="73">
        <v>2.8529243877692466E-3</v>
      </c>
    </row>
    <row r="97" spans="1:6" x14ac:dyDescent="0.2">
      <c r="A97" s="58" t="s">
        <v>84</v>
      </c>
      <c r="B97" s="58" t="s">
        <v>25</v>
      </c>
      <c r="C97" s="71">
        <v>357</v>
      </c>
      <c r="D97" s="72">
        <v>43679228</v>
      </c>
      <c r="E97" s="72">
        <v>2620754</v>
      </c>
      <c r="F97" s="73">
        <v>3.3572405194732475E-3</v>
      </c>
    </row>
    <row r="98" spans="1:6" x14ac:dyDescent="0.2">
      <c r="A98" s="58" t="s">
        <v>84</v>
      </c>
      <c r="B98" s="58" t="s">
        <v>51</v>
      </c>
      <c r="C98" s="71">
        <v>8160</v>
      </c>
      <c r="D98" s="72">
        <v>639912168</v>
      </c>
      <c r="E98" s="72">
        <v>38308085</v>
      </c>
      <c r="F98" s="73">
        <v>4.907345564880386E-2</v>
      </c>
    </row>
    <row r="99" spans="1:6" x14ac:dyDescent="0.2">
      <c r="A99" s="58" t="s">
        <v>94</v>
      </c>
      <c r="B99" s="58" t="s">
        <v>5</v>
      </c>
      <c r="C99" s="71" t="s">
        <v>796</v>
      </c>
      <c r="D99" s="72" t="s">
        <v>796</v>
      </c>
      <c r="E99" s="72" t="s">
        <v>796</v>
      </c>
      <c r="F99" s="73" t="s">
        <v>796</v>
      </c>
    </row>
    <row r="100" spans="1:6" x14ac:dyDescent="0.2">
      <c r="A100" s="58" t="s">
        <v>94</v>
      </c>
      <c r="B100" s="58" t="s">
        <v>1</v>
      </c>
      <c r="C100" s="71">
        <v>35</v>
      </c>
      <c r="D100" s="72">
        <v>3239156</v>
      </c>
      <c r="E100" s="72">
        <v>194349</v>
      </c>
      <c r="F100" s="73">
        <v>2.4896512138075763E-4</v>
      </c>
    </row>
    <row r="101" spans="1:6" x14ac:dyDescent="0.2">
      <c r="A101" s="58" t="s">
        <v>94</v>
      </c>
      <c r="B101" s="58" t="s">
        <v>797</v>
      </c>
      <c r="C101" s="71">
        <v>150</v>
      </c>
      <c r="D101" s="72">
        <v>5507064</v>
      </c>
      <c r="E101" s="72">
        <v>330424</v>
      </c>
      <c r="F101" s="73">
        <v>4.2328003368741527E-4</v>
      </c>
    </row>
    <row r="102" spans="1:6" x14ac:dyDescent="0.2">
      <c r="A102" s="58" t="s">
        <v>94</v>
      </c>
      <c r="B102" s="58" t="s">
        <v>3</v>
      </c>
      <c r="C102" s="71">
        <v>51</v>
      </c>
      <c r="D102" s="72">
        <v>6128922</v>
      </c>
      <c r="E102" s="72">
        <v>367735</v>
      </c>
      <c r="F102" s="73">
        <v>4.7107620266094972E-4</v>
      </c>
    </row>
    <row r="103" spans="1:6" x14ac:dyDescent="0.2">
      <c r="A103" s="58" t="s">
        <v>94</v>
      </c>
      <c r="B103" s="58" t="s">
        <v>2</v>
      </c>
      <c r="C103" s="71">
        <v>27</v>
      </c>
      <c r="D103" s="72">
        <v>9265967</v>
      </c>
      <c r="E103" s="72">
        <v>555958</v>
      </c>
      <c r="F103" s="73">
        <v>7.1219379030817379E-4</v>
      </c>
    </row>
    <row r="104" spans="1:6" x14ac:dyDescent="0.2">
      <c r="A104" s="58" t="s">
        <v>94</v>
      </c>
      <c r="B104" s="58" t="s">
        <v>6</v>
      </c>
      <c r="C104" s="71" t="s">
        <v>796</v>
      </c>
      <c r="D104" s="72" t="s">
        <v>796</v>
      </c>
      <c r="E104" s="72" t="s">
        <v>796</v>
      </c>
      <c r="F104" s="73" t="s">
        <v>796</v>
      </c>
    </row>
    <row r="105" spans="1:6" x14ac:dyDescent="0.2">
      <c r="A105" s="58" t="s">
        <v>94</v>
      </c>
      <c r="B105" s="58" t="s">
        <v>10</v>
      </c>
      <c r="C105" s="71">
        <v>513</v>
      </c>
      <c r="D105" s="72">
        <v>25583852</v>
      </c>
      <c r="E105" s="72">
        <v>1535031</v>
      </c>
      <c r="F105" s="73">
        <v>1.9664067180084578E-3</v>
      </c>
    </row>
    <row r="106" spans="1:6" x14ac:dyDescent="0.2">
      <c r="A106" s="58" t="s">
        <v>94</v>
      </c>
      <c r="B106" s="58" t="s">
        <v>4</v>
      </c>
      <c r="C106" s="71">
        <v>30</v>
      </c>
      <c r="D106" s="72">
        <v>2679107</v>
      </c>
      <c r="E106" s="72">
        <v>160746</v>
      </c>
      <c r="F106" s="73">
        <v>2.0591897772291739E-4</v>
      </c>
    </row>
    <row r="107" spans="1:6" x14ac:dyDescent="0.2">
      <c r="A107" s="58" t="s">
        <v>94</v>
      </c>
      <c r="B107" s="58" t="s">
        <v>798</v>
      </c>
      <c r="C107" s="71">
        <v>615</v>
      </c>
      <c r="D107" s="72">
        <v>8051814</v>
      </c>
      <c r="E107" s="72">
        <v>479114</v>
      </c>
      <c r="F107" s="73">
        <v>6.1375502403007124E-4</v>
      </c>
    </row>
    <row r="108" spans="1:6" x14ac:dyDescent="0.2">
      <c r="A108" s="58" t="s">
        <v>94</v>
      </c>
      <c r="B108" s="58" t="s">
        <v>8</v>
      </c>
      <c r="C108" s="71">
        <v>165</v>
      </c>
      <c r="D108" s="72">
        <v>2616188</v>
      </c>
      <c r="E108" s="72">
        <v>156971</v>
      </c>
      <c r="F108" s="73">
        <v>2.0108312401020284E-4</v>
      </c>
    </row>
    <row r="109" spans="1:6" x14ac:dyDescent="0.2">
      <c r="A109" s="58" t="s">
        <v>94</v>
      </c>
      <c r="B109" s="58" t="s">
        <v>799</v>
      </c>
      <c r="C109" s="71">
        <v>80</v>
      </c>
      <c r="D109" s="72">
        <v>2488553</v>
      </c>
      <c r="E109" s="72">
        <v>149296</v>
      </c>
      <c r="F109" s="73">
        <v>1.9125128897839246E-4</v>
      </c>
    </row>
    <row r="110" spans="1:6" x14ac:dyDescent="0.2">
      <c r="A110" s="58" t="s">
        <v>94</v>
      </c>
      <c r="B110" s="58" t="s">
        <v>25</v>
      </c>
      <c r="C110" s="71">
        <v>41</v>
      </c>
      <c r="D110" s="72">
        <v>2532462</v>
      </c>
      <c r="E110" s="72">
        <v>151948</v>
      </c>
      <c r="F110" s="73">
        <v>1.9464855627537761E-4</v>
      </c>
    </row>
    <row r="111" spans="1:6" x14ac:dyDescent="0.2">
      <c r="A111" s="58" t="s">
        <v>94</v>
      </c>
      <c r="B111" s="58" t="s">
        <v>51</v>
      </c>
      <c r="C111" s="71">
        <v>1734</v>
      </c>
      <c r="D111" s="72">
        <v>73971490</v>
      </c>
      <c r="E111" s="72">
        <v>4434277</v>
      </c>
      <c r="F111" s="73">
        <v>5.6804012963323812E-3</v>
      </c>
    </row>
    <row r="112" spans="1:6" x14ac:dyDescent="0.2">
      <c r="A112" s="58" t="s">
        <v>98</v>
      </c>
      <c r="B112" s="58" t="s">
        <v>5</v>
      </c>
      <c r="C112" s="71">
        <v>11</v>
      </c>
      <c r="D112" s="72">
        <v>292585</v>
      </c>
      <c r="E112" s="72">
        <v>17555</v>
      </c>
      <c r="F112" s="73">
        <v>2.2488321040186472E-5</v>
      </c>
    </row>
    <row r="113" spans="1:6" x14ac:dyDescent="0.2">
      <c r="A113" s="58" t="s">
        <v>98</v>
      </c>
      <c r="B113" s="58" t="s">
        <v>1</v>
      </c>
      <c r="C113" s="71">
        <v>26</v>
      </c>
      <c r="D113" s="72">
        <v>3846587</v>
      </c>
      <c r="E113" s="72">
        <v>230795</v>
      </c>
      <c r="F113" s="73">
        <v>2.9565320731813369E-4</v>
      </c>
    </row>
    <row r="114" spans="1:6" x14ac:dyDescent="0.2">
      <c r="A114" s="58" t="s">
        <v>98</v>
      </c>
      <c r="B114" s="58" t="s">
        <v>797</v>
      </c>
      <c r="C114" s="71">
        <v>178</v>
      </c>
      <c r="D114" s="72">
        <v>8352498</v>
      </c>
      <c r="E114" s="72">
        <v>501150</v>
      </c>
      <c r="F114" s="73">
        <v>6.4198359950381372E-4</v>
      </c>
    </row>
    <row r="115" spans="1:6" x14ac:dyDescent="0.2">
      <c r="A115" s="58" t="s">
        <v>98</v>
      </c>
      <c r="B115" s="58" t="s">
        <v>3</v>
      </c>
      <c r="C115" s="71">
        <v>78</v>
      </c>
      <c r="D115" s="72">
        <v>10528121</v>
      </c>
      <c r="E115" s="72">
        <v>631687</v>
      </c>
      <c r="F115" s="73">
        <v>8.0920421833735525E-4</v>
      </c>
    </row>
    <row r="116" spans="1:6" x14ac:dyDescent="0.2">
      <c r="A116" s="58" t="s">
        <v>98</v>
      </c>
      <c r="B116" s="58" t="s">
        <v>2</v>
      </c>
      <c r="C116" s="71">
        <v>25</v>
      </c>
      <c r="D116" s="72">
        <v>13694054</v>
      </c>
      <c r="E116" s="72">
        <v>821643</v>
      </c>
      <c r="F116" s="73">
        <v>1.0525418151194493E-3</v>
      </c>
    </row>
    <row r="117" spans="1:6" x14ac:dyDescent="0.2">
      <c r="A117" s="58" t="s">
        <v>98</v>
      </c>
      <c r="B117" s="58" t="s">
        <v>6</v>
      </c>
      <c r="C117" s="71">
        <v>32</v>
      </c>
      <c r="D117" s="72">
        <v>2390064</v>
      </c>
      <c r="E117" s="72">
        <v>143404</v>
      </c>
      <c r="F117" s="73">
        <v>1.8370351412400461E-4</v>
      </c>
    </row>
    <row r="118" spans="1:6" x14ac:dyDescent="0.2">
      <c r="A118" s="58" t="s">
        <v>98</v>
      </c>
      <c r="B118" s="58" t="s">
        <v>10</v>
      </c>
      <c r="C118" s="71">
        <v>385</v>
      </c>
      <c r="D118" s="72">
        <v>10664599</v>
      </c>
      <c r="E118" s="72">
        <v>639876</v>
      </c>
      <c r="F118" s="73">
        <v>8.1969449808660542E-4</v>
      </c>
    </row>
    <row r="119" spans="1:6" x14ac:dyDescent="0.2">
      <c r="A119" s="58" t="s">
        <v>98</v>
      </c>
      <c r="B119" s="58" t="s">
        <v>4</v>
      </c>
      <c r="C119" s="71">
        <v>27</v>
      </c>
      <c r="D119" s="72">
        <v>3365202</v>
      </c>
      <c r="E119" s="72">
        <v>201912</v>
      </c>
      <c r="F119" s="73">
        <v>2.5865348207725042E-4</v>
      </c>
    </row>
    <row r="120" spans="1:6" x14ac:dyDescent="0.2">
      <c r="A120" s="58" t="s">
        <v>98</v>
      </c>
      <c r="B120" s="58" t="s">
        <v>798</v>
      </c>
      <c r="C120" s="71">
        <v>589</v>
      </c>
      <c r="D120" s="72">
        <v>6749611</v>
      </c>
      <c r="E120" s="72">
        <v>399039</v>
      </c>
      <c r="F120" s="73">
        <v>5.111772793822255E-4</v>
      </c>
    </row>
    <row r="121" spans="1:6" x14ac:dyDescent="0.2">
      <c r="A121" s="58" t="s">
        <v>98</v>
      </c>
      <c r="B121" s="58" t="s">
        <v>8</v>
      </c>
      <c r="C121" s="71">
        <v>184</v>
      </c>
      <c r="D121" s="72">
        <v>4861497</v>
      </c>
      <c r="E121" s="72">
        <v>291690</v>
      </c>
      <c r="F121" s="73">
        <v>3.7366097204283636E-4</v>
      </c>
    </row>
    <row r="122" spans="1:6" x14ac:dyDescent="0.2">
      <c r="A122" s="58" t="s">
        <v>98</v>
      </c>
      <c r="B122" s="58" t="s">
        <v>799</v>
      </c>
      <c r="C122" s="71">
        <v>66</v>
      </c>
      <c r="D122" s="72">
        <v>4175026</v>
      </c>
      <c r="E122" s="72">
        <v>250502</v>
      </c>
      <c r="F122" s="73">
        <v>3.2089828522978019E-4</v>
      </c>
    </row>
    <row r="123" spans="1:6" x14ac:dyDescent="0.2">
      <c r="A123" s="58" t="s">
        <v>98</v>
      </c>
      <c r="B123" s="58" t="s">
        <v>25</v>
      </c>
      <c r="C123" s="71">
        <v>111</v>
      </c>
      <c r="D123" s="72">
        <v>3540325</v>
      </c>
      <c r="E123" s="72">
        <v>212420</v>
      </c>
      <c r="F123" s="73">
        <v>2.7211444918008603E-4</v>
      </c>
    </row>
    <row r="124" spans="1:6" x14ac:dyDescent="0.2">
      <c r="A124" s="58" t="s">
        <v>98</v>
      </c>
      <c r="B124" s="58" t="s">
        <v>51</v>
      </c>
      <c r="C124" s="71">
        <v>1712</v>
      </c>
      <c r="D124" s="72">
        <v>72460168</v>
      </c>
      <c r="E124" s="72">
        <v>4341672</v>
      </c>
      <c r="F124" s="73">
        <v>5.5617723604208759E-3</v>
      </c>
    </row>
    <row r="125" spans="1:6" x14ac:dyDescent="0.2">
      <c r="A125" s="58" t="s">
        <v>105</v>
      </c>
      <c r="B125" s="58" t="s">
        <v>5</v>
      </c>
      <c r="C125" s="71">
        <v>18</v>
      </c>
      <c r="D125" s="72">
        <v>111277</v>
      </c>
      <c r="E125" s="72">
        <v>6677</v>
      </c>
      <c r="F125" s="73">
        <v>8.5533762224622662E-6</v>
      </c>
    </row>
    <row r="126" spans="1:6" x14ac:dyDescent="0.2">
      <c r="A126" s="58" t="s">
        <v>105</v>
      </c>
      <c r="B126" s="58" t="s">
        <v>1</v>
      </c>
      <c r="C126" s="71">
        <v>25</v>
      </c>
      <c r="D126" s="72">
        <v>2670185</v>
      </c>
      <c r="E126" s="72">
        <v>160211</v>
      </c>
      <c r="F126" s="73">
        <v>2.0523363156760551E-4</v>
      </c>
    </row>
    <row r="127" spans="1:6" x14ac:dyDescent="0.2">
      <c r="A127" s="58" t="s">
        <v>105</v>
      </c>
      <c r="B127" s="58" t="s">
        <v>797</v>
      </c>
      <c r="C127" s="71">
        <v>139</v>
      </c>
      <c r="D127" s="72">
        <v>5571929</v>
      </c>
      <c r="E127" s="72">
        <v>334316</v>
      </c>
      <c r="F127" s="73">
        <v>4.2826576683970268E-4</v>
      </c>
    </row>
    <row r="128" spans="1:6" x14ac:dyDescent="0.2">
      <c r="A128" s="58" t="s">
        <v>105</v>
      </c>
      <c r="B128" s="58" t="s">
        <v>3</v>
      </c>
      <c r="C128" s="71">
        <v>63</v>
      </c>
      <c r="D128" s="72">
        <v>6782020</v>
      </c>
      <c r="E128" s="72">
        <v>406921</v>
      </c>
      <c r="F128" s="73">
        <v>5.2127428573020334E-4</v>
      </c>
    </row>
    <row r="129" spans="1:6" x14ac:dyDescent="0.2">
      <c r="A129" s="58" t="s">
        <v>105</v>
      </c>
      <c r="B129" s="58" t="s">
        <v>2</v>
      </c>
      <c r="C129" s="71">
        <v>21</v>
      </c>
      <c r="D129" s="72">
        <v>8715698</v>
      </c>
      <c r="E129" s="72">
        <v>522942</v>
      </c>
      <c r="F129" s="73">
        <v>6.6989960588989994E-4</v>
      </c>
    </row>
    <row r="130" spans="1:6" x14ac:dyDescent="0.2">
      <c r="A130" s="58" t="s">
        <v>105</v>
      </c>
      <c r="B130" s="58" t="s">
        <v>6</v>
      </c>
      <c r="C130" s="71">
        <v>30</v>
      </c>
      <c r="D130" s="72">
        <v>2145584</v>
      </c>
      <c r="E130" s="72">
        <v>128735</v>
      </c>
      <c r="F130" s="73">
        <v>1.6491221925994903E-4</v>
      </c>
    </row>
    <row r="131" spans="1:6" x14ac:dyDescent="0.2">
      <c r="A131" s="58" t="s">
        <v>105</v>
      </c>
      <c r="B131" s="58" t="s">
        <v>10</v>
      </c>
      <c r="C131" s="71">
        <v>356</v>
      </c>
      <c r="D131" s="72">
        <v>6874757</v>
      </c>
      <c r="E131" s="72">
        <v>412485</v>
      </c>
      <c r="F131" s="73">
        <v>5.2840188574544667E-4</v>
      </c>
    </row>
    <row r="132" spans="1:6" x14ac:dyDescent="0.2">
      <c r="A132" s="58" t="s">
        <v>105</v>
      </c>
      <c r="B132" s="58" t="s">
        <v>4</v>
      </c>
      <c r="C132" s="71">
        <v>39</v>
      </c>
      <c r="D132" s="72">
        <v>3329930</v>
      </c>
      <c r="E132" s="72">
        <v>199796</v>
      </c>
      <c r="F132" s="73">
        <v>2.5594284195642813E-4</v>
      </c>
    </row>
    <row r="133" spans="1:6" x14ac:dyDescent="0.2">
      <c r="A133" s="58" t="s">
        <v>105</v>
      </c>
      <c r="B133" s="58" t="s">
        <v>798</v>
      </c>
      <c r="C133" s="71">
        <v>553</v>
      </c>
      <c r="D133" s="72">
        <v>6228750</v>
      </c>
      <c r="E133" s="72">
        <v>369616</v>
      </c>
      <c r="F133" s="73">
        <v>4.7348580288177517E-4</v>
      </c>
    </row>
    <row r="134" spans="1:6" x14ac:dyDescent="0.2">
      <c r="A134" s="58" t="s">
        <v>105</v>
      </c>
      <c r="B134" s="58" t="s">
        <v>8</v>
      </c>
      <c r="C134" s="71">
        <v>214</v>
      </c>
      <c r="D134" s="72">
        <v>3184817</v>
      </c>
      <c r="E134" s="72">
        <v>191039</v>
      </c>
      <c r="F134" s="73">
        <v>2.4472494236378145E-4</v>
      </c>
    </row>
    <row r="135" spans="1:6" x14ac:dyDescent="0.2">
      <c r="A135" s="58" t="s">
        <v>105</v>
      </c>
      <c r="B135" s="58" t="s">
        <v>799</v>
      </c>
      <c r="C135" s="71">
        <v>66</v>
      </c>
      <c r="D135" s="72">
        <v>2320603</v>
      </c>
      <c r="E135" s="72">
        <v>139236</v>
      </c>
      <c r="F135" s="73">
        <v>1.7836421921682731E-4</v>
      </c>
    </row>
    <row r="136" spans="1:6" x14ac:dyDescent="0.2">
      <c r="A136" s="58" t="s">
        <v>105</v>
      </c>
      <c r="B136" s="58" t="s">
        <v>25</v>
      </c>
      <c r="C136" s="71">
        <v>74</v>
      </c>
      <c r="D136" s="72">
        <v>3835049</v>
      </c>
      <c r="E136" s="72">
        <v>230103</v>
      </c>
      <c r="F136" s="73">
        <v>2.9476674088920694E-4</v>
      </c>
    </row>
    <row r="137" spans="1:6" x14ac:dyDescent="0.2">
      <c r="A137" s="58" t="s">
        <v>105</v>
      </c>
      <c r="B137" s="58" t="s">
        <v>51</v>
      </c>
      <c r="C137" s="71">
        <v>1598</v>
      </c>
      <c r="D137" s="72">
        <v>51770598</v>
      </c>
      <c r="E137" s="72">
        <v>3102077</v>
      </c>
      <c r="F137" s="73">
        <v>3.9738253185632889E-3</v>
      </c>
    </row>
    <row r="138" spans="1:6" x14ac:dyDescent="0.2">
      <c r="A138" s="58" t="s">
        <v>115</v>
      </c>
      <c r="B138" s="58" t="s">
        <v>5</v>
      </c>
      <c r="C138" s="71">
        <v>44</v>
      </c>
      <c r="D138" s="72">
        <v>1055179</v>
      </c>
      <c r="E138" s="72">
        <v>63311</v>
      </c>
      <c r="F138" s="73">
        <v>8.1102711100839966E-5</v>
      </c>
    </row>
    <row r="139" spans="1:6" x14ac:dyDescent="0.2">
      <c r="A139" s="58" t="s">
        <v>115</v>
      </c>
      <c r="B139" s="58" t="s">
        <v>1</v>
      </c>
      <c r="C139" s="71">
        <v>27</v>
      </c>
      <c r="D139" s="72">
        <v>3116001</v>
      </c>
      <c r="E139" s="72">
        <v>186960</v>
      </c>
      <c r="F139" s="73">
        <v>2.3949965831234765E-4</v>
      </c>
    </row>
    <row r="140" spans="1:6" x14ac:dyDescent="0.2">
      <c r="A140" s="58" t="s">
        <v>115</v>
      </c>
      <c r="B140" s="58" t="s">
        <v>797</v>
      </c>
      <c r="C140" s="71">
        <v>173</v>
      </c>
      <c r="D140" s="72">
        <v>5785674</v>
      </c>
      <c r="E140" s="72">
        <v>347140</v>
      </c>
      <c r="F140" s="73">
        <v>4.4469357823357058E-4</v>
      </c>
    </row>
    <row r="141" spans="1:6" x14ac:dyDescent="0.2">
      <c r="A141" s="58" t="s">
        <v>115</v>
      </c>
      <c r="B141" s="58" t="s">
        <v>3</v>
      </c>
      <c r="C141" s="71">
        <v>104</v>
      </c>
      <c r="D141" s="72">
        <v>7720348</v>
      </c>
      <c r="E141" s="72">
        <v>463221</v>
      </c>
      <c r="F141" s="73">
        <v>5.9339575964433022E-4</v>
      </c>
    </row>
    <row r="142" spans="1:6" x14ac:dyDescent="0.2">
      <c r="A142" s="58" t="s">
        <v>115</v>
      </c>
      <c r="B142" s="58" t="s">
        <v>2</v>
      </c>
      <c r="C142" s="71">
        <v>22</v>
      </c>
      <c r="D142" s="72">
        <v>13037765</v>
      </c>
      <c r="E142" s="72">
        <v>782266</v>
      </c>
      <c r="F142" s="73">
        <v>1.0020990570676451E-3</v>
      </c>
    </row>
    <row r="143" spans="1:6" x14ac:dyDescent="0.2">
      <c r="A143" s="58" t="s">
        <v>115</v>
      </c>
      <c r="B143" s="58" t="s">
        <v>6</v>
      </c>
      <c r="C143" s="71">
        <v>28</v>
      </c>
      <c r="D143" s="72">
        <v>2472480</v>
      </c>
      <c r="E143" s="72">
        <v>148349</v>
      </c>
      <c r="F143" s="73">
        <v>1.9003816223244789E-4</v>
      </c>
    </row>
    <row r="144" spans="1:6" x14ac:dyDescent="0.2">
      <c r="A144" s="58" t="s">
        <v>115</v>
      </c>
      <c r="B144" s="58" t="s">
        <v>10</v>
      </c>
      <c r="C144" s="71">
        <v>320</v>
      </c>
      <c r="D144" s="72">
        <v>5973935</v>
      </c>
      <c r="E144" s="72">
        <v>358436</v>
      </c>
      <c r="F144" s="73">
        <v>4.591639897670338E-4</v>
      </c>
    </row>
    <row r="145" spans="1:6" x14ac:dyDescent="0.2">
      <c r="A145" s="58" t="s">
        <v>115</v>
      </c>
      <c r="B145" s="58" t="s">
        <v>4</v>
      </c>
      <c r="C145" s="71">
        <v>32</v>
      </c>
      <c r="D145" s="72">
        <v>6011215</v>
      </c>
      <c r="E145" s="72">
        <v>360673</v>
      </c>
      <c r="F145" s="73">
        <v>4.6202963341083309E-4</v>
      </c>
    </row>
    <row r="146" spans="1:6" x14ac:dyDescent="0.2">
      <c r="A146" s="58" t="s">
        <v>115</v>
      </c>
      <c r="B146" s="58" t="s">
        <v>798</v>
      </c>
      <c r="C146" s="71">
        <v>453</v>
      </c>
      <c r="D146" s="72">
        <v>6255483</v>
      </c>
      <c r="E146" s="72">
        <v>372570</v>
      </c>
      <c r="F146" s="73">
        <v>4.772699384757775E-4</v>
      </c>
    </row>
    <row r="147" spans="1:6" x14ac:dyDescent="0.2">
      <c r="A147" s="58" t="s">
        <v>115</v>
      </c>
      <c r="B147" s="58" t="s">
        <v>8</v>
      </c>
      <c r="C147" s="71">
        <v>171</v>
      </c>
      <c r="D147" s="72">
        <v>5054649</v>
      </c>
      <c r="E147" s="72">
        <v>303224</v>
      </c>
      <c r="F147" s="73">
        <v>3.8843626653884946E-4</v>
      </c>
    </row>
    <row r="148" spans="1:6" x14ac:dyDescent="0.2">
      <c r="A148" s="58" t="s">
        <v>115</v>
      </c>
      <c r="B148" s="58" t="s">
        <v>799</v>
      </c>
      <c r="C148" s="71">
        <v>87</v>
      </c>
      <c r="D148" s="72">
        <v>4400819</v>
      </c>
      <c r="E148" s="72">
        <v>258959</v>
      </c>
      <c r="F148" s="73">
        <v>3.3173187856711184E-4</v>
      </c>
    </row>
    <row r="149" spans="1:6" x14ac:dyDescent="0.2">
      <c r="A149" s="58" t="s">
        <v>115</v>
      </c>
      <c r="B149" s="58" t="s">
        <v>25</v>
      </c>
      <c r="C149" s="71">
        <v>58</v>
      </c>
      <c r="D149" s="72">
        <v>4570986</v>
      </c>
      <c r="E149" s="72">
        <v>274259</v>
      </c>
      <c r="F149" s="73">
        <v>3.5133149758818011E-4</v>
      </c>
    </row>
    <row r="150" spans="1:6" x14ac:dyDescent="0.2">
      <c r="A150" s="58" t="s">
        <v>115</v>
      </c>
      <c r="B150" s="58" t="s">
        <v>51</v>
      </c>
      <c r="C150" s="71">
        <v>1519</v>
      </c>
      <c r="D150" s="72">
        <v>65454532</v>
      </c>
      <c r="E150" s="72">
        <v>3919369</v>
      </c>
      <c r="F150" s="73">
        <v>5.0207934119598186E-3</v>
      </c>
    </row>
    <row r="151" spans="1:6" x14ac:dyDescent="0.2">
      <c r="A151" s="58" t="s">
        <v>123</v>
      </c>
      <c r="B151" s="58" t="s">
        <v>5</v>
      </c>
      <c r="C151" s="71" t="s">
        <v>796</v>
      </c>
      <c r="D151" s="72" t="s">
        <v>796</v>
      </c>
      <c r="E151" s="72" t="s">
        <v>796</v>
      </c>
      <c r="F151" s="73" t="s">
        <v>796</v>
      </c>
    </row>
    <row r="152" spans="1:6" x14ac:dyDescent="0.2">
      <c r="A152" s="58" t="s">
        <v>123</v>
      </c>
      <c r="B152" s="58" t="s">
        <v>1</v>
      </c>
      <c r="C152" s="71">
        <v>19</v>
      </c>
      <c r="D152" s="72">
        <v>2675563</v>
      </c>
      <c r="E152" s="72">
        <v>160534</v>
      </c>
      <c r="F152" s="73">
        <v>2.0564740130249473E-4</v>
      </c>
    </row>
    <row r="153" spans="1:6" x14ac:dyDescent="0.2">
      <c r="A153" s="58" t="s">
        <v>123</v>
      </c>
      <c r="B153" s="58" t="s">
        <v>797</v>
      </c>
      <c r="C153" s="71">
        <v>70</v>
      </c>
      <c r="D153" s="72">
        <v>961919</v>
      </c>
      <c r="E153" s="72">
        <v>57715</v>
      </c>
      <c r="F153" s="73">
        <v>7.393411841836298E-5</v>
      </c>
    </row>
    <row r="154" spans="1:6" x14ac:dyDescent="0.2">
      <c r="A154" s="58" t="s">
        <v>123</v>
      </c>
      <c r="B154" s="58" t="s">
        <v>3</v>
      </c>
      <c r="C154" s="71">
        <v>48</v>
      </c>
      <c r="D154" s="72">
        <v>4124943</v>
      </c>
      <c r="E154" s="72">
        <v>247497</v>
      </c>
      <c r="F154" s="73">
        <v>3.1704881757237433E-4</v>
      </c>
    </row>
    <row r="155" spans="1:6" x14ac:dyDescent="0.2">
      <c r="A155" s="58" t="s">
        <v>123</v>
      </c>
      <c r="B155" s="58" t="s">
        <v>2</v>
      </c>
      <c r="C155" s="71">
        <v>25</v>
      </c>
      <c r="D155" s="72">
        <v>1401671</v>
      </c>
      <c r="E155" s="72">
        <v>84100</v>
      </c>
      <c r="F155" s="73">
        <v>1.0773385357332283E-4</v>
      </c>
    </row>
    <row r="156" spans="1:6" x14ac:dyDescent="0.2">
      <c r="A156" s="58" t="s">
        <v>123</v>
      </c>
      <c r="B156" s="58" t="s">
        <v>6</v>
      </c>
      <c r="C156" s="71" t="s">
        <v>796</v>
      </c>
      <c r="D156" s="72" t="s">
        <v>796</v>
      </c>
      <c r="E156" s="72" t="s">
        <v>796</v>
      </c>
      <c r="F156" s="73" t="s">
        <v>796</v>
      </c>
    </row>
    <row r="157" spans="1:6" x14ac:dyDescent="0.2">
      <c r="A157" s="58" t="s">
        <v>123</v>
      </c>
      <c r="B157" s="58" t="s">
        <v>10</v>
      </c>
      <c r="C157" s="71">
        <v>267</v>
      </c>
      <c r="D157" s="72">
        <v>3700112</v>
      </c>
      <c r="E157" s="72">
        <v>221957</v>
      </c>
      <c r="F157" s="73">
        <v>2.8433154503655189E-4</v>
      </c>
    </row>
    <row r="158" spans="1:6" x14ac:dyDescent="0.2">
      <c r="A158" s="58" t="s">
        <v>123</v>
      </c>
      <c r="B158" s="58" t="s">
        <v>4</v>
      </c>
      <c r="C158" s="71">
        <v>20</v>
      </c>
      <c r="D158" s="72">
        <v>1206294</v>
      </c>
      <c r="E158" s="72">
        <v>72378</v>
      </c>
      <c r="F158" s="73">
        <v>9.2717727157312242E-5</v>
      </c>
    </row>
    <row r="159" spans="1:6" x14ac:dyDescent="0.2">
      <c r="A159" s="58" t="s">
        <v>123</v>
      </c>
      <c r="B159" s="58" t="s">
        <v>798</v>
      </c>
      <c r="C159" s="71">
        <v>259</v>
      </c>
      <c r="D159" s="72">
        <v>2992838</v>
      </c>
      <c r="E159" s="72">
        <v>179192</v>
      </c>
      <c r="F159" s="73">
        <v>2.2954868834138958E-4</v>
      </c>
    </row>
    <row r="160" spans="1:6" x14ac:dyDescent="0.2">
      <c r="A160" s="58" t="s">
        <v>123</v>
      </c>
      <c r="B160" s="58" t="s">
        <v>8</v>
      </c>
      <c r="C160" s="71">
        <v>101</v>
      </c>
      <c r="D160" s="72">
        <v>381278</v>
      </c>
      <c r="E160" s="72">
        <v>22846</v>
      </c>
      <c r="F160" s="73">
        <v>2.9266202363093144E-5</v>
      </c>
    </row>
    <row r="161" spans="1:6" x14ac:dyDescent="0.2">
      <c r="A161" s="58" t="s">
        <v>123</v>
      </c>
      <c r="B161" s="58" t="s">
        <v>799</v>
      </c>
      <c r="C161" s="71">
        <v>81</v>
      </c>
      <c r="D161" s="72">
        <v>2188418</v>
      </c>
      <c r="E161" s="72">
        <v>131305</v>
      </c>
      <c r="F161" s="73">
        <v>1.6820444284714809E-4</v>
      </c>
    </row>
    <row r="162" spans="1:6" x14ac:dyDescent="0.2">
      <c r="A162" s="58" t="s">
        <v>123</v>
      </c>
      <c r="B162" s="58" t="s">
        <v>25</v>
      </c>
      <c r="C162" s="71">
        <v>63</v>
      </c>
      <c r="D162" s="72">
        <v>883668</v>
      </c>
      <c r="E162" s="72">
        <v>53020</v>
      </c>
      <c r="F162" s="73">
        <v>6.7919725522682241E-5</v>
      </c>
    </row>
    <row r="163" spans="1:6" x14ac:dyDescent="0.2">
      <c r="A163" s="58" t="s">
        <v>123</v>
      </c>
      <c r="B163" s="58" t="s">
        <v>51</v>
      </c>
      <c r="C163" s="71">
        <v>975</v>
      </c>
      <c r="D163" s="72">
        <v>20604051</v>
      </c>
      <c r="E163" s="72">
        <v>1235784</v>
      </c>
      <c r="F163" s="73">
        <v>1.5830650713942352E-3</v>
      </c>
    </row>
    <row r="164" spans="1:6" x14ac:dyDescent="0.2">
      <c r="A164" s="58" t="s">
        <v>132</v>
      </c>
      <c r="B164" s="58" t="s">
        <v>5</v>
      </c>
      <c r="C164" s="71" t="s">
        <v>796</v>
      </c>
      <c r="D164" s="72" t="s">
        <v>796</v>
      </c>
      <c r="E164" s="72" t="s">
        <v>796</v>
      </c>
      <c r="F164" s="73" t="s">
        <v>796</v>
      </c>
    </row>
    <row r="165" spans="1:6" x14ac:dyDescent="0.2">
      <c r="A165" s="58" t="s">
        <v>132</v>
      </c>
      <c r="B165" s="58" t="s">
        <v>1</v>
      </c>
      <c r="C165" s="71">
        <v>23</v>
      </c>
      <c r="D165" s="72">
        <v>717794</v>
      </c>
      <c r="E165" s="72">
        <v>43068</v>
      </c>
      <c r="F165" s="73">
        <v>5.5171006013030532E-5</v>
      </c>
    </row>
    <row r="166" spans="1:6" x14ac:dyDescent="0.2">
      <c r="A166" s="58" t="s">
        <v>132</v>
      </c>
      <c r="B166" s="58" t="s">
        <v>797</v>
      </c>
      <c r="C166" s="71">
        <v>59</v>
      </c>
      <c r="D166" s="72">
        <v>1156035</v>
      </c>
      <c r="E166" s="72">
        <v>69362</v>
      </c>
      <c r="F166" s="73">
        <v>8.885416827054481E-5</v>
      </c>
    </row>
    <row r="167" spans="1:6" x14ac:dyDescent="0.2">
      <c r="A167" s="58" t="s">
        <v>132</v>
      </c>
      <c r="B167" s="58" t="s">
        <v>3</v>
      </c>
      <c r="C167" s="71">
        <v>36</v>
      </c>
      <c r="D167" s="72">
        <v>3600317</v>
      </c>
      <c r="E167" s="72">
        <v>216019</v>
      </c>
      <c r="F167" s="73">
        <v>2.7672484322301572E-4</v>
      </c>
    </row>
    <row r="168" spans="1:6" x14ac:dyDescent="0.2">
      <c r="A168" s="58" t="s">
        <v>132</v>
      </c>
      <c r="B168" s="58" t="s">
        <v>2</v>
      </c>
      <c r="C168" s="71">
        <v>19</v>
      </c>
      <c r="D168" s="72">
        <v>1349358</v>
      </c>
      <c r="E168" s="72">
        <v>80961</v>
      </c>
      <c r="F168" s="73">
        <v>1.0371272912187621E-4</v>
      </c>
    </row>
    <row r="169" spans="1:6" x14ac:dyDescent="0.2">
      <c r="A169" s="58" t="s">
        <v>132</v>
      </c>
      <c r="B169" s="58" t="s">
        <v>6</v>
      </c>
      <c r="C169" s="71" t="s">
        <v>796</v>
      </c>
      <c r="D169" s="72" t="s">
        <v>796</v>
      </c>
      <c r="E169" s="72" t="s">
        <v>796</v>
      </c>
      <c r="F169" s="73" t="s">
        <v>796</v>
      </c>
    </row>
    <row r="170" spans="1:6" x14ac:dyDescent="0.2">
      <c r="A170" s="58" t="s">
        <v>132</v>
      </c>
      <c r="B170" s="58" t="s">
        <v>10</v>
      </c>
      <c r="C170" s="71">
        <v>188</v>
      </c>
      <c r="D170" s="72">
        <v>3654325</v>
      </c>
      <c r="E170" s="72">
        <v>219260</v>
      </c>
      <c r="F170" s="73">
        <v>2.808766318012695E-4</v>
      </c>
    </row>
    <row r="171" spans="1:6" x14ac:dyDescent="0.2">
      <c r="A171" s="58" t="s">
        <v>132</v>
      </c>
      <c r="B171" s="58" t="s">
        <v>4</v>
      </c>
      <c r="C171" s="71">
        <v>32</v>
      </c>
      <c r="D171" s="72">
        <v>2096775</v>
      </c>
      <c r="E171" s="72">
        <v>125807</v>
      </c>
      <c r="F171" s="73">
        <v>1.6116139020807402E-4</v>
      </c>
    </row>
    <row r="172" spans="1:6" x14ac:dyDescent="0.2">
      <c r="A172" s="58" t="s">
        <v>132</v>
      </c>
      <c r="B172" s="58" t="s">
        <v>798</v>
      </c>
      <c r="C172" s="71">
        <v>235</v>
      </c>
      <c r="D172" s="72">
        <v>2180273</v>
      </c>
      <c r="E172" s="72">
        <v>130581</v>
      </c>
      <c r="F172" s="73">
        <v>1.6727698375098774E-4</v>
      </c>
    </row>
    <row r="173" spans="1:6" x14ac:dyDescent="0.2">
      <c r="A173" s="58" t="s">
        <v>132</v>
      </c>
      <c r="B173" s="58" t="s">
        <v>8</v>
      </c>
      <c r="C173" s="71">
        <v>48</v>
      </c>
      <c r="D173" s="72">
        <v>896509</v>
      </c>
      <c r="E173" s="72">
        <v>53791</v>
      </c>
      <c r="F173" s="73">
        <v>6.8907392598841955E-5</v>
      </c>
    </row>
    <row r="174" spans="1:6" x14ac:dyDescent="0.2">
      <c r="A174" s="58" t="s">
        <v>132</v>
      </c>
      <c r="B174" s="58" t="s">
        <v>799</v>
      </c>
      <c r="C174" s="71">
        <v>39</v>
      </c>
      <c r="D174" s="72">
        <v>1117321</v>
      </c>
      <c r="E174" s="72">
        <v>67039</v>
      </c>
      <c r="F174" s="73">
        <v>8.5878356833555156E-5</v>
      </c>
    </row>
    <row r="175" spans="1:6" x14ac:dyDescent="0.2">
      <c r="A175" s="58" t="s">
        <v>132</v>
      </c>
      <c r="B175" s="58" t="s">
        <v>25</v>
      </c>
      <c r="C175" s="71">
        <v>49</v>
      </c>
      <c r="D175" s="72">
        <v>2312606</v>
      </c>
      <c r="E175" s="72">
        <v>138756</v>
      </c>
      <c r="F175" s="73">
        <v>1.7774932920832322E-4</v>
      </c>
    </row>
    <row r="176" spans="1:6" x14ac:dyDescent="0.2">
      <c r="A176" s="58" t="s">
        <v>132</v>
      </c>
      <c r="B176" s="58" t="s">
        <v>51</v>
      </c>
      <c r="C176" s="71">
        <v>738</v>
      </c>
      <c r="D176" s="72">
        <v>19260019</v>
      </c>
      <c r="E176" s="72">
        <v>1155365</v>
      </c>
      <c r="F176" s="73">
        <v>1.4800466555736282E-3</v>
      </c>
    </row>
    <row r="177" spans="1:6" x14ac:dyDescent="0.2">
      <c r="A177" s="58" t="s">
        <v>140</v>
      </c>
      <c r="B177" s="58" t="s">
        <v>5</v>
      </c>
      <c r="C177" s="71">
        <v>47</v>
      </c>
      <c r="D177" s="72">
        <v>1983121</v>
      </c>
      <c r="E177" s="72">
        <v>118987</v>
      </c>
      <c r="F177" s="73">
        <v>1.5242482800391157E-4</v>
      </c>
    </row>
    <row r="178" spans="1:6" x14ac:dyDescent="0.2">
      <c r="A178" s="58" t="s">
        <v>140</v>
      </c>
      <c r="B178" s="58" t="s">
        <v>1</v>
      </c>
      <c r="C178" s="71">
        <v>36</v>
      </c>
      <c r="D178" s="72">
        <v>6174146</v>
      </c>
      <c r="E178" s="72">
        <v>370449</v>
      </c>
      <c r="F178" s="73">
        <v>4.7455289325069996E-4</v>
      </c>
    </row>
    <row r="179" spans="1:6" x14ac:dyDescent="0.2">
      <c r="A179" s="58" t="s">
        <v>140</v>
      </c>
      <c r="B179" s="58" t="s">
        <v>797</v>
      </c>
      <c r="C179" s="71">
        <v>181</v>
      </c>
      <c r="D179" s="72">
        <v>9319884</v>
      </c>
      <c r="E179" s="72">
        <v>559180</v>
      </c>
      <c r="F179" s="73">
        <v>7.163212394902575E-4</v>
      </c>
    </row>
    <row r="180" spans="1:6" x14ac:dyDescent="0.2">
      <c r="A180" s="58" t="s">
        <v>140</v>
      </c>
      <c r="B180" s="58" t="s">
        <v>3</v>
      </c>
      <c r="C180" s="71">
        <v>81</v>
      </c>
      <c r="D180" s="72">
        <v>9430509</v>
      </c>
      <c r="E180" s="72">
        <v>565831</v>
      </c>
      <c r="F180" s="73">
        <v>7.248413091705925E-4</v>
      </c>
    </row>
    <row r="181" spans="1:6" x14ac:dyDescent="0.2">
      <c r="A181" s="58" t="s">
        <v>140</v>
      </c>
      <c r="B181" s="58" t="s">
        <v>2</v>
      </c>
      <c r="C181" s="71">
        <v>30</v>
      </c>
      <c r="D181" s="72">
        <v>13490820</v>
      </c>
      <c r="E181" s="72">
        <v>809449</v>
      </c>
      <c r="F181" s="73">
        <v>1.0369210468617431E-3</v>
      </c>
    </row>
    <row r="182" spans="1:6" x14ac:dyDescent="0.2">
      <c r="A182" s="58" t="s">
        <v>140</v>
      </c>
      <c r="B182" s="58" t="s">
        <v>6</v>
      </c>
      <c r="C182" s="71">
        <v>25</v>
      </c>
      <c r="D182" s="72">
        <v>6006134</v>
      </c>
      <c r="E182" s="72">
        <v>360368</v>
      </c>
      <c r="F182" s="73">
        <v>4.6163892205126282E-4</v>
      </c>
    </row>
    <row r="183" spans="1:6" x14ac:dyDescent="0.2">
      <c r="A183" s="58" t="s">
        <v>140</v>
      </c>
      <c r="B183" s="58" t="s">
        <v>10</v>
      </c>
      <c r="C183" s="71">
        <v>486</v>
      </c>
      <c r="D183" s="72">
        <v>13468143</v>
      </c>
      <c r="E183" s="72">
        <v>808089</v>
      </c>
      <c r="F183" s="73">
        <v>1.0351788585043148E-3</v>
      </c>
    </row>
    <row r="184" spans="1:6" x14ac:dyDescent="0.2">
      <c r="A184" s="58" t="s">
        <v>140</v>
      </c>
      <c r="B184" s="58" t="s">
        <v>4</v>
      </c>
      <c r="C184" s="71">
        <v>66</v>
      </c>
      <c r="D184" s="72">
        <v>5970545</v>
      </c>
      <c r="E184" s="72">
        <v>358233</v>
      </c>
      <c r="F184" s="73">
        <v>4.5890394253427061E-4</v>
      </c>
    </row>
    <row r="185" spans="1:6" x14ac:dyDescent="0.2">
      <c r="A185" s="58" t="s">
        <v>140</v>
      </c>
      <c r="B185" s="58" t="s">
        <v>798</v>
      </c>
      <c r="C185" s="71">
        <v>825</v>
      </c>
      <c r="D185" s="72">
        <v>11728787</v>
      </c>
      <c r="E185" s="72">
        <v>696347</v>
      </c>
      <c r="F185" s="73">
        <v>8.92035026566262E-4</v>
      </c>
    </row>
    <row r="186" spans="1:6" x14ac:dyDescent="0.2">
      <c r="A186" s="58" t="s">
        <v>140</v>
      </c>
      <c r="B186" s="58" t="s">
        <v>8</v>
      </c>
      <c r="C186" s="71">
        <v>259</v>
      </c>
      <c r="D186" s="72">
        <v>7511462</v>
      </c>
      <c r="E186" s="72">
        <v>450688</v>
      </c>
      <c r="F186" s="73">
        <v>5.7734072531811793E-4</v>
      </c>
    </row>
    <row r="187" spans="1:6" x14ac:dyDescent="0.2">
      <c r="A187" s="58" t="s">
        <v>140</v>
      </c>
      <c r="B187" s="58" t="s">
        <v>799</v>
      </c>
      <c r="C187" s="71">
        <v>125</v>
      </c>
      <c r="D187" s="72">
        <v>6603124</v>
      </c>
      <c r="E187" s="72">
        <v>396187</v>
      </c>
      <c r="F187" s="73">
        <v>5.075238079150303E-4</v>
      </c>
    </row>
    <row r="188" spans="1:6" x14ac:dyDescent="0.2">
      <c r="A188" s="58" t="s">
        <v>140</v>
      </c>
      <c r="B188" s="58" t="s">
        <v>25</v>
      </c>
      <c r="C188" s="71">
        <v>112</v>
      </c>
      <c r="D188" s="72">
        <v>9123671</v>
      </c>
      <c r="E188" s="72">
        <v>547420</v>
      </c>
      <c r="F188" s="73">
        <v>7.0125643428190702E-4</v>
      </c>
    </row>
    <row r="189" spans="1:6" x14ac:dyDescent="0.2">
      <c r="A189" s="58" t="s">
        <v>140</v>
      </c>
      <c r="B189" s="58" t="s">
        <v>51</v>
      </c>
      <c r="C189" s="71">
        <v>2273</v>
      </c>
      <c r="D189" s="72">
        <v>100810345</v>
      </c>
      <c r="E189" s="72">
        <v>6041228</v>
      </c>
      <c r="F189" s="73">
        <v>7.7389390339483704E-3</v>
      </c>
    </row>
    <row r="190" spans="1:6" x14ac:dyDescent="0.2">
      <c r="A190" s="58" t="s">
        <v>150</v>
      </c>
      <c r="B190" s="58" t="s">
        <v>5</v>
      </c>
      <c r="C190" s="71">
        <v>16</v>
      </c>
      <c r="D190" s="72">
        <v>373553</v>
      </c>
      <c r="E190" s="72">
        <v>22413</v>
      </c>
      <c r="F190" s="73">
        <v>2.8711520334588401E-5</v>
      </c>
    </row>
    <row r="191" spans="1:6" x14ac:dyDescent="0.2">
      <c r="A191" s="58" t="s">
        <v>150</v>
      </c>
      <c r="B191" s="58" t="s">
        <v>1</v>
      </c>
      <c r="C191" s="71">
        <v>14</v>
      </c>
      <c r="D191" s="72">
        <v>1560982</v>
      </c>
      <c r="E191" s="72">
        <v>93659</v>
      </c>
      <c r="F191" s="73">
        <v>1.199791318885118E-4</v>
      </c>
    </row>
    <row r="192" spans="1:6" x14ac:dyDescent="0.2">
      <c r="A192" s="58" t="s">
        <v>150</v>
      </c>
      <c r="B192" s="58" t="s">
        <v>797</v>
      </c>
      <c r="C192" s="71">
        <v>113</v>
      </c>
      <c r="D192" s="72">
        <v>4691321</v>
      </c>
      <c r="E192" s="72">
        <v>281479</v>
      </c>
      <c r="F192" s="73">
        <v>3.6058046813276264E-4</v>
      </c>
    </row>
    <row r="193" spans="1:6" x14ac:dyDescent="0.2">
      <c r="A193" s="58" t="s">
        <v>150</v>
      </c>
      <c r="B193" s="58" t="s">
        <v>3</v>
      </c>
      <c r="C193" s="71">
        <v>30</v>
      </c>
      <c r="D193" s="72">
        <v>4138343</v>
      </c>
      <c r="E193" s="72">
        <v>248301</v>
      </c>
      <c r="F193" s="73">
        <v>3.1807875833661867E-4</v>
      </c>
    </row>
    <row r="194" spans="1:6" x14ac:dyDescent="0.2">
      <c r="A194" s="58" t="s">
        <v>150</v>
      </c>
      <c r="B194" s="58" t="s">
        <v>2</v>
      </c>
      <c r="C194" s="71">
        <v>12</v>
      </c>
      <c r="D194" s="72">
        <v>10626061</v>
      </c>
      <c r="E194" s="72">
        <v>637564</v>
      </c>
      <c r="F194" s="73">
        <v>8.167327778789774E-4</v>
      </c>
    </row>
    <row r="195" spans="1:6" x14ac:dyDescent="0.2">
      <c r="A195" s="58" t="s">
        <v>150</v>
      </c>
      <c r="B195" s="58" t="s">
        <v>6</v>
      </c>
      <c r="C195" s="71">
        <v>22</v>
      </c>
      <c r="D195" s="72">
        <v>1718319</v>
      </c>
      <c r="E195" s="72">
        <v>103099</v>
      </c>
      <c r="F195" s="73">
        <v>1.3207196872242581E-4</v>
      </c>
    </row>
    <row r="196" spans="1:6" x14ac:dyDescent="0.2">
      <c r="A196" s="58" t="s">
        <v>150</v>
      </c>
      <c r="B196" s="58" t="s">
        <v>10</v>
      </c>
      <c r="C196" s="71">
        <v>230</v>
      </c>
      <c r="D196" s="72">
        <v>6523220</v>
      </c>
      <c r="E196" s="72">
        <v>391393</v>
      </c>
      <c r="F196" s="73">
        <v>5.0138259395509559E-4</v>
      </c>
    </row>
    <row r="197" spans="1:6" x14ac:dyDescent="0.2">
      <c r="A197" s="58" t="s">
        <v>150</v>
      </c>
      <c r="B197" s="58" t="s">
        <v>4</v>
      </c>
      <c r="C197" s="71">
        <v>43</v>
      </c>
      <c r="D197" s="72">
        <v>3631900</v>
      </c>
      <c r="E197" s="72">
        <v>217914</v>
      </c>
      <c r="F197" s="73">
        <v>2.7915237773575588E-4</v>
      </c>
    </row>
    <row r="198" spans="1:6" x14ac:dyDescent="0.2">
      <c r="A198" s="58" t="s">
        <v>150</v>
      </c>
      <c r="B198" s="58" t="s">
        <v>798</v>
      </c>
      <c r="C198" s="71">
        <v>400</v>
      </c>
      <c r="D198" s="72">
        <v>7050158</v>
      </c>
      <c r="E198" s="72">
        <v>420135</v>
      </c>
      <c r="F198" s="73">
        <v>5.382016952559808E-4</v>
      </c>
    </row>
    <row r="199" spans="1:6" x14ac:dyDescent="0.2">
      <c r="A199" s="58" t="s">
        <v>150</v>
      </c>
      <c r="B199" s="58" t="s">
        <v>8</v>
      </c>
      <c r="C199" s="71">
        <v>94</v>
      </c>
      <c r="D199" s="72">
        <v>3231817</v>
      </c>
      <c r="E199" s="72">
        <v>193909</v>
      </c>
      <c r="F199" s="73">
        <v>2.4840147220629553E-4</v>
      </c>
    </row>
    <row r="200" spans="1:6" x14ac:dyDescent="0.2">
      <c r="A200" s="58" t="s">
        <v>150</v>
      </c>
      <c r="B200" s="58" t="s">
        <v>799</v>
      </c>
      <c r="C200" s="71">
        <v>106</v>
      </c>
      <c r="D200" s="72">
        <v>3517555</v>
      </c>
      <c r="E200" s="72">
        <v>211053</v>
      </c>
      <c r="F200" s="73">
        <v>2.7036329367670039E-4</v>
      </c>
    </row>
    <row r="201" spans="1:6" x14ac:dyDescent="0.2">
      <c r="A201" s="58" t="s">
        <v>150</v>
      </c>
      <c r="B201" s="58" t="s">
        <v>25</v>
      </c>
      <c r="C201" s="71">
        <v>98</v>
      </c>
      <c r="D201" s="72">
        <v>4709925</v>
      </c>
      <c r="E201" s="72">
        <v>282596</v>
      </c>
      <c r="F201" s="73">
        <v>3.6201136842338569E-4</v>
      </c>
    </row>
    <row r="202" spans="1:6" x14ac:dyDescent="0.2">
      <c r="A202" s="58" t="s">
        <v>150</v>
      </c>
      <c r="B202" s="58" t="s">
        <v>51</v>
      </c>
      <c r="C202" s="71">
        <v>1178</v>
      </c>
      <c r="D202" s="72">
        <v>51773154</v>
      </c>
      <c r="E202" s="72">
        <v>3103514</v>
      </c>
      <c r="F202" s="73">
        <v>3.9756661455262474E-3</v>
      </c>
    </row>
    <row r="203" spans="1:6" x14ac:dyDescent="0.2">
      <c r="A203" s="58" t="s">
        <v>158</v>
      </c>
      <c r="B203" s="58" t="s">
        <v>5</v>
      </c>
      <c r="C203" s="71" t="s">
        <v>796</v>
      </c>
      <c r="D203" s="72" t="s">
        <v>796</v>
      </c>
      <c r="E203" s="72" t="s">
        <v>796</v>
      </c>
      <c r="F203" s="73" t="s">
        <v>796</v>
      </c>
    </row>
    <row r="204" spans="1:6" x14ac:dyDescent="0.2">
      <c r="A204" s="58" t="s">
        <v>158</v>
      </c>
      <c r="B204" s="58" t="s">
        <v>1</v>
      </c>
      <c r="C204" s="71">
        <v>15</v>
      </c>
      <c r="D204" s="72">
        <v>736173</v>
      </c>
      <c r="E204" s="72">
        <v>44170</v>
      </c>
      <c r="F204" s="73">
        <v>5.6582690990887862E-5</v>
      </c>
    </row>
    <row r="205" spans="1:6" x14ac:dyDescent="0.2">
      <c r="A205" s="58" t="s">
        <v>158</v>
      </c>
      <c r="B205" s="58" t="s">
        <v>797</v>
      </c>
      <c r="C205" s="71">
        <v>113</v>
      </c>
      <c r="D205" s="72">
        <v>2741551</v>
      </c>
      <c r="E205" s="72">
        <v>164493</v>
      </c>
      <c r="F205" s="73">
        <v>2.1071896285180253E-4</v>
      </c>
    </row>
    <row r="206" spans="1:6" x14ac:dyDescent="0.2">
      <c r="A206" s="58" t="s">
        <v>158</v>
      </c>
      <c r="B206" s="58" t="s">
        <v>3</v>
      </c>
      <c r="C206" s="71">
        <v>54</v>
      </c>
      <c r="D206" s="72">
        <v>6236088</v>
      </c>
      <c r="E206" s="72">
        <v>374165</v>
      </c>
      <c r="F206" s="73">
        <v>4.7931316673320259E-4</v>
      </c>
    </row>
    <row r="207" spans="1:6" x14ac:dyDescent="0.2">
      <c r="A207" s="58" t="s">
        <v>158</v>
      </c>
      <c r="B207" s="58" t="s">
        <v>2</v>
      </c>
      <c r="C207" s="71">
        <v>14</v>
      </c>
      <c r="D207" s="72">
        <v>3118115</v>
      </c>
      <c r="E207" s="72">
        <v>187087</v>
      </c>
      <c r="F207" s="73">
        <v>2.39662347960431E-4</v>
      </c>
    </row>
    <row r="208" spans="1:6" x14ac:dyDescent="0.2">
      <c r="A208" s="58" t="s">
        <v>158</v>
      </c>
      <c r="B208" s="58" t="s">
        <v>6</v>
      </c>
      <c r="C208" s="71" t="s">
        <v>796</v>
      </c>
      <c r="D208" s="72" t="s">
        <v>796</v>
      </c>
      <c r="E208" s="72" t="s">
        <v>796</v>
      </c>
      <c r="F208" s="73" t="s">
        <v>796</v>
      </c>
    </row>
    <row r="209" spans="1:6" x14ac:dyDescent="0.2">
      <c r="A209" s="58" t="s">
        <v>158</v>
      </c>
      <c r="B209" s="58" t="s">
        <v>10</v>
      </c>
      <c r="C209" s="71">
        <v>354</v>
      </c>
      <c r="D209" s="72">
        <v>5088661</v>
      </c>
      <c r="E209" s="72">
        <v>305320</v>
      </c>
      <c r="F209" s="73">
        <v>3.911212862426507E-4</v>
      </c>
    </row>
    <row r="210" spans="1:6" x14ac:dyDescent="0.2">
      <c r="A210" s="58" t="s">
        <v>158</v>
      </c>
      <c r="B210" s="58" t="s">
        <v>4</v>
      </c>
      <c r="C210" s="71">
        <v>40</v>
      </c>
      <c r="D210" s="72">
        <v>1890728</v>
      </c>
      <c r="E210" s="72">
        <v>113444</v>
      </c>
      <c r="F210" s="73">
        <v>1.4532412942654024E-4</v>
      </c>
    </row>
    <row r="211" spans="1:6" x14ac:dyDescent="0.2">
      <c r="A211" s="58" t="s">
        <v>158</v>
      </c>
      <c r="B211" s="58" t="s">
        <v>798</v>
      </c>
      <c r="C211" s="71">
        <v>363</v>
      </c>
      <c r="D211" s="72">
        <v>4490364</v>
      </c>
      <c r="E211" s="72">
        <v>269365</v>
      </c>
      <c r="F211" s="73">
        <v>3.4506218154314037E-4</v>
      </c>
    </row>
    <row r="212" spans="1:6" x14ac:dyDescent="0.2">
      <c r="A212" s="58" t="s">
        <v>158</v>
      </c>
      <c r="B212" s="58" t="s">
        <v>8</v>
      </c>
      <c r="C212" s="71">
        <v>98</v>
      </c>
      <c r="D212" s="72">
        <v>1890660</v>
      </c>
      <c r="E212" s="72">
        <v>113440</v>
      </c>
      <c r="F212" s="73">
        <v>1.4531900534313604E-4</v>
      </c>
    </row>
    <row r="213" spans="1:6" x14ac:dyDescent="0.2">
      <c r="A213" s="58" t="s">
        <v>158</v>
      </c>
      <c r="B213" s="58" t="s">
        <v>799</v>
      </c>
      <c r="C213" s="71">
        <v>97</v>
      </c>
      <c r="D213" s="72">
        <v>1982842</v>
      </c>
      <c r="E213" s="72">
        <v>118971</v>
      </c>
      <c r="F213" s="73">
        <v>1.5240433167029477E-4</v>
      </c>
    </row>
    <row r="214" spans="1:6" x14ac:dyDescent="0.2">
      <c r="A214" s="58" t="s">
        <v>158</v>
      </c>
      <c r="B214" s="58" t="s">
        <v>25</v>
      </c>
      <c r="C214" s="71">
        <v>81</v>
      </c>
      <c r="D214" s="72">
        <v>4929801</v>
      </c>
      <c r="E214" s="72">
        <v>295788</v>
      </c>
      <c r="F214" s="73">
        <v>3.789105954904401E-4</v>
      </c>
    </row>
    <row r="215" spans="1:6" x14ac:dyDescent="0.2">
      <c r="A215" s="58" t="s">
        <v>158</v>
      </c>
      <c r="B215" s="58" t="s">
        <v>51</v>
      </c>
      <c r="C215" s="71">
        <v>1244</v>
      </c>
      <c r="D215" s="72">
        <v>33355375</v>
      </c>
      <c r="E215" s="72">
        <v>2001266</v>
      </c>
      <c r="F215" s="73">
        <v>2.5636634744978536E-3</v>
      </c>
    </row>
    <row r="216" spans="1:6" x14ac:dyDescent="0.2">
      <c r="A216" s="58" t="s">
        <v>168</v>
      </c>
      <c r="B216" s="58" t="s">
        <v>5</v>
      </c>
      <c r="C216" s="71">
        <v>63</v>
      </c>
      <c r="D216" s="72">
        <v>8760690</v>
      </c>
      <c r="E216" s="72">
        <v>525641</v>
      </c>
      <c r="F216" s="73">
        <v>6.7335708116688449E-4</v>
      </c>
    </row>
    <row r="217" spans="1:6" x14ac:dyDescent="0.2">
      <c r="A217" s="58" t="s">
        <v>168</v>
      </c>
      <c r="B217" s="58" t="s">
        <v>1</v>
      </c>
      <c r="C217" s="71">
        <v>54</v>
      </c>
      <c r="D217" s="72">
        <v>31553386</v>
      </c>
      <c r="E217" s="72">
        <v>1893203</v>
      </c>
      <c r="F217" s="73">
        <v>2.4252325182708145E-3</v>
      </c>
    </row>
    <row r="218" spans="1:6" x14ac:dyDescent="0.2">
      <c r="A218" s="58" t="s">
        <v>168</v>
      </c>
      <c r="B218" s="58" t="s">
        <v>797</v>
      </c>
      <c r="C218" s="71">
        <v>379</v>
      </c>
      <c r="D218" s="72">
        <v>22644464</v>
      </c>
      <c r="E218" s="72">
        <v>1358178</v>
      </c>
      <c r="F218" s="73">
        <v>1.7398543374376749E-3</v>
      </c>
    </row>
    <row r="219" spans="1:6" x14ac:dyDescent="0.2">
      <c r="A219" s="58" t="s">
        <v>168</v>
      </c>
      <c r="B219" s="58" t="s">
        <v>3</v>
      </c>
      <c r="C219" s="71">
        <v>178</v>
      </c>
      <c r="D219" s="72">
        <v>19667608</v>
      </c>
      <c r="E219" s="72">
        <v>1180056</v>
      </c>
      <c r="F219" s="73">
        <v>1.511676341406909E-3</v>
      </c>
    </row>
    <row r="220" spans="1:6" x14ac:dyDescent="0.2">
      <c r="A220" s="58" t="s">
        <v>168</v>
      </c>
      <c r="B220" s="58" t="s">
        <v>2</v>
      </c>
      <c r="C220" s="71">
        <v>53</v>
      </c>
      <c r="D220" s="72">
        <v>32530937</v>
      </c>
      <c r="E220" s="72">
        <v>1951856</v>
      </c>
      <c r="F220" s="73">
        <v>2.5003682342474628E-3</v>
      </c>
    </row>
    <row r="221" spans="1:6" x14ac:dyDescent="0.2">
      <c r="A221" s="58" t="s">
        <v>168</v>
      </c>
      <c r="B221" s="58" t="s">
        <v>6</v>
      </c>
      <c r="C221" s="71">
        <v>61</v>
      </c>
      <c r="D221" s="72">
        <v>6430640</v>
      </c>
      <c r="E221" s="72">
        <v>385838</v>
      </c>
      <c r="F221" s="73">
        <v>4.9426652312751173E-4</v>
      </c>
    </row>
    <row r="222" spans="1:6" x14ac:dyDescent="0.2">
      <c r="A222" s="58" t="s">
        <v>168</v>
      </c>
      <c r="B222" s="58" t="s">
        <v>10</v>
      </c>
      <c r="C222" s="71">
        <v>802</v>
      </c>
      <c r="D222" s="72">
        <v>20652716</v>
      </c>
      <c r="E222" s="72">
        <v>1239163</v>
      </c>
      <c r="F222" s="73">
        <v>1.5873936408499338E-3</v>
      </c>
    </row>
    <row r="223" spans="1:6" x14ac:dyDescent="0.2">
      <c r="A223" s="58" t="s">
        <v>168</v>
      </c>
      <c r="B223" s="58" t="s">
        <v>4</v>
      </c>
      <c r="C223" s="71">
        <v>97</v>
      </c>
      <c r="D223" s="72">
        <v>9349153</v>
      </c>
      <c r="E223" s="72">
        <v>560949</v>
      </c>
      <c r="F223" s="73">
        <v>7.1858736537576537E-4</v>
      </c>
    </row>
    <row r="224" spans="1:6" x14ac:dyDescent="0.2">
      <c r="A224" s="58" t="s">
        <v>168</v>
      </c>
      <c r="B224" s="58" t="s">
        <v>798</v>
      </c>
      <c r="C224" s="71">
        <v>1305</v>
      </c>
      <c r="D224" s="72">
        <v>27414865</v>
      </c>
      <c r="E224" s="72">
        <v>1612670</v>
      </c>
      <c r="F224" s="73">
        <v>2.0658638958631452E-3</v>
      </c>
    </row>
    <row r="225" spans="1:6" x14ac:dyDescent="0.2">
      <c r="A225" s="58" t="s">
        <v>168</v>
      </c>
      <c r="B225" s="58" t="s">
        <v>8</v>
      </c>
      <c r="C225" s="71">
        <v>390</v>
      </c>
      <c r="D225" s="72">
        <v>21493548</v>
      </c>
      <c r="E225" s="72">
        <v>1289605</v>
      </c>
      <c r="F225" s="73">
        <v>1.6520108946186086E-3</v>
      </c>
    </row>
    <row r="226" spans="1:6" x14ac:dyDescent="0.2">
      <c r="A226" s="58" t="s">
        <v>168</v>
      </c>
      <c r="B226" s="58" t="s">
        <v>799</v>
      </c>
      <c r="C226" s="71">
        <v>181</v>
      </c>
      <c r="D226" s="72">
        <v>6582127</v>
      </c>
      <c r="E226" s="72">
        <v>394884</v>
      </c>
      <c r="F226" s="73">
        <v>5.0585463774611191E-4</v>
      </c>
    </row>
    <row r="227" spans="1:6" x14ac:dyDescent="0.2">
      <c r="A227" s="58" t="s">
        <v>168</v>
      </c>
      <c r="B227" s="58" t="s">
        <v>25</v>
      </c>
      <c r="C227" s="71">
        <v>196</v>
      </c>
      <c r="D227" s="72">
        <v>12942572</v>
      </c>
      <c r="E227" s="72">
        <v>776554</v>
      </c>
      <c r="F227" s="73">
        <v>9.9478186596644626E-4</v>
      </c>
    </row>
    <row r="228" spans="1:6" x14ac:dyDescent="0.2">
      <c r="A228" s="58" t="s">
        <v>168</v>
      </c>
      <c r="B228" s="58" t="s">
        <v>51</v>
      </c>
      <c r="C228" s="71">
        <v>3759</v>
      </c>
      <c r="D228" s="72">
        <v>220022706</v>
      </c>
      <c r="E228" s="72">
        <v>13168599</v>
      </c>
      <c r="F228" s="73">
        <v>1.6869249898118971E-2</v>
      </c>
    </row>
    <row r="229" spans="1:6" x14ac:dyDescent="0.2">
      <c r="A229" s="58" t="s">
        <v>176</v>
      </c>
      <c r="B229" s="58" t="s">
        <v>5</v>
      </c>
      <c r="C229" s="71" t="s">
        <v>796</v>
      </c>
      <c r="D229" s="72" t="s">
        <v>796</v>
      </c>
      <c r="E229" s="72" t="s">
        <v>796</v>
      </c>
      <c r="F229" s="73" t="s">
        <v>796</v>
      </c>
    </row>
    <row r="230" spans="1:6" x14ac:dyDescent="0.2">
      <c r="A230" s="58" t="s">
        <v>176</v>
      </c>
      <c r="B230" s="58" t="s">
        <v>1</v>
      </c>
      <c r="C230" s="71">
        <v>22</v>
      </c>
      <c r="D230" s="72">
        <v>7296814</v>
      </c>
      <c r="E230" s="72">
        <v>437809</v>
      </c>
      <c r="F230" s="73">
        <v>5.6084245777744224E-4</v>
      </c>
    </row>
    <row r="231" spans="1:6" x14ac:dyDescent="0.2">
      <c r="A231" s="58" t="s">
        <v>176</v>
      </c>
      <c r="B231" s="58" t="s">
        <v>797</v>
      </c>
      <c r="C231" s="71">
        <v>76</v>
      </c>
      <c r="D231" s="72">
        <v>3215054</v>
      </c>
      <c r="E231" s="72">
        <v>192903</v>
      </c>
      <c r="F231" s="73">
        <v>2.4711276523013904E-4</v>
      </c>
    </row>
    <row r="232" spans="1:6" x14ac:dyDescent="0.2">
      <c r="A232" s="58" t="s">
        <v>176</v>
      </c>
      <c r="B232" s="58" t="s">
        <v>3</v>
      </c>
      <c r="C232" s="71">
        <v>39</v>
      </c>
      <c r="D232" s="72">
        <v>3705552</v>
      </c>
      <c r="E232" s="72">
        <v>222333</v>
      </c>
      <c r="F232" s="73">
        <v>2.8481320887654678E-4</v>
      </c>
    </row>
    <row r="233" spans="1:6" x14ac:dyDescent="0.2">
      <c r="A233" s="58" t="s">
        <v>176</v>
      </c>
      <c r="B233" s="58" t="s">
        <v>2</v>
      </c>
      <c r="C233" s="71" t="s">
        <v>796</v>
      </c>
      <c r="D233" s="72" t="s">
        <v>796</v>
      </c>
      <c r="E233" s="72" t="s">
        <v>796</v>
      </c>
      <c r="F233" s="73" t="s">
        <v>796</v>
      </c>
    </row>
    <row r="234" spans="1:6" x14ac:dyDescent="0.2">
      <c r="A234" s="58" t="s">
        <v>176</v>
      </c>
      <c r="B234" s="58" t="s">
        <v>6</v>
      </c>
      <c r="C234" s="71" t="s">
        <v>796</v>
      </c>
      <c r="D234" s="72" t="s">
        <v>796</v>
      </c>
      <c r="E234" s="72" t="s">
        <v>796</v>
      </c>
      <c r="F234" s="73" t="s">
        <v>796</v>
      </c>
    </row>
    <row r="235" spans="1:6" x14ac:dyDescent="0.2">
      <c r="A235" s="58" t="s">
        <v>176</v>
      </c>
      <c r="B235" s="58" t="s">
        <v>10</v>
      </c>
      <c r="C235" s="71">
        <v>273</v>
      </c>
      <c r="D235" s="72">
        <v>6041210</v>
      </c>
      <c r="E235" s="72">
        <v>362473</v>
      </c>
      <c r="F235" s="73">
        <v>4.6433547094272348E-4</v>
      </c>
    </row>
    <row r="236" spans="1:6" x14ac:dyDescent="0.2">
      <c r="A236" s="58" t="s">
        <v>176</v>
      </c>
      <c r="B236" s="58" t="s">
        <v>4</v>
      </c>
      <c r="C236" s="71">
        <v>18</v>
      </c>
      <c r="D236" s="72">
        <v>1339153</v>
      </c>
      <c r="E236" s="72">
        <v>80349</v>
      </c>
      <c r="F236" s="73">
        <v>1.0292874436103348E-4</v>
      </c>
    </row>
    <row r="237" spans="1:6" x14ac:dyDescent="0.2">
      <c r="A237" s="58" t="s">
        <v>176</v>
      </c>
      <c r="B237" s="58" t="s">
        <v>798</v>
      </c>
      <c r="C237" s="71">
        <v>378</v>
      </c>
      <c r="D237" s="72">
        <v>5297743</v>
      </c>
      <c r="E237" s="72">
        <v>314405</v>
      </c>
      <c r="F237" s="73">
        <v>4.027593606744419E-4</v>
      </c>
    </row>
    <row r="238" spans="1:6" x14ac:dyDescent="0.2">
      <c r="A238" s="58" t="s">
        <v>176</v>
      </c>
      <c r="B238" s="58" t="s">
        <v>8</v>
      </c>
      <c r="C238" s="71">
        <v>89</v>
      </c>
      <c r="D238" s="72">
        <v>1398787</v>
      </c>
      <c r="E238" s="72">
        <v>83927</v>
      </c>
      <c r="F238" s="73">
        <v>1.0751223696609114E-4</v>
      </c>
    </row>
    <row r="239" spans="1:6" x14ac:dyDescent="0.2">
      <c r="A239" s="58" t="s">
        <v>176</v>
      </c>
      <c r="B239" s="58" t="s">
        <v>799</v>
      </c>
      <c r="C239" s="71">
        <v>59</v>
      </c>
      <c r="D239" s="72">
        <v>2733102</v>
      </c>
      <c r="E239" s="72">
        <v>163986</v>
      </c>
      <c r="F239" s="73">
        <v>2.1006948528032006E-4</v>
      </c>
    </row>
    <row r="240" spans="1:6" x14ac:dyDescent="0.2">
      <c r="A240" s="58" t="s">
        <v>176</v>
      </c>
      <c r="B240" s="58" t="s">
        <v>25</v>
      </c>
      <c r="C240" s="71">
        <v>33</v>
      </c>
      <c r="D240" s="72">
        <v>3598064</v>
      </c>
      <c r="E240" s="72">
        <v>215884</v>
      </c>
      <c r="F240" s="73">
        <v>2.7655190540812395E-4</v>
      </c>
    </row>
    <row r="241" spans="1:6" x14ac:dyDescent="0.2">
      <c r="A241" s="58" t="s">
        <v>176</v>
      </c>
      <c r="B241" s="58" t="s">
        <v>51</v>
      </c>
      <c r="C241" s="71">
        <v>1014</v>
      </c>
      <c r="D241" s="72">
        <v>37186042</v>
      </c>
      <c r="E241" s="72">
        <v>2227703</v>
      </c>
      <c r="F241" s="73">
        <v>2.8537339929471106E-3</v>
      </c>
    </row>
    <row r="242" spans="1:6" x14ac:dyDescent="0.2">
      <c r="A242" s="58" t="s">
        <v>182</v>
      </c>
      <c r="B242" s="58" t="s">
        <v>5</v>
      </c>
      <c r="C242" s="71" t="s">
        <v>796</v>
      </c>
      <c r="D242" s="72" t="s">
        <v>796</v>
      </c>
      <c r="E242" s="72" t="s">
        <v>796</v>
      </c>
      <c r="F242" s="73" t="s">
        <v>796</v>
      </c>
    </row>
    <row r="243" spans="1:6" x14ac:dyDescent="0.2">
      <c r="A243" s="58" t="s">
        <v>182</v>
      </c>
      <c r="B243" s="58" t="s">
        <v>1</v>
      </c>
      <c r="C243" s="71">
        <v>27</v>
      </c>
      <c r="D243" s="72">
        <v>3844117</v>
      </c>
      <c r="E243" s="72">
        <v>230647</v>
      </c>
      <c r="F243" s="73">
        <v>2.9546361623217823E-4</v>
      </c>
    </row>
    <row r="244" spans="1:6" x14ac:dyDescent="0.2">
      <c r="A244" s="58" t="s">
        <v>182</v>
      </c>
      <c r="B244" s="58" t="s">
        <v>797</v>
      </c>
      <c r="C244" s="71">
        <v>87</v>
      </c>
      <c r="D244" s="72">
        <v>2340073</v>
      </c>
      <c r="E244" s="72">
        <v>140404</v>
      </c>
      <c r="F244" s="73">
        <v>1.7986045157085395E-4</v>
      </c>
    </row>
    <row r="245" spans="1:6" x14ac:dyDescent="0.2">
      <c r="A245" s="58" t="s">
        <v>182</v>
      </c>
      <c r="B245" s="58" t="s">
        <v>3</v>
      </c>
      <c r="C245" s="71">
        <v>34</v>
      </c>
      <c r="D245" s="72">
        <v>4248003</v>
      </c>
      <c r="E245" s="72">
        <v>254880</v>
      </c>
      <c r="F245" s="73">
        <v>3.2650659451567801E-4</v>
      </c>
    </row>
    <row r="246" spans="1:6" x14ac:dyDescent="0.2">
      <c r="A246" s="58" t="s">
        <v>182</v>
      </c>
      <c r="B246" s="58" t="s">
        <v>2</v>
      </c>
      <c r="C246" s="71">
        <v>13</v>
      </c>
      <c r="D246" s="72">
        <v>1328104</v>
      </c>
      <c r="E246" s="72">
        <v>79686</v>
      </c>
      <c r="F246" s="73">
        <v>1.0207942753678719E-4</v>
      </c>
    </row>
    <row r="247" spans="1:6" x14ac:dyDescent="0.2">
      <c r="A247" s="58" t="s">
        <v>182</v>
      </c>
      <c r="B247" s="58" t="s">
        <v>6</v>
      </c>
      <c r="C247" s="71" t="s">
        <v>796</v>
      </c>
      <c r="D247" s="72" t="s">
        <v>796</v>
      </c>
      <c r="E247" s="72" t="s">
        <v>796</v>
      </c>
      <c r="F247" s="73" t="s">
        <v>796</v>
      </c>
    </row>
    <row r="248" spans="1:6" x14ac:dyDescent="0.2">
      <c r="A248" s="58" t="s">
        <v>182</v>
      </c>
      <c r="B248" s="58" t="s">
        <v>10</v>
      </c>
      <c r="C248" s="71">
        <v>299</v>
      </c>
      <c r="D248" s="72">
        <v>8002079</v>
      </c>
      <c r="E248" s="72">
        <v>480125</v>
      </c>
      <c r="F248" s="73">
        <v>6.1505013611048303E-4</v>
      </c>
    </row>
    <row r="249" spans="1:6" x14ac:dyDescent="0.2">
      <c r="A249" s="58" t="s">
        <v>182</v>
      </c>
      <c r="B249" s="58" t="s">
        <v>4</v>
      </c>
      <c r="C249" s="71">
        <v>27</v>
      </c>
      <c r="D249" s="72">
        <v>2630179</v>
      </c>
      <c r="E249" s="72">
        <v>157811</v>
      </c>
      <c r="F249" s="73">
        <v>2.0215918152508502E-4</v>
      </c>
    </row>
    <row r="250" spans="1:6" x14ac:dyDescent="0.2">
      <c r="A250" s="58" t="s">
        <v>182</v>
      </c>
      <c r="B250" s="58" t="s">
        <v>798</v>
      </c>
      <c r="C250" s="71">
        <v>302</v>
      </c>
      <c r="D250" s="72">
        <v>3368335</v>
      </c>
      <c r="E250" s="72">
        <v>200073</v>
      </c>
      <c r="F250" s="73">
        <v>2.5629768473216908E-4</v>
      </c>
    </row>
    <row r="251" spans="1:6" x14ac:dyDescent="0.2">
      <c r="A251" s="58" t="s">
        <v>182</v>
      </c>
      <c r="B251" s="58" t="s">
        <v>8</v>
      </c>
      <c r="C251" s="71">
        <v>121</v>
      </c>
      <c r="D251" s="72">
        <v>2078543</v>
      </c>
      <c r="E251" s="72">
        <v>124713</v>
      </c>
      <c r="F251" s="73">
        <v>1.5975995339702508E-4</v>
      </c>
    </row>
    <row r="252" spans="1:6" x14ac:dyDescent="0.2">
      <c r="A252" s="58" t="s">
        <v>182</v>
      </c>
      <c r="B252" s="58" t="s">
        <v>799</v>
      </c>
      <c r="C252" s="71">
        <v>62</v>
      </c>
      <c r="D252" s="72">
        <v>1657592</v>
      </c>
      <c r="E252" s="72">
        <v>99455</v>
      </c>
      <c r="F252" s="73">
        <v>1.2740392874119883E-4</v>
      </c>
    </row>
    <row r="253" spans="1:6" x14ac:dyDescent="0.2">
      <c r="A253" s="58" t="s">
        <v>182</v>
      </c>
      <c r="B253" s="58" t="s">
        <v>25</v>
      </c>
      <c r="C253" s="71">
        <v>89</v>
      </c>
      <c r="D253" s="72">
        <v>5627012</v>
      </c>
      <c r="E253" s="72">
        <v>337621</v>
      </c>
      <c r="F253" s="73">
        <v>4.3249954075242361E-4</v>
      </c>
    </row>
    <row r="254" spans="1:6" x14ac:dyDescent="0.2">
      <c r="A254" s="58" t="s">
        <v>182</v>
      </c>
      <c r="B254" s="58" t="s">
        <v>51</v>
      </c>
      <c r="C254" s="71">
        <v>1085</v>
      </c>
      <c r="D254" s="72">
        <v>36155719</v>
      </c>
      <c r="E254" s="72">
        <v>2167316</v>
      </c>
      <c r="F254" s="73">
        <v>2.7763769868147411E-3</v>
      </c>
    </row>
    <row r="255" spans="1:6" x14ac:dyDescent="0.2">
      <c r="A255" s="58" t="s">
        <v>189</v>
      </c>
      <c r="B255" s="58" t="s">
        <v>5</v>
      </c>
      <c r="C255" s="71" t="s">
        <v>796</v>
      </c>
      <c r="D255" s="72" t="s">
        <v>796</v>
      </c>
      <c r="E255" s="72" t="s">
        <v>796</v>
      </c>
      <c r="F255" s="73" t="s">
        <v>796</v>
      </c>
    </row>
    <row r="256" spans="1:6" x14ac:dyDescent="0.2">
      <c r="A256" s="58" t="s">
        <v>189</v>
      </c>
      <c r="B256" s="58" t="s">
        <v>1</v>
      </c>
      <c r="C256" s="71" t="s">
        <v>796</v>
      </c>
      <c r="D256" s="72" t="s">
        <v>796</v>
      </c>
      <c r="E256" s="72" t="s">
        <v>796</v>
      </c>
      <c r="F256" s="73" t="s">
        <v>796</v>
      </c>
    </row>
    <row r="257" spans="1:6" x14ac:dyDescent="0.2">
      <c r="A257" s="58" t="s">
        <v>189</v>
      </c>
      <c r="B257" s="58" t="s">
        <v>797</v>
      </c>
      <c r="C257" s="71">
        <v>54</v>
      </c>
      <c r="D257" s="72">
        <v>2125535</v>
      </c>
      <c r="E257" s="72">
        <v>127532</v>
      </c>
      <c r="F257" s="73">
        <v>1.6337115117613565E-4</v>
      </c>
    </row>
    <row r="258" spans="1:6" x14ac:dyDescent="0.2">
      <c r="A258" s="58" t="s">
        <v>189</v>
      </c>
      <c r="B258" s="58" t="s">
        <v>3</v>
      </c>
      <c r="C258" s="71">
        <v>52</v>
      </c>
      <c r="D258" s="72">
        <v>5239631</v>
      </c>
      <c r="E258" s="72">
        <v>314362</v>
      </c>
      <c r="F258" s="73">
        <v>4.0270427677784672E-4</v>
      </c>
    </row>
    <row r="259" spans="1:6" x14ac:dyDescent="0.2">
      <c r="A259" s="58" t="s">
        <v>189</v>
      </c>
      <c r="B259" s="58" t="s">
        <v>2</v>
      </c>
      <c r="C259" s="71" t="s">
        <v>796</v>
      </c>
      <c r="D259" s="72" t="s">
        <v>796</v>
      </c>
      <c r="E259" s="72" t="s">
        <v>796</v>
      </c>
      <c r="F259" s="73" t="s">
        <v>796</v>
      </c>
    </row>
    <row r="260" spans="1:6" x14ac:dyDescent="0.2">
      <c r="A260" s="58" t="s">
        <v>189</v>
      </c>
      <c r="B260" s="58" t="s">
        <v>6</v>
      </c>
      <c r="C260" s="71" t="s">
        <v>796</v>
      </c>
      <c r="D260" s="72" t="s">
        <v>796</v>
      </c>
      <c r="E260" s="72" t="s">
        <v>796</v>
      </c>
      <c r="F260" s="73" t="s">
        <v>796</v>
      </c>
    </row>
    <row r="261" spans="1:6" x14ac:dyDescent="0.2">
      <c r="A261" s="58" t="s">
        <v>189</v>
      </c>
      <c r="B261" s="58" t="s">
        <v>10</v>
      </c>
      <c r="C261" s="71">
        <v>137</v>
      </c>
      <c r="D261" s="72">
        <v>2871485</v>
      </c>
      <c r="E261" s="72">
        <v>171864</v>
      </c>
      <c r="F261" s="73">
        <v>2.2016136754489363E-4</v>
      </c>
    </row>
    <row r="262" spans="1:6" x14ac:dyDescent="0.2">
      <c r="A262" s="58" t="s">
        <v>189</v>
      </c>
      <c r="B262" s="58" t="s">
        <v>4</v>
      </c>
      <c r="C262" s="71">
        <v>18</v>
      </c>
      <c r="D262" s="72">
        <v>1258273</v>
      </c>
      <c r="E262" s="72">
        <v>75496</v>
      </c>
      <c r="F262" s="73">
        <v>9.6711950170886798E-5</v>
      </c>
    </row>
    <row r="263" spans="1:6" x14ac:dyDescent="0.2">
      <c r="A263" s="58" t="s">
        <v>189</v>
      </c>
      <c r="B263" s="58" t="s">
        <v>798</v>
      </c>
      <c r="C263" s="71">
        <v>228</v>
      </c>
      <c r="D263" s="72">
        <v>2970460</v>
      </c>
      <c r="E263" s="72">
        <v>169984</v>
      </c>
      <c r="F263" s="73">
        <v>2.1775304834491924E-4</v>
      </c>
    </row>
    <row r="264" spans="1:6" x14ac:dyDescent="0.2">
      <c r="A264" s="58" t="s">
        <v>189</v>
      </c>
      <c r="B264" s="58" t="s">
        <v>8</v>
      </c>
      <c r="C264" s="71">
        <v>63</v>
      </c>
      <c r="D264" s="72">
        <v>1050174</v>
      </c>
      <c r="E264" s="72">
        <v>63010</v>
      </c>
      <c r="F264" s="73">
        <v>8.0717123824673855E-5</v>
      </c>
    </row>
    <row r="265" spans="1:6" x14ac:dyDescent="0.2">
      <c r="A265" s="58" t="s">
        <v>189</v>
      </c>
      <c r="B265" s="58" t="s">
        <v>799</v>
      </c>
      <c r="C265" s="71">
        <v>21</v>
      </c>
      <c r="D265" s="72">
        <v>1181536</v>
      </c>
      <c r="E265" s="72">
        <v>70892</v>
      </c>
      <c r="F265" s="73">
        <v>9.0814130172651631E-5</v>
      </c>
    </row>
    <row r="266" spans="1:6" x14ac:dyDescent="0.2">
      <c r="A266" s="58" t="s">
        <v>189</v>
      </c>
      <c r="B266" s="58" t="s">
        <v>25</v>
      </c>
      <c r="C266" s="71">
        <v>34</v>
      </c>
      <c r="D266" s="72">
        <v>371738</v>
      </c>
      <c r="E266" s="72">
        <v>22304</v>
      </c>
      <c r="F266" s="73">
        <v>2.8571889061823928E-5</v>
      </c>
    </row>
    <row r="267" spans="1:6" x14ac:dyDescent="0.2">
      <c r="A267" s="58" t="s">
        <v>189</v>
      </c>
      <c r="B267" s="58" t="s">
        <v>51</v>
      </c>
      <c r="C267" s="71">
        <v>633</v>
      </c>
      <c r="D267" s="72">
        <v>26525501</v>
      </c>
      <c r="E267" s="72">
        <v>1582845</v>
      </c>
      <c r="F267" s="73">
        <v>2.0276574489805728E-3</v>
      </c>
    </row>
    <row r="268" spans="1:6" x14ac:dyDescent="0.2">
      <c r="A268" s="58" t="s">
        <v>193</v>
      </c>
      <c r="B268" s="58" t="s">
        <v>5</v>
      </c>
      <c r="C268" s="71">
        <v>42</v>
      </c>
      <c r="D268" s="72">
        <v>4147166</v>
      </c>
      <c r="E268" s="72">
        <v>248830</v>
      </c>
      <c r="F268" s="73">
        <v>3.1875641836682427E-4</v>
      </c>
    </row>
    <row r="269" spans="1:6" x14ac:dyDescent="0.2">
      <c r="A269" s="58" t="s">
        <v>193</v>
      </c>
      <c r="B269" s="58" t="s">
        <v>1</v>
      </c>
      <c r="C269" s="71">
        <v>28</v>
      </c>
      <c r="D269" s="72">
        <v>16435819</v>
      </c>
      <c r="E269" s="72">
        <v>986149</v>
      </c>
      <c r="F269" s="73">
        <v>1.2632774312423154E-3</v>
      </c>
    </row>
    <row r="270" spans="1:6" x14ac:dyDescent="0.2">
      <c r="A270" s="58" t="s">
        <v>193</v>
      </c>
      <c r="B270" s="58" t="s">
        <v>797</v>
      </c>
      <c r="C270" s="71">
        <v>136</v>
      </c>
      <c r="D270" s="72">
        <v>6105894</v>
      </c>
      <c r="E270" s="72">
        <v>366354</v>
      </c>
      <c r="F270" s="73">
        <v>4.6930711286564936E-4</v>
      </c>
    </row>
    <row r="271" spans="1:6" x14ac:dyDescent="0.2">
      <c r="A271" s="58" t="s">
        <v>193</v>
      </c>
      <c r="B271" s="58" t="s">
        <v>3</v>
      </c>
      <c r="C271" s="71">
        <v>44</v>
      </c>
      <c r="D271" s="72">
        <v>6128097</v>
      </c>
      <c r="E271" s="72">
        <v>367686</v>
      </c>
      <c r="F271" s="73">
        <v>4.7101343263924826E-4</v>
      </c>
    </row>
    <row r="272" spans="1:6" x14ac:dyDescent="0.2">
      <c r="A272" s="58" t="s">
        <v>193</v>
      </c>
      <c r="B272" s="58" t="s">
        <v>2</v>
      </c>
      <c r="C272" s="71">
        <v>18</v>
      </c>
      <c r="D272" s="72">
        <v>12778377</v>
      </c>
      <c r="E272" s="72">
        <v>766703</v>
      </c>
      <c r="F272" s="73">
        <v>9.821625295627506E-4</v>
      </c>
    </row>
    <row r="273" spans="1:6" x14ac:dyDescent="0.2">
      <c r="A273" s="58" t="s">
        <v>193</v>
      </c>
      <c r="B273" s="58" t="s">
        <v>6</v>
      </c>
      <c r="C273" s="71">
        <v>46</v>
      </c>
      <c r="D273" s="72">
        <v>3465761</v>
      </c>
      <c r="E273" s="72">
        <v>207946</v>
      </c>
      <c r="F273" s="73">
        <v>2.663831618924874E-4</v>
      </c>
    </row>
    <row r="274" spans="1:6" x14ac:dyDescent="0.2">
      <c r="A274" s="58" t="s">
        <v>193</v>
      </c>
      <c r="B274" s="58" t="s">
        <v>10</v>
      </c>
      <c r="C274" s="71">
        <v>324</v>
      </c>
      <c r="D274" s="72">
        <v>5401241</v>
      </c>
      <c r="E274" s="72">
        <v>324075</v>
      </c>
      <c r="F274" s="73">
        <v>4.1514683230409747E-4</v>
      </c>
    </row>
    <row r="275" spans="1:6" x14ac:dyDescent="0.2">
      <c r="A275" s="58" t="s">
        <v>193</v>
      </c>
      <c r="B275" s="58" t="s">
        <v>4</v>
      </c>
      <c r="C275" s="71">
        <v>37</v>
      </c>
      <c r="D275" s="72">
        <v>3300927</v>
      </c>
      <c r="E275" s="72">
        <v>198056</v>
      </c>
      <c r="F275" s="73">
        <v>2.5371386567560078E-4</v>
      </c>
    </row>
    <row r="276" spans="1:6" x14ac:dyDescent="0.2">
      <c r="A276" s="58" t="s">
        <v>193</v>
      </c>
      <c r="B276" s="58" t="s">
        <v>798</v>
      </c>
      <c r="C276" s="71">
        <v>525</v>
      </c>
      <c r="D276" s="72">
        <v>9254696</v>
      </c>
      <c r="E276" s="72">
        <v>547538</v>
      </c>
      <c r="F276" s="73">
        <v>7.0140759474233093E-4</v>
      </c>
    </row>
    <row r="277" spans="1:6" x14ac:dyDescent="0.2">
      <c r="A277" s="58" t="s">
        <v>193</v>
      </c>
      <c r="B277" s="58" t="s">
        <v>8</v>
      </c>
      <c r="C277" s="71">
        <v>170</v>
      </c>
      <c r="D277" s="72">
        <v>8174866</v>
      </c>
      <c r="E277" s="72">
        <v>490492</v>
      </c>
      <c r="F277" s="73">
        <v>6.2833047927332054E-4</v>
      </c>
    </row>
    <row r="278" spans="1:6" x14ac:dyDescent="0.2">
      <c r="A278" s="58" t="s">
        <v>193</v>
      </c>
      <c r="B278" s="58" t="s">
        <v>799</v>
      </c>
      <c r="C278" s="71">
        <v>74</v>
      </c>
      <c r="D278" s="72">
        <v>5291905</v>
      </c>
      <c r="E278" s="72">
        <v>317514</v>
      </c>
      <c r="F278" s="73">
        <v>4.06742054500357E-4</v>
      </c>
    </row>
    <row r="279" spans="1:6" x14ac:dyDescent="0.2">
      <c r="A279" s="58" t="s">
        <v>193</v>
      </c>
      <c r="B279" s="58" t="s">
        <v>25</v>
      </c>
      <c r="C279" s="71">
        <v>119</v>
      </c>
      <c r="D279" s="72">
        <v>8614126</v>
      </c>
      <c r="E279" s="72">
        <v>516848</v>
      </c>
      <c r="F279" s="73">
        <v>6.6209306482359993E-4</v>
      </c>
    </row>
    <row r="280" spans="1:6" x14ac:dyDescent="0.2">
      <c r="A280" s="58" t="s">
        <v>193</v>
      </c>
      <c r="B280" s="58" t="s">
        <v>51</v>
      </c>
      <c r="C280" s="71">
        <v>1563</v>
      </c>
      <c r="D280" s="72">
        <v>89098874</v>
      </c>
      <c r="E280" s="72">
        <v>5338189</v>
      </c>
      <c r="F280" s="73">
        <v>6.8383314158468799E-3</v>
      </c>
    </row>
    <row r="281" spans="1:6" x14ac:dyDescent="0.2">
      <c r="A281" s="58" t="s">
        <v>201</v>
      </c>
      <c r="B281" s="58" t="s">
        <v>5</v>
      </c>
      <c r="C281" s="71">
        <v>22</v>
      </c>
      <c r="D281" s="72">
        <v>203119</v>
      </c>
      <c r="E281" s="72">
        <v>12187</v>
      </c>
      <c r="F281" s="73">
        <v>1.5611801111748933E-5</v>
      </c>
    </row>
    <row r="282" spans="1:6" x14ac:dyDescent="0.2">
      <c r="A282" s="58" t="s">
        <v>201</v>
      </c>
      <c r="B282" s="58" t="s">
        <v>1</v>
      </c>
      <c r="C282" s="71">
        <v>13</v>
      </c>
      <c r="D282" s="72">
        <v>892310</v>
      </c>
      <c r="E282" s="72">
        <v>53539</v>
      </c>
      <c r="F282" s="73">
        <v>6.8584575344377303E-5</v>
      </c>
    </row>
    <row r="283" spans="1:6" x14ac:dyDescent="0.2">
      <c r="A283" s="58" t="s">
        <v>201</v>
      </c>
      <c r="B283" s="58" t="s">
        <v>797</v>
      </c>
      <c r="C283" s="71">
        <v>181</v>
      </c>
      <c r="D283" s="72">
        <v>2936411</v>
      </c>
      <c r="E283" s="72">
        <v>175979</v>
      </c>
      <c r="F283" s="73">
        <v>2.2543276834696525E-4</v>
      </c>
    </row>
    <row r="284" spans="1:6" x14ac:dyDescent="0.2">
      <c r="A284" s="58" t="s">
        <v>201</v>
      </c>
      <c r="B284" s="58" t="s">
        <v>3</v>
      </c>
      <c r="C284" s="71">
        <v>61</v>
      </c>
      <c r="D284" s="72">
        <v>5010693</v>
      </c>
      <c r="E284" s="72">
        <v>300642</v>
      </c>
      <c r="F284" s="73">
        <v>3.8512867070143785E-4</v>
      </c>
    </row>
    <row r="285" spans="1:6" x14ac:dyDescent="0.2">
      <c r="A285" s="58" t="s">
        <v>201</v>
      </c>
      <c r="B285" s="58" t="s">
        <v>2</v>
      </c>
      <c r="C285" s="71">
        <v>38</v>
      </c>
      <c r="D285" s="72">
        <v>3004863</v>
      </c>
      <c r="E285" s="72">
        <v>180208</v>
      </c>
      <c r="F285" s="73">
        <v>2.308502055260566E-4</v>
      </c>
    </row>
    <row r="286" spans="1:6" x14ac:dyDescent="0.2">
      <c r="A286" s="58" t="s">
        <v>201</v>
      </c>
      <c r="B286" s="58" t="s">
        <v>6</v>
      </c>
      <c r="C286" s="71">
        <v>16</v>
      </c>
      <c r="D286" s="72">
        <v>186542</v>
      </c>
      <c r="E286" s="72">
        <v>11193</v>
      </c>
      <c r="F286" s="73">
        <v>1.4338466385805022E-5</v>
      </c>
    </row>
    <row r="287" spans="1:6" x14ac:dyDescent="0.2">
      <c r="A287" s="58" t="s">
        <v>201</v>
      </c>
      <c r="B287" s="58" t="s">
        <v>10</v>
      </c>
      <c r="C287" s="71">
        <v>381</v>
      </c>
      <c r="D287" s="72">
        <v>11695063</v>
      </c>
      <c r="E287" s="72">
        <v>701704</v>
      </c>
      <c r="F287" s="73">
        <v>8.9889745526533797E-4</v>
      </c>
    </row>
    <row r="288" spans="1:6" x14ac:dyDescent="0.2">
      <c r="A288" s="58" t="s">
        <v>201</v>
      </c>
      <c r="B288" s="58" t="s">
        <v>4</v>
      </c>
      <c r="C288" s="71">
        <v>48</v>
      </c>
      <c r="D288" s="72">
        <v>3440297</v>
      </c>
      <c r="E288" s="72">
        <v>206418</v>
      </c>
      <c r="F288" s="73">
        <v>2.6442576203208266E-4</v>
      </c>
    </row>
    <row r="289" spans="1:6" x14ac:dyDescent="0.2">
      <c r="A289" s="58" t="s">
        <v>201</v>
      </c>
      <c r="B289" s="58" t="s">
        <v>798</v>
      </c>
      <c r="C289" s="71">
        <v>615</v>
      </c>
      <c r="D289" s="72">
        <v>5219483</v>
      </c>
      <c r="E289" s="72">
        <v>310419</v>
      </c>
      <c r="F289" s="73">
        <v>3.9765321156215574E-4</v>
      </c>
    </row>
    <row r="290" spans="1:6" x14ac:dyDescent="0.2">
      <c r="A290" s="58" t="s">
        <v>201</v>
      </c>
      <c r="B290" s="58" t="s">
        <v>8</v>
      </c>
      <c r="C290" s="71">
        <v>198</v>
      </c>
      <c r="D290" s="72">
        <v>4881032</v>
      </c>
      <c r="E290" s="72">
        <v>291663</v>
      </c>
      <c r="F290" s="73">
        <v>3.73626384479858E-4</v>
      </c>
    </row>
    <row r="291" spans="1:6" x14ac:dyDescent="0.2">
      <c r="A291" s="58" t="s">
        <v>201</v>
      </c>
      <c r="B291" s="58" t="s">
        <v>799</v>
      </c>
      <c r="C291" s="71">
        <v>87</v>
      </c>
      <c r="D291" s="72">
        <v>2178625</v>
      </c>
      <c r="E291" s="72">
        <v>130718</v>
      </c>
      <c r="F291" s="73">
        <v>1.6745248360758162E-4</v>
      </c>
    </row>
    <row r="292" spans="1:6" x14ac:dyDescent="0.2">
      <c r="A292" s="58" t="s">
        <v>201</v>
      </c>
      <c r="B292" s="58" t="s">
        <v>25</v>
      </c>
      <c r="C292" s="71">
        <v>95</v>
      </c>
      <c r="D292" s="72">
        <v>5023614</v>
      </c>
      <c r="E292" s="72">
        <v>301417</v>
      </c>
      <c r="F292" s="73">
        <v>3.8612146186100177E-4</v>
      </c>
    </row>
    <row r="293" spans="1:6" x14ac:dyDescent="0.2">
      <c r="A293" s="58" t="s">
        <v>201</v>
      </c>
      <c r="B293" s="58" t="s">
        <v>51</v>
      </c>
      <c r="C293" s="71">
        <v>1755</v>
      </c>
      <c r="D293" s="72">
        <v>44672052</v>
      </c>
      <c r="E293" s="72">
        <v>2676083</v>
      </c>
      <c r="F293" s="73">
        <v>3.4281181221410043E-3</v>
      </c>
    </row>
    <row r="294" spans="1:6" x14ac:dyDescent="0.2">
      <c r="A294" s="58" t="s">
        <v>212</v>
      </c>
      <c r="B294" s="58" t="s">
        <v>5</v>
      </c>
      <c r="C294" s="71">
        <v>41</v>
      </c>
      <c r="D294" s="72">
        <v>3903627</v>
      </c>
      <c r="E294" s="72">
        <v>234218</v>
      </c>
      <c r="F294" s="73">
        <v>3.0003814169127853E-4</v>
      </c>
    </row>
    <row r="295" spans="1:6" x14ac:dyDescent="0.2">
      <c r="A295" s="58" t="s">
        <v>212</v>
      </c>
      <c r="B295" s="58" t="s">
        <v>1</v>
      </c>
      <c r="C295" s="71">
        <v>38</v>
      </c>
      <c r="D295" s="72">
        <v>13615016</v>
      </c>
      <c r="E295" s="72">
        <v>816901</v>
      </c>
      <c r="F295" s="73">
        <v>1.0464672142437691E-3</v>
      </c>
    </row>
    <row r="296" spans="1:6" x14ac:dyDescent="0.2">
      <c r="A296" s="58" t="s">
        <v>212</v>
      </c>
      <c r="B296" s="58" t="s">
        <v>797</v>
      </c>
      <c r="C296" s="71">
        <v>367</v>
      </c>
      <c r="D296" s="72">
        <v>16137411</v>
      </c>
      <c r="E296" s="72">
        <v>968245</v>
      </c>
      <c r="F296" s="73">
        <v>1.2403420339251125E-3</v>
      </c>
    </row>
    <row r="297" spans="1:6" x14ac:dyDescent="0.2">
      <c r="A297" s="58" t="s">
        <v>212</v>
      </c>
      <c r="B297" s="58" t="s">
        <v>3</v>
      </c>
      <c r="C297" s="71">
        <v>112</v>
      </c>
      <c r="D297" s="72">
        <v>16045198</v>
      </c>
      <c r="E297" s="72">
        <v>962712</v>
      </c>
      <c r="F297" s="73">
        <v>1.2332541455562518E-3</v>
      </c>
    </row>
    <row r="298" spans="1:6" x14ac:dyDescent="0.2">
      <c r="A298" s="58" t="s">
        <v>212</v>
      </c>
      <c r="B298" s="58" t="s">
        <v>2</v>
      </c>
      <c r="C298" s="71">
        <v>51</v>
      </c>
      <c r="D298" s="72">
        <v>20252025</v>
      </c>
      <c r="E298" s="72">
        <v>1215122</v>
      </c>
      <c r="F298" s="73">
        <v>1.5565966185698357E-3</v>
      </c>
    </row>
    <row r="299" spans="1:6" x14ac:dyDescent="0.2">
      <c r="A299" s="58" t="s">
        <v>212</v>
      </c>
      <c r="B299" s="58" t="s">
        <v>6</v>
      </c>
      <c r="C299" s="71">
        <v>40</v>
      </c>
      <c r="D299" s="72">
        <v>2342758</v>
      </c>
      <c r="E299" s="72">
        <v>140565</v>
      </c>
      <c r="F299" s="73">
        <v>1.8006669592787305E-4</v>
      </c>
    </row>
    <row r="300" spans="1:6" x14ac:dyDescent="0.2">
      <c r="A300" s="58" t="s">
        <v>212</v>
      </c>
      <c r="B300" s="58" t="s">
        <v>10</v>
      </c>
      <c r="C300" s="71">
        <v>617</v>
      </c>
      <c r="D300" s="72">
        <v>12169070</v>
      </c>
      <c r="E300" s="72">
        <v>730097</v>
      </c>
      <c r="F300" s="73">
        <v>9.3526948028920659E-4</v>
      </c>
    </row>
    <row r="301" spans="1:6" x14ac:dyDescent="0.2">
      <c r="A301" s="58" t="s">
        <v>212</v>
      </c>
      <c r="B301" s="58" t="s">
        <v>4</v>
      </c>
      <c r="C301" s="71">
        <v>68</v>
      </c>
      <c r="D301" s="72">
        <v>4205658</v>
      </c>
      <c r="E301" s="72">
        <v>252339</v>
      </c>
      <c r="F301" s="73">
        <v>3.2325152053315942E-4</v>
      </c>
    </row>
    <row r="302" spans="1:6" x14ac:dyDescent="0.2">
      <c r="A302" s="58" t="s">
        <v>212</v>
      </c>
      <c r="B302" s="58" t="s">
        <v>798</v>
      </c>
      <c r="C302" s="71">
        <v>993</v>
      </c>
      <c r="D302" s="72">
        <v>16415804</v>
      </c>
      <c r="E302" s="72">
        <v>974779</v>
      </c>
      <c r="F302" s="73">
        <v>1.2487122241658746E-3</v>
      </c>
    </row>
    <row r="303" spans="1:6" x14ac:dyDescent="0.2">
      <c r="A303" s="58" t="s">
        <v>212</v>
      </c>
      <c r="B303" s="58" t="s">
        <v>8</v>
      </c>
      <c r="C303" s="71">
        <v>271</v>
      </c>
      <c r="D303" s="72">
        <v>9830267</v>
      </c>
      <c r="E303" s="72">
        <v>589816</v>
      </c>
      <c r="F303" s="73">
        <v>7.555665942830318E-4</v>
      </c>
    </row>
    <row r="304" spans="1:6" x14ac:dyDescent="0.2">
      <c r="A304" s="58" t="s">
        <v>212</v>
      </c>
      <c r="B304" s="58" t="s">
        <v>799</v>
      </c>
      <c r="C304" s="71">
        <v>122</v>
      </c>
      <c r="D304" s="72">
        <v>6265702</v>
      </c>
      <c r="E304" s="72">
        <v>375942</v>
      </c>
      <c r="F304" s="73">
        <v>4.8158954078551878E-4</v>
      </c>
    </row>
    <row r="305" spans="1:6" x14ac:dyDescent="0.2">
      <c r="A305" s="58" t="s">
        <v>212</v>
      </c>
      <c r="B305" s="58" t="s">
        <v>25</v>
      </c>
      <c r="C305" s="71">
        <v>153</v>
      </c>
      <c r="D305" s="72">
        <v>7892253</v>
      </c>
      <c r="E305" s="72">
        <v>473535</v>
      </c>
      <c r="F305" s="73">
        <v>6.0660820870206216E-4</v>
      </c>
    </row>
    <row r="306" spans="1:6" x14ac:dyDescent="0.2">
      <c r="A306" s="58" t="s">
        <v>212</v>
      </c>
      <c r="B306" s="58" t="s">
        <v>51</v>
      </c>
      <c r="C306" s="71">
        <v>2873</v>
      </c>
      <c r="D306" s="72">
        <v>129074787</v>
      </c>
      <c r="E306" s="72">
        <v>7734271</v>
      </c>
      <c r="F306" s="73">
        <v>9.9077624186729735E-3</v>
      </c>
    </row>
    <row r="307" spans="1:6" x14ac:dyDescent="0.2">
      <c r="A307" s="58" t="s">
        <v>224</v>
      </c>
      <c r="B307" s="58" t="s">
        <v>5</v>
      </c>
      <c r="C307" s="71">
        <v>25</v>
      </c>
      <c r="D307" s="72">
        <v>406097</v>
      </c>
      <c r="E307" s="72">
        <v>24366</v>
      </c>
      <c r="F307" s="73">
        <v>3.1213354056689465E-5</v>
      </c>
    </row>
    <row r="308" spans="1:6" x14ac:dyDescent="0.2">
      <c r="A308" s="58" t="s">
        <v>224</v>
      </c>
      <c r="B308" s="58" t="s">
        <v>1</v>
      </c>
      <c r="C308" s="71">
        <v>17</v>
      </c>
      <c r="D308" s="72">
        <v>1611454</v>
      </c>
      <c r="E308" s="72">
        <v>96687</v>
      </c>
      <c r="F308" s="73">
        <v>1.2385806302549185E-4</v>
      </c>
    </row>
    <row r="309" spans="1:6" x14ac:dyDescent="0.2">
      <c r="A309" s="58" t="s">
        <v>224</v>
      </c>
      <c r="B309" s="58" t="s">
        <v>797</v>
      </c>
      <c r="C309" s="71">
        <v>154</v>
      </c>
      <c r="D309" s="72">
        <v>4438774</v>
      </c>
      <c r="E309" s="72">
        <v>266326</v>
      </c>
      <c r="F309" s="73">
        <v>3.4116915917679875E-4</v>
      </c>
    </row>
    <row r="310" spans="1:6" x14ac:dyDescent="0.2">
      <c r="A310" s="58" t="s">
        <v>224</v>
      </c>
      <c r="B310" s="58" t="s">
        <v>3</v>
      </c>
      <c r="C310" s="71">
        <v>61</v>
      </c>
      <c r="D310" s="72">
        <v>3886728</v>
      </c>
      <c r="E310" s="72">
        <v>233204</v>
      </c>
      <c r="F310" s="73">
        <v>2.9873918654831365E-4</v>
      </c>
    </row>
    <row r="311" spans="1:6" x14ac:dyDescent="0.2">
      <c r="A311" s="58" t="s">
        <v>224</v>
      </c>
      <c r="B311" s="58" t="s">
        <v>2</v>
      </c>
      <c r="C311" s="71">
        <v>22</v>
      </c>
      <c r="D311" s="72">
        <v>8585453</v>
      </c>
      <c r="E311" s="72">
        <v>515127</v>
      </c>
      <c r="F311" s="73">
        <v>6.598884279389426E-4</v>
      </c>
    </row>
    <row r="312" spans="1:6" x14ac:dyDescent="0.2">
      <c r="A312" s="58" t="s">
        <v>224</v>
      </c>
      <c r="B312" s="58" t="s">
        <v>6</v>
      </c>
      <c r="C312" s="71">
        <v>36</v>
      </c>
      <c r="D312" s="72">
        <v>1601955</v>
      </c>
      <c r="E312" s="72">
        <v>96117</v>
      </c>
      <c r="F312" s="73">
        <v>1.2312788114039324E-4</v>
      </c>
    </row>
    <row r="313" spans="1:6" x14ac:dyDescent="0.2">
      <c r="A313" s="58" t="s">
        <v>224</v>
      </c>
      <c r="B313" s="58" t="s">
        <v>10</v>
      </c>
      <c r="C313" s="71">
        <v>238</v>
      </c>
      <c r="D313" s="72">
        <v>4274119</v>
      </c>
      <c r="E313" s="72">
        <v>256447</v>
      </c>
      <c r="F313" s="73">
        <v>3.2851395418927371E-4</v>
      </c>
    </row>
    <row r="314" spans="1:6" x14ac:dyDescent="0.2">
      <c r="A314" s="58" t="s">
        <v>224</v>
      </c>
      <c r="B314" s="58" t="s">
        <v>4</v>
      </c>
      <c r="C314" s="71">
        <v>19</v>
      </c>
      <c r="D314" s="72">
        <v>1509892</v>
      </c>
      <c r="E314" s="72">
        <v>90594</v>
      </c>
      <c r="F314" s="73">
        <v>1.1605280298004291E-4</v>
      </c>
    </row>
    <row r="315" spans="1:6" x14ac:dyDescent="0.2">
      <c r="A315" s="58" t="s">
        <v>224</v>
      </c>
      <c r="B315" s="58" t="s">
        <v>798</v>
      </c>
      <c r="C315" s="71">
        <v>464</v>
      </c>
      <c r="D315" s="72">
        <v>5732205</v>
      </c>
      <c r="E315" s="72">
        <v>339848</v>
      </c>
      <c r="F315" s="73">
        <v>4.3535237418771246E-4</v>
      </c>
    </row>
    <row r="316" spans="1:6" x14ac:dyDescent="0.2">
      <c r="A316" s="58" t="s">
        <v>224</v>
      </c>
      <c r="B316" s="58" t="s">
        <v>8</v>
      </c>
      <c r="C316" s="71">
        <v>99</v>
      </c>
      <c r="D316" s="72">
        <v>2117865</v>
      </c>
      <c r="E316" s="72">
        <v>126916</v>
      </c>
      <c r="F316" s="73">
        <v>1.6258204233188871E-4</v>
      </c>
    </row>
    <row r="317" spans="1:6" x14ac:dyDescent="0.2">
      <c r="A317" s="58" t="s">
        <v>224</v>
      </c>
      <c r="B317" s="58" t="s">
        <v>799</v>
      </c>
      <c r="C317" s="71">
        <v>85</v>
      </c>
      <c r="D317" s="72">
        <v>2881578</v>
      </c>
      <c r="E317" s="72">
        <v>172895</v>
      </c>
      <c r="F317" s="73">
        <v>2.214821000423264E-4</v>
      </c>
    </row>
    <row r="318" spans="1:6" x14ac:dyDescent="0.2">
      <c r="A318" s="58" t="s">
        <v>224</v>
      </c>
      <c r="B318" s="58" t="s">
        <v>25</v>
      </c>
      <c r="C318" s="71">
        <v>49</v>
      </c>
      <c r="D318" s="72">
        <v>6982586</v>
      </c>
      <c r="E318" s="72">
        <v>418955</v>
      </c>
      <c r="F318" s="73">
        <v>5.3669009065174158E-4</v>
      </c>
    </row>
    <row r="319" spans="1:6" x14ac:dyDescent="0.2">
      <c r="A319" s="58" t="s">
        <v>224</v>
      </c>
      <c r="B319" s="58" t="s">
        <v>51</v>
      </c>
      <c r="C319" s="71">
        <v>1269</v>
      </c>
      <c r="D319" s="72">
        <v>44028704</v>
      </c>
      <c r="E319" s="72">
        <v>2637482</v>
      </c>
      <c r="F319" s="73">
        <v>3.3786694362696154E-3</v>
      </c>
    </row>
    <row r="320" spans="1:6" x14ac:dyDescent="0.2">
      <c r="A320" s="58" t="s">
        <v>234</v>
      </c>
      <c r="B320" s="58" t="s">
        <v>5</v>
      </c>
      <c r="C320" s="71">
        <v>211</v>
      </c>
      <c r="D320" s="72">
        <v>39258112</v>
      </c>
      <c r="E320" s="72">
        <v>2355487</v>
      </c>
      <c r="F320" s="73">
        <v>3.0174279613777106E-3</v>
      </c>
    </row>
    <row r="321" spans="1:6" x14ac:dyDescent="0.2">
      <c r="A321" s="58" t="s">
        <v>234</v>
      </c>
      <c r="B321" s="58" t="s">
        <v>1</v>
      </c>
      <c r="C321" s="71">
        <v>59</v>
      </c>
      <c r="D321" s="72">
        <v>21705521</v>
      </c>
      <c r="E321" s="72">
        <v>1302331</v>
      </c>
      <c r="F321" s="73">
        <v>1.6683131659690736E-3</v>
      </c>
    </row>
    <row r="322" spans="1:6" x14ac:dyDescent="0.2">
      <c r="A322" s="58" t="s">
        <v>234</v>
      </c>
      <c r="B322" s="58" t="s">
        <v>797</v>
      </c>
      <c r="C322" s="71">
        <v>686</v>
      </c>
      <c r="D322" s="72">
        <v>62280380</v>
      </c>
      <c r="E322" s="72">
        <v>3736823</v>
      </c>
      <c r="F322" s="73">
        <v>4.7869481796840065E-3</v>
      </c>
    </row>
    <row r="323" spans="1:6" x14ac:dyDescent="0.2">
      <c r="A323" s="58" t="s">
        <v>234</v>
      </c>
      <c r="B323" s="58" t="s">
        <v>3</v>
      </c>
      <c r="C323" s="71">
        <v>247</v>
      </c>
      <c r="D323" s="72">
        <v>41953785</v>
      </c>
      <c r="E323" s="72">
        <v>2517227</v>
      </c>
      <c r="F323" s="73">
        <v>3.2246202738265722E-3</v>
      </c>
    </row>
    <row r="324" spans="1:6" x14ac:dyDescent="0.2">
      <c r="A324" s="58" t="s">
        <v>234</v>
      </c>
      <c r="B324" s="58" t="s">
        <v>2</v>
      </c>
      <c r="C324" s="71">
        <v>80</v>
      </c>
      <c r="D324" s="72">
        <v>86923106</v>
      </c>
      <c r="E324" s="72">
        <v>5215386</v>
      </c>
      <c r="F324" s="73">
        <v>6.6810182122753609E-3</v>
      </c>
    </row>
    <row r="325" spans="1:6" x14ac:dyDescent="0.2">
      <c r="A325" s="58" t="s">
        <v>234</v>
      </c>
      <c r="B325" s="58" t="s">
        <v>6</v>
      </c>
      <c r="C325" s="71">
        <v>62</v>
      </c>
      <c r="D325" s="72">
        <v>16335608</v>
      </c>
      <c r="E325" s="72">
        <v>980136</v>
      </c>
      <c r="F325" s="73">
        <v>1.2555746528649507E-3</v>
      </c>
    </row>
    <row r="326" spans="1:6" x14ac:dyDescent="0.2">
      <c r="A326" s="58" t="s">
        <v>234</v>
      </c>
      <c r="B326" s="58" t="s">
        <v>10</v>
      </c>
      <c r="C326" s="71">
        <v>1084</v>
      </c>
      <c r="D326" s="72">
        <v>61974794</v>
      </c>
      <c r="E326" s="72">
        <v>3718488</v>
      </c>
      <c r="F326" s="73">
        <v>4.7634606623800004E-3</v>
      </c>
    </row>
    <row r="327" spans="1:6" x14ac:dyDescent="0.2">
      <c r="A327" s="58" t="s">
        <v>234</v>
      </c>
      <c r="B327" s="58" t="s">
        <v>4</v>
      </c>
      <c r="C327" s="71">
        <v>98</v>
      </c>
      <c r="D327" s="72">
        <v>17067416</v>
      </c>
      <c r="E327" s="72">
        <v>1024045</v>
      </c>
      <c r="F327" s="73">
        <v>1.3118229974137144E-3</v>
      </c>
    </row>
    <row r="328" spans="1:6" x14ac:dyDescent="0.2">
      <c r="A328" s="58" t="s">
        <v>234</v>
      </c>
      <c r="B328" s="58" t="s">
        <v>798</v>
      </c>
      <c r="C328" s="71">
        <v>1924</v>
      </c>
      <c r="D328" s="72">
        <v>56639394</v>
      </c>
      <c r="E328" s="72">
        <v>3321990</v>
      </c>
      <c r="F328" s="73">
        <v>4.2555384569802936E-3</v>
      </c>
    </row>
    <row r="329" spans="1:6" x14ac:dyDescent="0.2">
      <c r="A329" s="58" t="s">
        <v>234</v>
      </c>
      <c r="B329" s="58" t="s">
        <v>8</v>
      </c>
      <c r="C329" s="71">
        <v>622</v>
      </c>
      <c r="D329" s="72">
        <v>95263695</v>
      </c>
      <c r="E329" s="72">
        <v>5715822</v>
      </c>
      <c r="F329" s="73">
        <v>7.3220871628915246E-3</v>
      </c>
    </row>
    <row r="330" spans="1:6" x14ac:dyDescent="0.2">
      <c r="A330" s="58" t="s">
        <v>234</v>
      </c>
      <c r="B330" s="58" t="s">
        <v>799</v>
      </c>
      <c r="C330" s="71">
        <v>186</v>
      </c>
      <c r="D330" s="72">
        <v>16981313</v>
      </c>
      <c r="E330" s="72">
        <v>1018879</v>
      </c>
      <c r="F330" s="73">
        <v>1.305205243697189E-3</v>
      </c>
    </row>
    <row r="331" spans="1:6" x14ac:dyDescent="0.2">
      <c r="A331" s="58" t="s">
        <v>234</v>
      </c>
      <c r="B331" s="58" t="s">
        <v>25</v>
      </c>
      <c r="C331" s="71">
        <v>135</v>
      </c>
      <c r="D331" s="72">
        <v>26155644</v>
      </c>
      <c r="E331" s="72">
        <v>1569339</v>
      </c>
      <c r="F331" s="73">
        <v>2.0103559813662887E-3</v>
      </c>
    </row>
    <row r="332" spans="1:6" x14ac:dyDescent="0.2">
      <c r="A332" s="58" t="s">
        <v>234</v>
      </c>
      <c r="B332" s="58" t="s">
        <v>51</v>
      </c>
      <c r="C332" s="71">
        <v>5394</v>
      </c>
      <c r="D332" s="72">
        <v>542538768</v>
      </c>
      <c r="E332" s="72">
        <v>32475953</v>
      </c>
      <c r="F332" s="73">
        <v>4.1602372950726683E-2</v>
      </c>
    </row>
    <row r="333" spans="1:6" x14ac:dyDescent="0.2">
      <c r="A333" s="58" t="s">
        <v>250</v>
      </c>
      <c r="B333" s="58" t="s">
        <v>5</v>
      </c>
      <c r="C333" s="71">
        <v>18</v>
      </c>
      <c r="D333" s="72">
        <v>387489</v>
      </c>
      <c r="E333" s="72">
        <v>23249</v>
      </c>
      <c r="F333" s="73">
        <v>2.9782453766066379E-5</v>
      </c>
    </row>
    <row r="334" spans="1:6" x14ac:dyDescent="0.2">
      <c r="A334" s="58" t="s">
        <v>250</v>
      </c>
      <c r="B334" s="58" t="s">
        <v>1</v>
      </c>
      <c r="C334" s="71">
        <v>23</v>
      </c>
      <c r="D334" s="72">
        <v>5512624</v>
      </c>
      <c r="E334" s="72">
        <v>330757</v>
      </c>
      <c r="F334" s="73">
        <v>4.2370661363081498E-4</v>
      </c>
    </row>
    <row r="335" spans="1:6" x14ac:dyDescent="0.2">
      <c r="A335" s="58" t="s">
        <v>250</v>
      </c>
      <c r="B335" s="58" t="s">
        <v>797</v>
      </c>
      <c r="C335" s="71">
        <v>55</v>
      </c>
      <c r="D335" s="72">
        <v>896926</v>
      </c>
      <c r="E335" s="72">
        <v>53816</v>
      </c>
      <c r="F335" s="73">
        <v>6.8939418120118212E-5</v>
      </c>
    </row>
    <row r="336" spans="1:6" x14ac:dyDescent="0.2">
      <c r="A336" s="58" t="s">
        <v>250</v>
      </c>
      <c r="B336" s="58" t="s">
        <v>3</v>
      </c>
      <c r="C336" s="71">
        <v>33</v>
      </c>
      <c r="D336" s="72">
        <v>1529410</v>
      </c>
      <c r="E336" s="72">
        <v>91765</v>
      </c>
      <c r="F336" s="73">
        <v>1.1755287839662271E-4</v>
      </c>
    </row>
    <row r="337" spans="1:6" x14ac:dyDescent="0.2">
      <c r="A337" s="58" t="s">
        <v>250</v>
      </c>
      <c r="B337" s="58" t="s">
        <v>2</v>
      </c>
      <c r="C337" s="71">
        <v>12</v>
      </c>
      <c r="D337" s="72">
        <v>635978</v>
      </c>
      <c r="E337" s="72">
        <v>38159</v>
      </c>
      <c r="F337" s="73">
        <v>4.8882474655225041E-5</v>
      </c>
    </row>
    <row r="338" spans="1:6" x14ac:dyDescent="0.2">
      <c r="A338" s="58" t="s">
        <v>250</v>
      </c>
      <c r="B338" s="58" t="s">
        <v>6</v>
      </c>
      <c r="C338" s="71">
        <v>20</v>
      </c>
      <c r="D338" s="72">
        <v>758496</v>
      </c>
      <c r="E338" s="72">
        <v>45510</v>
      </c>
      <c r="F338" s="73">
        <v>5.8299258931295146E-5</v>
      </c>
    </row>
    <row r="339" spans="1:6" x14ac:dyDescent="0.2">
      <c r="A339" s="58" t="s">
        <v>250</v>
      </c>
      <c r="B339" s="58" t="s">
        <v>10</v>
      </c>
      <c r="C339" s="71">
        <v>196</v>
      </c>
      <c r="D339" s="72">
        <v>6887015</v>
      </c>
      <c r="E339" s="72">
        <v>413221</v>
      </c>
      <c r="F339" s="73">
        <v>5.2934471709181969E-4</v>
      </c>
    </row>
    <row r="340" spans="1:6" x14ac:dyDescent="0.2">
      <c r="A340" s="58" t="s">
        <v>250</v>
      </c>
      <c r="B340" s="58" t="s">
        <v>4</v>
      </c>
      <c r="C340" s="71">
        <v>31</v>
      </c>
      <c r="D340" s="72">
        <v>1420183</v>
      </c>
      <c r="E340" s="72">
        <v>85211</v>
      </c>
      <c r="F340" s="73">
        <v>1.0915706773883961E-4</v>
      </c>
    </row>
    <row r="341" spans="1:6" x14ac:dyDescent="0.2">
      <c r="A341" s="58" t="s">
        <v>250</v>
      </c>
      <c r="B341" s="58" t="s">
        <v>798</v>
      </c>
      <c r="C341" s="71">
        <v>191</v>
      </c>
      <c r="D341" s="72">
        <v>1649063</v>
      </c>
      <c r="E341" s="72">
        <v>98944</v>
      </c>
      <c r="F341" s="73">
        <v>1.2674932708631217E-4</v>
      </c>
    </row>
    <row r="342" spans="1:6" x14ac:dyDescent="0.2">
      <c r="A342" s="58" t="s">
        <v>250</v>
      </c>
      <c r="B342" s="58" t="s">
        <v>8</v>
      </c>
      <c r="C342" s="71">
        <v>160</v>
      </c>
      <c r="D342" s="72">
        <v>2513503</v>
      </c>
      <c r="E342" s="72">
        <v>150638</v>
      </c>
      <c r="F342" s="73">
        <v>1.9297041896050183E-4</v>
      </c>
    </row>
    <row r="343" spans="1:6" x14ac:dyDescent="0.2">
      <c r="A343" s="58" t="s">
        <v>250</v>
      </c>
      <c r="B343" s="58" t="s">
        <v>799</v>
      </c>
      <c r="C343" s="71">
        <v>25</v>
      </c>
      <c r="D343" s="72">
        <v>2020655</v>
      </c>
      <c r="E343" s="72">
        <v>121239</v>
      </c>
      <c r="F343" s="73">
        <v>1.5530968696047666E-4</v>
      </c>
    </row>
    <row r="344" spans="1:6" x14ac:dyDescent="0.2">
      <c r="A344" s="58" t="s">
        <v>250</v>
      </c>
      <c r="B344" s="58" t="s">
        <v>25</v>
      </c>
      <c r="C344" s="71">
        <v>43</v>
      </c>
      <c r="D344" s="72">
        <v>9051580</v>
      </c>
      <c r="E344" s="72">
        <v>543095</v>
      </c>
      <c r="F344" s="73">
        <v>6.9571601910111487E-4</v>
      </c>
    </row>
    <row r="345" spans="1:6" x14ac:dyDescent="0.2">
      <c r="A345" s="58" t="s">
        <v>250</v>
      </c>
      <c r="B345" s="58" t="s">
        <v>51</v>
      </c>
      <c r="C345" s="71">
        <v>807</v>
      </c>
      <c r="D345" s="72">
        <v>33262922</v>
      </c>
      <c r="E345" s="72">
        <v>1995604</v>
      </c>
      <c r="F345" s="73">
        <v>2.5564103344392071E-3</v>
      </c>
    </row>
    <row r="346" spans="1:6" x14ac:dyDescent="0.2">
      <c r="A346" s="58" t="s">
        <v>254</v>
      </c>
      <c r="B346" s="58" t="s">
        <v>5</v>
      </c>
      <c r="C346" s="71">
        <v>13</v>
      </c>
      <c r="D346" s="72">
        <v>1323093</v>
      </c>
      <c r="E346" s="72">
        <v>79386</v>
      </c>
      <c r="F346" s="73">
        <v>1.0169512128147212E-4</v>
      </c>
    </row>
    <row r="347" spans="1:6" x14ac:dyDescent="0.2">
      <c r="A347" s="58" t="s">
        <v>254</v>
      </c>
      <c r="B347" s="58" t="s">
        <v>1</v>
      </c>
      <c r="C347" s="71" t="s">
        <v>796</v>
      </c>
      <c r="D347" s="72" t="s">
        <v>796</v>
      </c>
      <c r="E347" s="72" t="s">
        <v>796</v>
      </c>
      <c r="F347" s="73" t="s">
        <v>796</v>
      </c>
    </row>
    <row r="348" spans="1:6" x14ac:dyDescent="0.2">
      <c r="A348" s="58" t="s">
        <v>254</v>
      </c>
      <c r="B348" s="58" t="s">
        <v>797</v>
      </c>
      <c r="C348" s="71">
        <v>71</v>
      </c>
      <c r="D348" s="72">
        <v>1245368</v>
      </c>
      <c r="E348" s="72">
        <v>74722</v>
      </c>
      <c r="F348" s="73">
        <v>9.5720440032173945E-5</v>
      </c>
    </row>
    <row r="349" spans="1:6" x14ac:dyDescent="0.2">
      <c r="A349" s="58" t="s">
        <v>254</v>
      </c>
      <c r="B349" s="58" t="s">
        <v>3</v>
      </c>
      <c r="C349" s="71">
        <v>26</v>
      </c>
      <c r="D349" s="72">
        <v>2079704</v>
      </c>
      <c r="E349" s="72">
        <v>124782</v>
      </c>
      <c r="F349" s="73">
        <v>1.5984834383574756E-4</v>
      </c>
    </row>
    <row r="350" spans="1:6" x14ac:dyDescent="0.2">
      <c r="A350" s="58" t="s">
        <v>254</v>
      </c>
      <c r="B350" s="58" t="s">
        <v>2</v>
      </c>
      <c r="C350" s="71" t="s">
        <v>796</v>
      </c>
      <c r="D350" s="72" t="s">
        <v>796</v>
      </c>
      <c r="E350" s="72" t="s">
        <v>796</v>
      </c>
      <c r="F350" s="73" t="s">
        <v>796</v>
      </c>
    </row>
    <row r="351" spans="1:6" x14ac:dyDescent="0.2">
      <c r="A351" s="58" t="s">
        <v>254</v>
      </c>
      <c r="B351" s="58" t="s">
        <v>6</v>
      </c>
      <c r="C351" s="71">
        <v>14</v>
      </c>
      <c r="D351" s="72">
        <v>517422</v>
      </c>
      <c r="E351" s="72">
        <v>31045</v>
      </c>
      <c r="F351" s="73">
        <v>3.9769292320853834E-5</v>
      </c>
    </row>
    <row r="352" spans="1:6" x14ac:dyDescent="0.2">
      <c r="A352" s="58" t="s">
        <v>254</v>
      </c>
      <c r="B352" s="58" t="s">
        <v>10</v>
      </c>
      <c r="C352" s="71">
        <v>132</v>
      </c>
      <c r="D352" s="72">
        <v>4432737</v>
      </c>
      <c r="E352" s="72">
        <v>265964</v>
      </c>
      <c r="F352" s="73">
        <v>3.4070542962871857E-4</v>
      </c>
    </row>
    <row r="353" spans="1:6" x14ac:dyDescent="0.2">
      <c r="A353" s="58" t="s">
        <v>254</v>
      </c>
      <c r="B353" s="58" t="s">
        <v>4</v>
      </c>
      <c r="C353" s="71">
        <v>19</v>
      </c>
      <c r="D353" s="72">
        <v>185159</v>
      </c>
      <c r="E353" s="72">
        <v>11110</v>
      </c>
      <c r="F353" s="73">
        <v>1.4232141655167854E-5</v>
      </c>
    </row>
    <row r="354" spans="1:6" x14ac:dyDescent="0.2">
      <c r="A354" s="58" t="s">
        <v>254</v>
      </c>
      <c r="B354" s="58" t="s">
        <v>798</v>
      </c>
      <c r="C354" s="71">
        <v>160</v>
      </c>
      <c r="D354" s="72">
        <v>1607132</v>
      </c>
      <c r="E354" s="72">
        <v>95970</v>
      </c>
      <c r="F354" s="73">
        <v>1.2293957107528883E-4</v>
      </c>
    </row>
    <row r="355" spans="1:6" x14ac:dyDescent="0.2">
      <c r="A355" s="58" t="s">
        <v>254</v>
      </c>
      <c r="B355" s="58" t="s">
        <v>8</v>
      </c>
      <c r="C355" s="71">
        <v>84</v>
      </c>
      <c r="D355" s="72">
        <v>1055861</v>
      </c>
      <c r="E355" s="72">
        <v>63274</v>
      </c>
      <c r="F355" s="73">
        <v>8.1055313329351115E-5</v>
      </c>
    </row>
    <row r="356" spans="1:6" x14ac:dyDescent="0.2">
      <c r="A356" s="58" t="s">
        <v>254</v>
      </c>
      <c r="B356" s="58" t="s">
        <v>799</v>
      </c>
      <c r="C356" s="71">
        <v>49</v>
      </c>
      <c r="D356" s="72">
        <v>1909096</v>
      </c>
      <c r="E356" s="72">
        <v>114546</v>
      </c>
      <c r="F356" s="73">
        <v>1.467358144043976E-4</v>
      </c>
    </row>
    <row r="357" spans="1:6" x14ac:dyDescent="0.2">
      <c r="A357" s="58" t="s">
        <v>254</v>
      </c>
      <c r="B357" s="58" t="s">
        <v>25</v>
      </c>
      <c r="C357" s="71">
        <v>13</v>
      </c>
      <c r="D357" s="72">
        <v>275107</v>
      </c>
      <c r="E357" s="72">
        <v>16506</v>
      </c>
      <c r="F357" s="73">
        <v>2.1144530167434798E-5</v>
      </c>
    </row>
    <row r="358" spans="1:6" x14ac:dyDescent="0.2">
      <c r="A358" s="58" t="s">
        <v>254</v>
      </c>
      <c r="B358" s="58" t="s">
        <v>51</v>
      </c>
      <c r="C358" s="71">
        <v>599</v>
      </c>
      <c r="D358" s="72">
        <v>17130343</v>
      </c>
      <c r="E358" s="72">
        <v>1027285</v>
      </c>
      <c r="F358" s="73">
        <v>1.315973504971117E-3</v>
      </c>
    </row>
    <row r="359" spans="1:6" x14ac:dyDescent="0.2">
      <c r="A359" s="58" t="s">
        <v>259</v>
      </c>
      <c r="B359" s="58" t="s">
        <v>5</v>
      </c>
      <c r="C359" s="71" t="s">
        <v>796</v>
      </c>
      <c r="D359" s="72" t="s">
        <v>796</v>
      </c>
      <c r="E359" s="72" t="s">
        <v>796</v>
      </c>
      <c r="F359" s="73" t="s">
        <v>796</v>
      </c>
    </row>
    <row r="360" spans="1:6" x14ac:dyDescent="0.2">
      <c r="A360" s="58" t="s">
        <v>259</v>
      </c>
      <c r="B360" s="58" t="s">
        <v>1</v>
      </c>
      <c r="C360" s="71">
        <v>32</v>
      </c>
      <c r="D360" s="72">
        <v>2608589</v>
      </c>
      <c r="E360" s="72">
        <v>156515</v>
      </c>
      <c r="F360" s="73">
        <v>2.0049897850212394E-4</v>
      </c>
    </row>
    <row r="361" spans="1:6" x14ac:dyDescent="0.2">
      <c r="A361" s="58" t="s">
        <v>259</v>
      </c>
      <c r="B361" s="58" t="s">
        <v>797</v>
      </c>
      <c r="C361" s="71">
        <v>107</v>
      </c>
      <c r="D361" s="72">
        <v>3868356</v>
      </c>
      <c r="E361" s="72">
        <v>232101</v>
      </c>
      <c r="F361" s="73">
        <v>2.9732622054960526E-4</v>
      </c>
    </row>
    <row r="362" spans="1:6" x14ac:dyDescent="0.2">
      <c r="A362" s="58" t="s">
        <v>259</v>
      </c>
      <c r="B362" s="58" t="s">
        <v>3</v>
      </c>
      <c r="C362" s="71">
        <v>55</v>
      </c>
      <c r="D362" s="72">
        <v>5640572</v>
      </c>
      <c r="E362" s="72">
        <v>338434</v>
      </c>
      <c r="F362" s="73">
        <v>4.3354101070432747E-4</v>
      </c>
    </row>
    <row r="363" spans="1:6" x14ac:dyDescent="0.2">
      <c r="A363" s="58" t="s">
        <v>259</v>
      </c>
      <c r="B363" s="58" t="s">
        <v>2</v>
      </c>
      <c r="C363" s="71">
        <v>24</v>
      </c>
      <c r="D363" s="72">
        <v>7236999</v>
      </c>
      <c r="E363" s="72">
        <v>434220</v>
      </c>
      <c r="F363" s="73">
        <v>5.562448739430231E-4</v>
      </c>
    </row>
    <row r="364" spans="1:6" x14ac:dyDescent="0.2">
      <c r="A364" s="58" t="s">
        <v>259</v>
      </c>
      <c r="B364" s="58" t="s">
        <v>6</v>
      </c>
      <c r="C364" s="71" t="s">
        <v>796</v>
      </c>
      <c r="D364" s="72" t="s">
        <v>796</v>
      </c>
      <c r="E364" s="72" t="s">
        <v>796</v>
      </c>
      <c r="F364" s="73" t="s">
        <v>796</v>
      </c>
    </row>
    <row r="365" spans="1:6" x14ac:dyDescent="0.2">
      <c r="A365" s="58" t="s">
        <v>259</v>
      </c>
      <c r="B365" s="58" t="s">
        <v>10</v>
      </c>
      <c r="C365" s="71">
        <v>401</v>
      </c>
      <c r="D365" s="72">
        <v>11336059</v>
      </c>
      <c r="E365" s="72">
        <v>680164</v>
      </c>
      <c r="F365" s="73">
        <v>8.7130426613371635E-4</v>
      </c>
    </row>
    <row r="366" spans="1:6" x14ac:dyDescent="0.2">
      <c r="A366" s="58" t="s">
        <v>259</v>
      </c>
      <c r="B366" s="58" t="s">
        <v>4</v>
      </c>
      <c r="C366" s="71">
        <v>36</v>
      </c>
      <c r="D366" s="72">
        <v>1656370</v>
      </c>
      <c r="E366" s="72">
        <v>99382</v>
      </c>
      <c r="F366" s="73">
        <v>1.2731041421907215E-4</v>
      </c>
    </row>
    <row r="367" spans="1:6" x14ac:dyDescent="0.2">
      <c r="A367" s="58" t="s">
        <v>259</v>
      </c>
      <c r="B367" s="58" t="s">
        <v>798</v>
      </c>
      <c r="C367" s="71">
        <v>621</v>
      </c>
      <c r="D367" s="72">
        <v>8192617</v>
      </c>
      <c r="E367" s="72">
        <v>490202</v>
      </c>
      <c r="F367" s="73">
        <v>6.2795898322651601E-4</v>
      </c>
    </row>
    <row r="368" spans="1:6" x14ac:dyDescent="0.2">
      <c r="A368" s="58" t="s">
        <v>259</v>
      </c>
      <c r="B368" s="58" t="s">
        <v>8</v>
      </c>
      <c r="C368" s="71">
        <v>127</v>
      </c>
      <c r="D368" s="72">
        <v>5033175</v>
      </c>
      <c r="E368" s="72">
        <v>301415</v>
      </c>
      <c r="F368" s="73">
        <v>3.8611889981929966E-4</v>
      </c>
    </row>
    <row r="369" spans="1:6" x14ac:dyDescent="0.2">
      <c r="A369" s="58" t="s">
        <v>259</v>
      </c>
      <c r="B369" s="58" t="s">
        <v>799</v>
      </c>
      <c r="C369" s="71">
        <v>70</v>
      </c>
      <c r="D369" s="72">
        <v>2614978</v>
      </c>
      <c r="E369" s="72">
        <v>156899</v>
      </c>
      <c r="F369" s="73">
        <v>2.0099089050892722E-4</v>
      </c>
    </row>
    <row r="370" spans="1:6" x14ac:dyDescent="0.2">
      <c r="A370" s="58" t="s">
        <v>259</v>
      </c>
      <c r="B370" s="58" t="s">
        <v>25</v>
      </c>
      <c r="C370" s="71">
        <v>85</v>
      </c>
      <c r="D370" s="72">
        <v>6700361</v>
      </c>
      <c r="E370" s="72">
        <v>402022</v>
      </c>
      <c r="F370" s="73">
        <v>5.149985645809083E-4</v>
      </c>
    </row>
    <row r="371" spans="1:6" x14ac:dyDescent="0.2">
      <c r="A371" s="58" t="s">
        <v>259</v>
      </c>
      <c r="B371" s="58" t="s">
        <v>51</v>
      </c>
      <c r="C371" s="71">
        <v>1579</v>
      </c>
      <c r="D371" s="72">
        <v>56367393</v>
      </c>
      <c r="E371" s="72">
        <v>3380113</v>
      </c>
      <c r="F371" s="73">
        <v>4.3299952319058848E-3</v>
      </c>
    </row>
    <row r="372" spans="1:6" x14ac:dyDescent="0.2">
      <c r="A372" s="58" t="s">
        <v>269</v>
      </c>
      <c r="B372" s="58" t="s">
        <v>5</v>
      </c>
      <c r="C372" s="71">
        <v>58</v>
      </c>
      <c r="D372" s="72">
        <v>4592580</v>
      </c>
      <c r="E372" s="72">
        <v>275555</v>
      </c>
      <c r="F372" s="73">
        <v>3.5299170061114119E-4</v>
      </c>
    </row>
    <row r="373" spans="1:6" x14ac:dyDescent="0.2">
      <c r="A373" s="58" t="s">
        <v>269</v>
      </c>
      <c r="B373" s="58" t="s">
        <v>1</v>
      </c>
      <c r="C373" s="71">
        <v>53</v>
      </c>
      <c r="D373" s="72">
        <v>25161239</v>
      </c>
      <c r="E373" s="72">
        <v>1509674</v>
      </c>
      <c r="F373" s="73">
        <v>1.9339238722883777E-3</v>
      </c>
    </row>
    <row r="374" spans="1:6" x14ac:dyDescent="0.2">
      <c r="A374" s="58" t="s">
        <v>269</v>
      </c>
      <c r="B374" s="58" t="s">
        <v>797</v>
      </c>
      <c r="C374" s="71">
        <v>312</v>
      </c>
      <c r="D374" s="72">
        <v>19277439</v>
      </c>
      <c r="E374" s="72">
        <v>1156646</v>
      </c>
      <c r="F374" s="73">
        <v>1.4816876432838235E-3</v>
      </c>
    </row>
    <row r="375" spans="1:6" x14ac:dyDescent="0.2">
      <c r="A375" s="58" t="s">
        <v>269</v>
      </c>
      <c r="B375" s="58" t="s">
        <v>3</v>
      </c>
      <c r="C375" s="71">
        <v>94</v>
      </c>
      <c r="D375" s="72">
        <v>12336268</v>
      </c>
      <c r="E375" s="72">
        <v>740176</v>
      </c>
      <c r="F375" s="73">
        <v>9.4818088944694174E-4</v>
      </c>
    </row>
    <row r="376" spans="1:6" x14ac:dyDescent="0.2">
      <c r="A376" s="58" t="s">
        <v>269</v>
      </c>
      <c r="B376" s="58" t="s">
        <v>2</v>
      </c>
      <c r="C376" s="71">
        <v>39</v>
      </c>
      <c r="D376" s="72">
        <v>27326024</v>
      </c>
      <c r="E376" s="72">
        <v>1639561</v>
      </c>
      <c r="F376" s="73">
        <v>2.1003118275687367E-3</v>
      </c>
    </row>
    <row r="377" spans="1:6" x14ac:dyDescent="0.2">
      <c r="A377" s="58" t="s">
        <v>269</v>
      </c>
      <c r="B377" s="58" t="s">
        <v>6</v>
      </c>
      <c r="C377" s="71">
        <v>66</v>
      </c>
      <c r="D377" s="72">
        <v>2816082</v>
      </c>
      <c r="E377" s="72">
        <v>168965</v>
      </c>
      <c r="F377" s="73">
        <v>2.1644768809769908E-4</v>
      </c>
    </row>
    <row r="378" spans="1:6" x14ac:dyDescent="0.2">
      <c r="A378" s="58" t="s">
        <v>269</v>
      </c>
      <c r="B378" s="58" t="s">
        <v>10</v>
      </c>
      <c r="C378" s="71">
        <v>559</v>
      </c>
      <c r="D378" s="72">
        <v>12004331</v>
      </c>
      <c r="E378" s="72">
        <v>720260</v>
      </c>
      <c r="F378" s="73">
        <v>9.2266807817742566E-4</v>
      </c>
    </row>
    <row r="379" spans="1:6" x14ac:dyDescent="0.2">
      <c r="A379" s="58" t="s">
        <v>269</v>
      </c>
      <c r="B379" s="58" t="s">
        <v>4</v>
      </c>
      <c r="C379" s="71">
        <v>58</v>
      </c>
      <c r="D379" s="72">
        <v>6439803</v>
      </c>
      <c r="E379" s="72">
        <v>386388</v>
      </c>
      <c r="F379" s="73">
        <v>4.949710845955893E-4</v>
      </c>
    </row>
    <row r="380" spans="1:6" x14ac:dyDescent="0.2">
      <c r="A380" s="58" t="s">
        <v>269</v>
      </c>
      <c r="B380" s="58" t="s">
        <v>798</v>
      </c>
      <c r="C380" s="71">
        <v>900</v>
      </c>
      <c r="D380" s="72">
        <v>18884737</v>
      </c>
      <c r="E380" s="72">
        <v>1115863</v>
      </c>
      <c r="F380" s="73">
        <v>1.4294437699154427E-3</v>
      </c>
    </row>
    <row r="381" spans="1:6" x14ac:dyDescent="0.2">
      <c r="A381" s="58" t="s">
        <v>269</v>
      </c>
      <c r="B381" s="58" t="s">
        <v>8</v>
      </c>
      <c r="C381" s="71">
        <v>348</v>
      </c>
      <c r="D381" s="72">
        <v>17638766</v>
      </c>
      <c r="E381" s="72">
        <v>1058319</v>
      </c>
      <c r="F381" s="73">
        <v>1.3557287060626093E-3</v>
      </c>
    </row>
    <row r="382" spans="1:6" x14ac:dyDescent="0.2">
      <c r="A382" s="58" t="s">
        <v>269</v>
      </c>
      <c r="B382" s="58" t="s">
        <v>799</v>
      </c>
      <c r="C382" s="71">
        <v>95</v>
      </c>
      <c r="D382" s="72">
        <v>3085817</v>
      </c>
      <c r="E382" s="72">
        <v>185149</v>
      </c>
      <c r="F382" s="73">
        <v>2.3717972955109571E-4</v>
      </c>
    </row>
    <row r="383" spans="1:6" x14ac:dyDescent="0.2">
      <c r="A383" s="58" t="s">
        <v>269</v>
      </c>
      <c r="B383" s="58" t="s">
        <v>25</v>
      </c>
      <c r="C383" s="71">
        <v>156</v>
      </c>
      <c r="D383" s="72">
        <v>12937798</v>
      </c>
      <c r="E383" s="72">
        <v>776268</v>
      </c>
      <c r="F383" s="73">
        <v>9.9441549400304595E-4</v>
      </c>
    </row>
    <row r="384" spans="1:6" x14ac:dyDescent="0.2">
      <c r="A384" s="58" t="s">
        <v>269</v>
      </c>
      <c r="B384" s="58" t="s">
        <v>51</v>
      </c>
      <c r="C384" s="71">
        <v>2741</v>
      </c>
      <c r="D384" s="72">
        <v>162500883</v>
      </c>
      <c r="E384" s="72">
        <v>9732825</v>
      </c>
      <c r="F384" s="73">
        <v>1.246795176462278E-2</v>
      </c>
    </row>
    <row r="385" spans="1:6" x14ac:dyDescent="0.2">
      <c r="A385" s="58" t="s">
        <v>275</v>
      </c>
      <c r="B385" s="58" t="s">
        <v>5</v>
      </c>
      <c r="C385" s="71">
        <v>75</v>
      </c>
      <c r="D385" s="72">
        <v>1209805</v>
      </c>
      <c r="E385" s="72">
        <v>72588</v>
      </c>
      <c r="F385" s="73">
        <v>9.2986741536032794E-5</v>
      </c>
    </row>
    <row r="386" spans="1:6" x14ac:dyDescent="0.2">
      <c r="A386" s="58" t="s">
        <v>275</v>
      </c>
      <c r="B386" s="58" t="s">
        <v>1</v>
      </c>
      <c r="C386" s="71">
        <v>31</v>
      </c>
      <c r="D386" s="72">
        <v>4714604</v>
      </c>
      <c r="E386" s="72">
        <v>282876</v>
      </c>
      <c r="F386" s="73">
        <v>3.6237005426167977E-4</v>
      </c>
    </row>
    <row r="387" spans="1:6" x14ac:dyDescent="0.2">
      <c r="A387" s="58" t="s">
        <v>275</v>
      </c>
      <c r="B387" s="58" t="s">
        <v>797</v>
      </c>
      <c r="C387" s="71">
        <v>260</v>
      </c>
      <c r="D387" s="72">
        <v>10582186</v>
      </c>
      <c r="E387" s="72">
        <v>634800</v>
      </c>
      <c r="F387" s="73">
        <v>8.1319203624667462E-4</v>
      </c>
    </row>
    <row r="388" spans="1:6" x14ac:dyDescent="0.2">
      <c r="A388" s="58" t="s">
        <v>275</v>
      </c>
      <c r="B388" s="58" t="s">
        <v>3</v>
      </c>
      <c r="C388" s="71">
        <v>110</v>
      </c>
      <c r="D388" s="72">
        <v>8776703</v>
      </c>
      <c r="E388" s="72">
        <v>526602</v>
      </c>
      <c r="F388" s="73">
        <v>6.7458814220474369E-4</v>
      </c>
    </row>
    <row r="389" spans="1:6" x14ac:dyDescent="0.2">
      <c r="A389" s="58" t="s">
        <v>275</v>
      </c>
      <c r="B389" s="58" t="s">
        <v>2</v>
      </c>
      <c r="C389" s="71">
        <v>24</v>
      </c>
      <c r="D389" s="72">
        <v>11592136</v>
      </c>
      <c r="E389" s="72">
        <v>695528</v>
      </c>
      <c r="F389" s="73">
        <v>8.9098587048925182E-4</v>
      </c>
    </row>
    <row r="390" spans="1:6" x14ac:dyDescent="0.2">
      <c r="A390" s="58" t="s">
        <v>275</v>
      </c>
      <c r="B390" s="58" t="s">
        <v>6</v>
      </c>
      <c r="C390" s="71">
        <v>31</v>
      </c>
      <c r="D390" s="72">
        <v>3291574</v>
      </c>
      <c r="E390" s="72">
        <v>197494</v>
      </c>
      <c r="F390" s="73">
        <v>2.5299393195731055E-4</v>
      </c>
    </row>
    <row r="391" spans="1:6" x14ac:dyDescent="0.2">
      <c r="A391" s="58" t="s">
        <v>275</v>
      </c>
      <c r="B391" s="58" t="s">
        <v>10</v>
      </c>
      <c r="C391" s="71">
        <v>517</v>
      </c>
      <c r="D391" s="72">
        <v>14538713</v>
      </c>
      <c r="E391" s="72">
        <v>872323</v>
      </c>
      <c r="F391" s="73">
        <v>1.117463951850674E-3</v>
      </c>
    </row>
    <row r="392" spans="1:6" x14ac:dyDescent="0.2">
      <c r="A392" s="58" t="s">
        <v>275</v>
      </c>
      <c r="B392" s="58" t="s">
        <v>4</v>
      </c>
      <c r="C392" s="71">
        <v>40</v>
      </c>
      <c r="D392" s="72">
        <v>8670178</v>
      </c>
      <c r="E392" s="72">
        <v>520211</v>
      </c>
      <c r="F392" s="73">
        <v>6.6640113794568185E-4</v>
      </c>
    </row>
    <row r="393" spans="1:6" x14ac:dyDescent="0.2">
      <c r="A393" s="58" t="s">
        <v>275</v>
      </c>
      <c r="B393" s="58" t="s">
        <v>798</v>
      </c>
      <c r="C393" s="71">
        <v>1146</v>
      </c>
      <c r="D393" s="72">
        <v>12097049</v>
      </c>
      <c r="E393" s="72">
        <v>713192</v>
      </c>
      <c r="F393" s="73">
        <v>9.1361382280220275E-4</v>
      </c>
    </row>
    <row r="394" spans="1:6" x14ac:dyDescent="0.2">
      <c r="A394" s="58" t="s">
        <v>275</v>
      </c>
      <c r="B394" s="58" t="s">
        <v>8</v>
      </c>
      <c r="C394" s="71">
        <v>299</v>
      </c>
      <c r="D394" s="72">
        <v>6978344</v>
      </c>
      <c r="E394" s="72">
        <v>418701</v>
      </c>
      <c r="F394" s="73">
        <v>5.3636471135557482E-4</v>
      </c>
    </row>
    <row r="395" spans="1:6" x14ac:dyDescent="0.2">
      <c r="A395" s="58" t="s">
        <v>275</v>
      </c>
      <c r="B395" s="58" t="s">
        <v>799</v>
      </c>
      <c r="C395" s="71">
        <v>124</v>
      </c>
      <c r="D395" s="72">
        <v>5877088</v>
      </c>
      <c r="E395" s="72">
        <v>352625</v>
      </c>
      <c r="F395" s="73">
        <v>4.5171997760158102E-4</v>
      </c>
    </row>
    <row r="396" spans="1:6" x14ac:dyDescent="0.2">
      <c r="A396" s="58" t="s">
        <v>275</v>
      </c>
      <c r="B396" s="58" t="s">
        <v>25</v>
      </c>
      <c r="C396" s="71">
        <v>61</v>
      </c>
      <c r="D396" s="72">
        <v>6867476</v>
      </c>
      <c r="E396" s="72">
        <v>412049</v>
      </c>
      <c r="F396" s="73">
        <v>5.2784336065438879E-4</v>
      </c>
    </row>
    <row r="397" spans="1:6" x14ac:dyDescent="0.2">
      <c r="A397" s="58" t="s">
        <v>275</v>
      </c>
      <c r="B397" s="58" t="s">
        <v>51</v>
      </c>
      <c r="C397" s="71">
        <v>2718</v>
      </c>
      <c r="D397" s="72">
        <v>95195855</v>
      </c>
      <c r="E397" s="72">
        <v>5698988</v>
      </c>
      <c r="F397" s="73">
        <v>7.3005224578849455E-3</v>
      </c>
    </row>
    <row r="398" spans="1:6" x14ac:dyDescent="0.2">
      <c r="A398" s="58" t="s">
        <v>283</v>
      </c>
      <c r="B398" s="58" t="s">
        <v>5</v>
      </c>
      <c r="C398" s="71">
        <v>145</v>
      </c>
      <c r="D398" s="72">
        <v>12386816</v>
      </c>
      <c r="E398" s="72">
        <v>743209</v>
      </c>
      <c r="F398" s="73">
        <v>9.5206622568817702E-4</v>
      </c>
    </row>
    <row r="399" spans="1:6" x14ac:dyDescent="0.2">
      <c r="A399" s="58" t="s">
        <v>283</v>
      </c>
      <c r="B399" s="58" t="s">
        <v>1</v>
      </c>
      <c r="C399" s="71">
        <v>67</v>
      </c>
      <c r="D399" s="72">
        <v>62134214</v>
      </c>
      <c r="E399" s="72">
        <v>3728053</v>
      </c>
      <c r="F399" s="73">
        <v>4.7757136268202962E-3</v>
      </c>
    </row>
    <row r="400" spans="1:6" x14ac:dyDescent="0.2">
      <c r="A400" s="58" t="s">
        <v>283</v>
      </c>
      <c r="B400" s="58" t="s">
        <v>797</v>
      </c>
      <c r="C400" s="71">
        <v>791</v>
      </c>
      <c r="D400" s="72">
        <v>47596089</v>
      </c>
      <c r="E400" s="72">
        <v>2855273</v>
      </c>
      <c r="F400" s="73">
        <v>3.6576642484406918E-3</v>
      </c>
    </row>
    <row r="401" spans="1:6" x14ac:dyDescent="0.2">
      <c r="A401" s="58" t="s">
        <v>283</v>
      </c>
      <c r="B401" s="58" t="s">
        <v>3</v>
      </c>
      <c r="C401" s="71">
        <v>238</v>
      </c>
      <c r="D401" s="72">
        <v>38055033</v>
      </c>
      <c r="E401" s="72">
        <v>2283302</v>
      </c>
      <c r="F401" s="73">
        <v>2.9249574712446511E-3</v>
      </c>
    </row>
    <row r="402" spans="1:6" x14ac:dyDescent="0.2">
      <c r="A402" s="58" t="s">
        <v>283</v>
      </c>
      <c r="B402" s="58" t="s">
        <v>2</v>
      </c>
      <c r="C402" s="71">
        <v>107</v>
      </c>
      <c r="D402" s="72">
        <v>45035006</v>
      </c>
      <c r="E402" s="72">
        <v>2702100</v>
      </c>
      <c r="F402" s="73">
        <v>3.4614464416227778E-3</v>
      </c>
    </row>
    <row r="403" spans="1:6" x14ac:dyDescent="0.2">
      <c r="A403" s="58" t="s">
        <v>283</v>
      </c>
      <c r="B403" s="58" t="s">
        <v>6</v>
      </c>
      <c r="C403" s="71">
        <v>145</v>
      </c>
      <c r="D403" s="72">
        <v>12856853</v>
      </c>
      <c r="E403" s="72">
        <v>771411</v>
      </c>
      <c r="F403" s="73">
        <v>9.8819357572949517E-4</v>
      </c>
    </row>
    <row r="404" spans="1:6" x14ac:dyDescent="0.2">
      <c r="A404" s="58" t="s">
        <v>283</v>
      </c>
      <c r="B404" s="58" t="s">
        <v>10</v>
      </c>
      <c r="C404" s="71">
        <v>1322</v>
      </c>
      <c r="D404" s="72">
        <v>44049363</v>
      </c>
      <c r="E404" s="72">
        <v>2642962</v>
      </c>
      <c r="F404" s="73">
        <v>3.3856894305333706E-3</v>
      </c>
    </row>
    <row r="405" spans="1:6" x14ac:dyDescent="0.2">
      <c r="A405" s="58" t="s">
        <v>283</v>
      </c>
      <c r="B405" s="58" t="s">
        <v>4</v>
      </c>
      <c r="C405" s="71">
        <v>171</v>
      </c>
      <c r="D405" s="72">
        <v>21133815</v>
      </c>
      <c r="E405" s="72">
        <v>1268029</v>
      </c>
      <c r="F405" s="73">
        <v>1.6243715887363493E-3</v>
      </c>
    </row>
    <row r="406" spans="1:6" x14ac:dyDescent="0.2">
      <c r="A406" s="58" t="s">
        <v>283</v>
      </c>
      <c r="B406" s="58" t="s">
        <v>798</v>
      </c>
      <c r="C406" s="71">
        <v>2573</v>
      </c>
      <c r="D406" s="72">
        <v>60557551</v>
      </c>
      <c r="E406" s="72">
        <v>3562218</v>
      </c>
      <c r="F406" s="73">
        <v>4.5632755339863841E-3</v>
      </c>
    </row>
    <row r="407" spans="1:6" x14ac:dyDescent="0.2">
      <c r="A407" s="58" t="s">
        <v>283</v>
      </c>
      <c r="B407" s="58" t="s">
        <v>8</v>
      </c>
      <c r="C407" s="71">
        <v>858</v>
      </c>
      <c r="D407" s="72">
        <v>46471419</v>
      </c>
      <c r="E407" s="72">
        <v>2787756</v>
      </c>
      <c r="F407" s="73">
        <v>3.5711735636403349E-3</v>
      </c>
    </row>
    <row r="408" spans="1:6" x14ac:dyDescent="0.2">
      <c r="A408" s="58" t="s">
        <v>283</v>
      </c>
      <c r="B408" s="58" t="s">
        <v>799</v>
      </c>
      <c r="C408" s="71">
        <v>254</v>
      </c>
      <c r="D408" s="72">
        <v>15145824</v>
      </c>
      <c r="E408" s="72">
        <v>908749</v>
      </c>
      <c r="F408" s="73">
        <v>1.1641264173710292E-3</v>
      </c>
    </row>
    <row r="409" spans="1:6" x14ac:dyDescent="0.2">
      <c r="A409" s="58" t="s">
        <v>283</v>
      </c>
      <c r="B409" s="58" t="s">
        <v>25</v>
      </c>
      <c r="C409" s="71">
        <v>353</v>
      </c>
      <c r="D409" s="72">
        <v>54740068</v>
      </c>
      <c r="E409" s="72">
        <v>3284404</v>
      </c>
      <c r="F409" s="73">
        <v>4.2073900072727207E-3</v>
      </c>
    </row>
    <row r="410" spans="1:6" x14ac:dyDescent="0.2">
      <c r="A410" s="58" t="s">
        <v>283</v>
      </c>
      <c r="B410" s="58" t="s">
        <v>51</v>
      </c>
      <c r="C410" s="71">
        <v>7024</v>
      </c>
      <c r="D410" s="72">
        <v>460162049</v>
      </c>
      <c r="E410" s="72">
        <v>27537467</v>
      </c>
      <c r="F410" s="73">
        <v>3.5276069412107126E-2</v>
      </c>
    </row>
    <row r="411" spans="1:6" x14ac:dyDescent="0.2">
      <c r="A411" s="58" t="s">
        <v>297</v>
      </c>
      <c r="B411" s="58" t="s">
        <v>5</v>
      </c>
      <c r="C411" s="71" t="s">
        <v>796</v>
      </c>
      <c r="D411" s="72" t="s">
        <v>796</v>
      </c>
      <c r="E411" s="72" t="s">
        <v>796</v>
      </c>
      <c r="F411" s="73" t="s">
        <v>796</v>
      </c>
    </row>
    <row r="412" spans="1:6" x14ac:dyDescent="0.2">
      <c r="A412" s="58" t="s">
        <v>297</v>
      </c>
      <c r="B412" s="58" t="s">
        <v>1</v>
      </c>
      <c r="C412" s="71">
        <v>28</v>
      </c>
      <c r="D412" s="72">
        <v>1834881</v>
      </c>
      <c r="E412" s="72">
        <v>110093</v>
      </c>
      <c r="F412" s="73">
        <v>1.4103142855467098E-4</v>
      </c>
    </row>
    <row r="413" spans="1:6" x14ac:dyDescent="0.2">
      <c r="A413" s="58" t="s">
        <v>297</v>
      </c>
      <c r="B413" s="58" t="s">
        <v>797</v>
      </c>
      <c r="C413" s="71">
        <v>52</v>
      </c>
      <c r="D413" s="72">
        <v>1488946</v>
      </c>
      <c r="E413" s="72">
        <v>89337</v>
      </c>
      <c r="F413" s="73">
        <v>1.1444255977027279E-4</v>
      </c>
    </row>
    <row r="414" spans="1:6" x14ac:dyDescent="0.2">
      <c r="A414" s="58" t="s">
        <v>297</v>
      </c>
      <c r="B414" s="58" t="s">
        <v>3</v>
      </c>
      <c r="C414" s="71">
        <v>37</v>
      </c>
      <c r="D414" s="72">
        <v>5219874</v>
      </c>
      <c r="E414" s="72">
        <v>313192</v>
      </c>
      <c r="F414" s="73">
        <v>4.0120548238211799E-4</v>
      </c>
    </row>
    <row r="415" spans="1:6" x14ac:dyDescent="0.2">
      <c r="A415" s="58" t="s">
        <v>297</v>
      </c>
      <c r="B415" s="58" t="s">
        <v>2</v>
      </c>
      <c r="C415" s="71">
        <v>18</v>
      </c>
      <c r="D415" s="72">
        <v>425944</v>
      </c>
      <c r="E415" s="72">
        <v>25557</v>
      </c>
      <c r="F415" s="73">
        <v>3.273904989029027E-5</v>
      </c>
    </row>
    <row r="416" spans="1:6" x14ac:dyDescent="0.2">
      <c r="A416" s="58" t="s">
        <v>297</v>
      </c>
      <c r="B416" s="58" t="s">
        <v>6</v>
      </c>
      <c r="C416" s="71">
        <v>25</v>
      </c>
      <c r="D416" s="72">
        <v>537978</v>
      </c>
      <c r="E416" s="72">
        <v>32279</v>
      </c>
      <c r="F416" s="73">
        <v>4.1350072051049794E-5</v>
      </c>
    </row>
    <row r="417" spans="1:6" x14ac:dyDescent="0.2">
      <c r="A417" s="58" t="s">
        <v>297</v>
      </c>
      <c r="B417" s="58" t="s">
        <v>10</v>
      </c>
      <c r="C417" s="71">
        <v>196</v>
      </c>
      <c r="D417" s="72">
        <v>3197328</v>
      </c>
      <c r="E417" s="72">
        <v>191806</v>
      </c>
      <c r="F417" s="73">
        <v>2.4570748535653698E-4</v>
      </c>
    </row>
    <row r="418" spans="1:6" x14ac:dyDescent="0.2">
      <c r="A418" s="58" t="s">
        <v>297</v>
      </c>
      <c r="B418" s="58" t="s">
        <v>4</v>
      </c>
      <c r="C418" s="71">
        <v>21</v>
      </c>
      <c r="D418" s="72">
        <v>1006278</v>
      </c>
      <c r="E418" s="72">
        <v>60377</v>
      </c>
      <c r="F418" s="73">
        <v>7.7344195923858649E-5</v>
      </c>
    </row>
    <row r="419" spans="1:6" x14ac:dyDescent="0.2">
      <c r="A419" s="58" t="s">
        <v>297</v>
      </c>
      <c r="B419" s="58" t="s">
        <v>798</v>
      </c>
      <c r="C419" s="71">
        <v>299</v>
      </c>
      <c r="D419" s="72">
        <v>3322982</v>
      </c>
      <c r="E419" s="72">
        <v>197245</v>
      </c>
      <c r="F419" s="73">
        <v>2.5267495776539904E-4</v>
      </c>
    </row>
    <row r="420" spans="1:6" x14ac:dyDescent="0.2">
      <c r="A420" s="58" t="s">
        <v>297</v>
      </c>
      <c r="B420" s="58" t="s">
        <v>8</v>
      </c>
      <c r="C420" s="71" t="s">
        <v>796</v>
      </c>
      <c r="D420" s="72" t="s">
        <v>796</v>
      </c>
      <c r="E420" s="72" t="s">
        <v>796</v>
      </c>
      <c r="F420" s="73" t="s">
        <v>796</v>
      </c>
    </row>
    <row r="421" spans="1:6" x14ac:dyDescent="0.2">
      <c r="A421" s="58" t="s">
        <v>297</v>
      </c>
      <c r="B421" s="58" t="s">
        <v>799</v>
      </c>
      <c r="C421" s="71">
        <v>51</v>
      </c>
      <c r="D421" s="72">
        <v>5488595</v>
      </c>
      <c r="E421" s="72">
        <v>329316</v>
      </c>
      <c r="F421" s="73">
        <v>4.2186066258445164E-4</v>
      </c>
    </row>
    <row r="422" spans="1:6" x14ac:dyDescent="0.2">
      <c r="A422" s="58" t="s">
        <v>297</v>
      </c>
      <c r="B422" s="58" t="s">
        <v>25</v>
      </c>
      <c r="C422" s="71">
        <v>45</v>
      </c>
      <c r="D422" s="72">
        <v>1723482</v>
      </c>
      <c r="E422" s="72">
        <v>103409</v>
      </c>
      <c r="F422" s="73">
        <v>1.3246908518625136E-4</v>
      </c>
    </row>
    <row r="423" spans="1:6" x14ac:dyDescent="0.2">
      <c r="A423" s="58" t="s">
        <v>297</v>
      </c>
      <c r="B423" s="58" t="s">
        <v>51</v>
      </c>
      <c r="C423" s="71">
        <v>837</v>
      </c>
      <c r="D423" s="72">
        <v>24641356</v>
      </c>
      <c r="E423" s="72">
        <v>1476314</v>
      </c>
      <c r="F423" s="73">
        <v>1.8911890166973427E-3</v>
      </c>
    </row>
    <row r="424" spans="1:6" x14ac:dyDescent="0.2">
      <c r="A424" s="58" t="s">
        <v>302</v>
      </c>
      <c r="B424" s="58" t="s">
        <v>5</v>
      </c>
      <c r="C424" s="71">
        <v>21</v>
      </c>
      <c r="D424" s="72">
        <v>184216</v>
      </c>
      <c r="E424" s="72">
        <v>11053</v>
      </c>
      <c r="F424" s="73">
        <v>1.4159123466657994E-5</v>
      </c>
    </row>
    <row r="425" spans="1:6" x14ac:dyDescent="0.2">
      <c r="A425" s="58" t="s">
        <v>302</v>
      </c>
      <c r="B425" s="58" t="s">
        <v>1</v>
      </c>
      <c r="C425" s="71">
        <v>26</v>
      </c>
      <c r="D425" s="72">
        <v>767535</v>
      </c>
      <c r="E425" s="72">
        <v>46052</v>
      </c>
      <c r="F425" s="73">
        <v>5.8993572232564362E-5</v>
      </c>
    </row>
    <row r="426" spans="1:6" x14ac:dyDescent="0.2">
      <c r="A426" s="58" t="s">
        <v>302</v>
      </c>
      <c r="B426" s="58" t="s">
        <v>797</v>
      </c>
      <c r="C426" s="71">
        <v>128</v>
      </c>
      <c r="D426" s="72">
        <v>4118155</v>
      </c>
      <c r="E426" s="72">
        <v>247089</v>
      </c>
      <c r="F426" s="73">
        <v>3.1652616106514584E-4</v>
      </c>
    </row>
    <row r="427" spans="1:6" x14ac:dyDescent="0.2">
      <c r="A427" s="58" t="s">
        <v>302</v>
      </c>
      <c r="B427" s="58" t="s">
        <v>3</v>
      </c>
      <c r="C427" s="71">
        <v>55</v>
      </c>
      <c r="D427" s="72">
        <v>4963961</v>
      </c>
      <c r="E427" s="72">
        <v>297838</v>
      </c>
      <c r="F427" s="73">
        <v>3.8153668823509302E-4</v>
      </c>
    </row>
    <row r="428" spans="1:6" x14ac:dyDescent="0.2">
      <c r="A428" s="58" t="s">
        <v>302</v>
      </c>
      <c r="B428" s="58" t="s">
        <v>2</v>
      </c>
      <c r="C428" s="71">
        <v>21</v>
      </c>
      <c r="D428" s="72">
        <v>1550717</v>
      </c>
      <c r="E428" s="72">
        <v>93043</v>
      </c>
      <c r="F428" s="73">
        <v>1.1919002304426488E-4</v>
      </c>
    </row>
    <row r="429" spans="1:6" x14ac:dyDescent="0.2">
      <c r="A429" s="58" t="s">
        <v>302</v>
      </c>
      <c r="B429" s="58" t="s">
        <v>6</v>
      </c>
      <c r="C429" s="71">
        <v>32</v>
      </c>
      <c r="D429" s="72">
        <v>1157363</v>
      </c>
      <c r="E429" s="72">
        <v>69442</v>
      </c>
      <c r="F429" s="73">
        <v>8.8956649938628815E-5</v>
      </c>
    </row>
    <row r="430" spans="1:6" x14ac:dyDescent="0.2">
      <c r="A430" s="58" t="s">
        <v>302</v>
      </c>
      <c r="B430" s="58" t="s">
        <v>10</v>
      </c>
      <c r="C430" s="71">
        <v>344</v>
      </c>
      <c r="D430" s="72">
        <v>7832131</v>
      </c>
      <c r="E430" s="72">
        <v>469928</v>
      </c>
      <c r="F430" s="73">
        <v>6.0198756649232398E-4</v>
      </c>
    </row>
    <row r="431" spans="1:6" x14ac:dyDescent="0.2">
      <c r="A431" s="58" t="s">
        <v>302</v>
      </c>
      <c r="B431" s="58" t="s">
        <v>4</v>
      </c>
      <c r="C431" s="71">
        <v>42</v>
      </c>
      <c r="D431" s="72">
        <v>1661033</v>
      </c>
      <c r="E431" s="72">
        <v>99662</v>
      </c>
      <c r="F431" s="73">
        <v>1.2766910005736621E-4</v>
      </c>
    </row>
    <row r="432" spans="1:6" x14ac:dyDescent="0.2">
      <c r="A432" s="58" t="s">
        <v>302</v>
      </c>
      <c r="B432" s="58" t="s">
        <v>798</v>
      </c>
      <c r="C432" s="71">
        <v>524</v>
      </c>
      <c r="D432" s="72">
        <v>9703006</v>
      </c>
      <c r="E432" s="72">
        <v>581004</v>
      </c>
      <c r="F432" s="73">
        <v>7.4427823854357738E-4</v>
      </c>
    </row>
    <row r="433" spans="1:6" x14ac:dyDescent="0.2">
      <c r="A433" s="58" t="s">
        <v>302</v>
      </c>
      <c r="B433" s="58" t="s">
        <v>8</v>
      </c>
      <c r="C433" s="71">
        <v>209</v>
      </c>
      <c r="D433" s="72">
        <v>3427827</v>
      </c>
      <c r="E433" s="72">
        <v>205388</v>
      </c>
      <c r="F433" s="73">
        <v>2.6310631055550095E-4</v>
      </c>
    </row>
    <row r="434" spans="1:6" x14ac:dyDescent="0.2">
      <c r="A434" s="58" t="s">
        <v>302</v>
      </c>
      <c r="B434" s="58" t="s">
        <v>799</v>
      </c>
      <c r="C434" s="71">
        <v>77</v>
      </c>
      <c r="D434" s="72">
        <v>1772478</v>
      </c>
      <c r="E434" s="72">
        <v>106349</v>
      </c>
      <c r="F434" s="73">
        <v>1.3623528648833901E-4</v>
      </c>
    </row>
    <row r="435" spans="1:6" x14ac:dyDescent="0.2">
      <c r="A435" s="58" t="s">
        <v>302</v>
      </c>
      <c r="B435" s="58" t="s">
        <v>25</v>
      </c>
      <c r="C435" s="71">
        <v>124</v>
      </c>
      <c r="D435" s="72">
        <v>5933989</v>
      </c>
      <c r="E435" s="72">
        <v>356039</v>
      </c>
      <c r="F435" s="73">
        <v>4.5609338278706645E-4</v>
      </c>
    </row>
    <row r="436" spans="1:6" x14ac:dyDescent="0.2">
      <c r="A436" s="58" t="s">
        <v>302</v>
      </c>
      <c r="B436" s="58" t="s">
        <v>51</v>
      </c>
      <c r="C436" s="71">
        <v>1603</v>
      </c>
      <c r="D436" s="72">
        <v>43072411</v>
      </c>
      <c r="E436" s="72">
        <v>2582887</v>
      </c>
      <c r="F436" s="73">
        <v>3.3087321029065288E-3</v>
      </c>
    </row>
    <row r="437" spans="1:6" x14ac:dyDescent="0.2">
      <c r="A437" s="58" t="s">
        <v>313</v>
      </c>
      <c r="B437" s="58" t="s">
        <v>5</v>
      </c>
      <c r="C437" s="71">
        <v>13</v>
      </c>
      <c r="D437" s="72">
        <v>229120</v>
      </c>
      <c r="E437" s="72">
        <v>13747</v>
      </c>
      <c r="F437" s="73">
        <v>1.7610193639387266E-5</v>
      </c>
    </row>
    <row r="438" spans="1:6" x14ac:dyDescent="0.2">
      <c r="A438" s="58" t="s">
        <v>313</v>
      </c>
      <c r="B438" s="58" t="s">
        <v>1</v>
      </c>
      <c r="C438" s="71">
        <v>17</v>
      </c>
      <c r="D438" s="72">
        <v>3630925</v>
      </c>
      <c r="E438" s="72">
        <v>217855</v>
      </c>
      <c r="F438" s="73">
        <v>2.7907679750554393E-4</v>
      </c>
    </row>
    <row r="439" spans="1:6" x14ac:dyDescent="0.2">
      <c r="A439" s="58" t="s">
        <v>313</v>
      </c>
      <c r="B439" s="58" t="s">
        <v>797</v>
      </c>
      <c r="C439" s="71">
        <v>72</v>
      </c>
      <c r="D439" s="72">
        <v>3061651</v>
      </c>
      <c r="E439" s="72">
        <v>183699</v>
      </c>
      <c r="F439" s="73">
        <v>2.3532224931707289E-4</v>
      </c>
    </row>
    <row r="440" spans="1:6" x14ac:dyDescent="0.2">
      <c r="A440" s="58" t="s">
        <v>313</v>
      </c>
      <c r="B440" s="58" t="s">
        <v>3</v>
      </c>
      <c r="C440" s="71">
        <v>58</v>
      </c>
      <c r="D440" s="72">
        <v>7478929</v>
      </c>
      <c r="E440" s="72">
        <v>448736</v>
      </c>
      <c r="F440" s="73">
        <v>5.7484017261686792E-4</v>
      </c>
    </row>
    <row r="441" spans="1:6" x14ac:dyDescent="0.2">
      <c r="A441" s="58" t="s">
        <v>313</v>
      </c>
      <c r="B441" s="58" t="s">
        <v>2</v>
      </c>
      <c r="C441" s="71">
        <v>12</v>
      </c>
      <c r="D441" s="72">
        <v>1255167</v>
      </c>
      <c r="E441" s="72">
        <v>75310</v>
      </c>
      <c r="F441" s="73">
        <v>9.6473680292591461E-5</v>
      </c>
    </row>
    <row r="442" spans="1:6" x14ac:dyDescent="0.2">
      <c r="A442" s="58" t="s">
        <v>313</v>
      </c>
      <c r="B442" s="58" t="s">
        <v>6</v>
      </c>
      <c r="C442" s="71">
        <v>27</v>
      </c>
      <c r="D442" s="72">
        <v>1654936</v>
      </c>
      <c r="E442" s="72">
        <v>99296</v>
      </c>
      <c r="F442" s="73">
        <v>1.2720024642588185E-4</v>
      </c>
    </row>
    <row r="443" spans="1:6" x14ac:dyDescent="0.2">
      <c r="A443" s="58" t="s">
        <v>313</v>
      </c>
      <c r="B443" s="58" t="s">
        <v>10</v>
      </c>
      <c r="C443" s="71">
        <v>325</v>
      </c>
      <c r="D443" s="72">
        <v>5240080</v>
      </c>
      <c r="E443" s="72">
        <v>314405</v>
      </c>
      <c r="F443" s="73">
        <v>4.027593606744419E-4</v>
      </c>
    </row>
    <row r="444" spans="1:6" x14ac:dyDescent="0.2">
      <c r="A444" s="58" t="s">
        <v>313</v>
      </c>
      <c r="B444" s="58" t="s">
        <v>4</v>
      </c>
      <c r="C444" s="71">
        <v>33</v>
      </c>
      <c r="D444" s="72">
        <v>2962821</v>
      </c>
      <c r="E444" s="72">
        <v>177769</v>
      </c>
      <c r="F444" s="73">
        <v>2.2772579567034514E-4</v>
      </c>
    </row>
    <row r="445" spans="1:6" x14ac:dyDescent="0.2">
      <c r="A445" s="58" t="s">
        <v>313</v>
      </c>
      <c r="B445" s="58" t="s">
        <v>798</v>
      </c>
      <c r="C445" s="71">
        <v>365</v>
      </c>
      <c r="D445" s="72">
        <v>4272070</v>
      </c>
      <c r="E445" s="72">
        <v>251834</v>
      </c>
      <c r="F445" s="73">
        <v>3.2260460500337909E-4</v>
      </c>
    </row>
    <row r="446" spans="1:6" x14ac:dyDescent="0.2">
      <c r="A446" s="58" t="s">
        <v>313</v>
      </c>
      <c r="B446" s="58" t="s">
        <v>8</v>
      </c>
      <c r="C446" s="71">
        <v>137</v>
      </c>
      <c r="D446" s="72">
        <v>2560063</v>
      </c>
      <c r="E446" s="72">
        <v>153604</v>
      </c>
      <c r="F446" s="73">
        <v>1.9676992680471675E-4</v>
      </c>
    </row>
    <row r="447" spans="1:6" x14ac:dyDescent="0.2">
      <c r="A447" s="58" t="s">
        <v>313</v>
      </c>
      <c r="B447" s="58" t="s">
        <v>799</v>
      </c>
      <c r="C447" s="71">
        <v>59</v>
      </c>
      <c r="D447" s="72">
        <v>2967611</v>
      </c>
      <c r="E447" s="72">
        <v>178057</v>
      </c>
      <c r="F447" s="73">
        <v>2.2809472967544759E-4</v>
      </c>
    </row>
    <row r="448" spans="1:6" x14ac:dyDescent="0.2">
      <c r="A448" s="58" t="s">
        <v>313</v>
      </c>
      <c r="B448" s="58" t="s">
        <v>25</v>
      </c>
      <c r="C448" s="71">
        <v>58</v>
      </c>
      <c r="D448" s="72">
        <v>4306495</v>
      </c>
      <c r="E448" s="72">
        <v>258390</v>
      </c>
      <c r="F448" s="73">
        <v>3.3100297770286425E-4</v>
      </c>
    </row>
    <row r="449" spans="1:6" x14ac:dyDescent="0.2">
      <c r="A449" s="58" t="s">
        <v>313</v>
      </c>
      <c r="B449" s="58" t="s">
        <v>51</v>
      </c>
      <c r="C449" s="71">
        <v>1176</v>
      </c>
      <c r="D449" s="72">
        <v>39619868</v>
      </c>
      <c r="E449" s="72">
        <v>2372702</v>
      </c>
      <c r="F449" s="73">
        <v>3.03948073532854E-3</v>
      </c>
    </row>
    <row r="450" spans="1:6" x14ac:dyDescent="0.2">
      <c r="A450" s="58" t="s">
        <v>317</v>
      </c>
      <c r="B450" s="58" t="s">
        <v>5</v>
      </c>
      <c r="C450" s="71">
        <v>25</v>
      </c>
      <c r="D450" s="72">
        <v>261014</v>
      </c>
      <c r="E450" s="72">
        <v>15661</v>
      </c>
      <c r="F450" s="73">
        <v>2.0062067548297371E-5</v>
      </c>
    </row>
    <row r="451" spans="1:6" x14ac:dyDescent="0.2">
      <c r="A451" s="58" t="s">
        <v>317</v>
      </c>
      <c r="B451" s="58" t="s">
        <v>1</v>
      </c>
      <c r="C451" s="71">
        <v>22</v>
      </c>
      <c r="D451" s="72">
        <v>1383106</v>
      </c>
      <c r="E451" s="72">
        <v>82986</v>
      </c>
      <c r="F451" s="73">
        <v>1.0630679634525289E-4</v>
      </c>
    </row>
    <row r="452" spans="1:6" x14ac:dyDescent="0.2">
      <c r="A452" s="58" t="s">
        <v>317</v>
      </c>
      <c r="B452" s="58" t="s">
        <v>797</v>
      </c>
      <c r="C452" s="71">
        <v>64</v>
      </c>
      <c r="D452" s="72">
        <v>1871845</v>
      </c>
      <c r="E452" s="72">
        <v>112311</v>
      </c>
      <c r="F452" s="73">
        <v>1.4387273280230036E-4</v>
      </c>
    </row>
    <row r="453" spans="1:6" x14ac:dyDescent="0.2">
      <c r="A453" s="58" t="s">
        <v>317</v>
      </c>
      <c r="B453" s="58" t="s">
        <v>3</v>
      </c>
      <c r="C453" s="71">
        <v>49</v>
      </c>
      <c r="D453" s="72">
        <v>5136849</v>
      </c>
      <c r="E453" s="72">
        <v>308211</v>
      </c>
      <c r="F453" s="73">
        <v>3.9482471752303686E-4</v>
      </c>
    </row>
    <row r="454" spans="1:6" x14ac:dyDescent="0.2">
      <c r="A454" s="58" t="s">
        <v>317</v>
      </c>
      <c r="B454" s="58" t="s">
        <v>2</v>
      </c>
      <c r="C454" s="71">
        <v>12</v>
      </c>
      <c r="D454" s="72">
        <v>1180731</v>
      </c>
      <c r="E454" s="72">
        <v>70844</v>
      </c>
      <c r="F454" s="73">
        <v>9.0752641171801214E-5</v>
      </c>
    </row>
    <row r="455" spans="1:6" x14ac:dyDescent="0.2">
      <c r="A455" s="58" t="s">
        <v>317</v>
      </c>
      <c r="B455" s="58" t="s">
        <v>6</v>
      </c>
      <c r="C455" s="71" t="s">
        <v>796</v>
      </c>
      <c r="D455" s="72" t="s">
        <v>796</v>
      </c>
      <c r="E455" s="72" t="s">
        <v>796</v>
      </c>
      <c r="F455" s="73" t="s">
        <v>796</v>
      </c>
    </row>
    <row r="456" spans="1:6" x14ac:dyDescent="0.2">
      <c r="A456" s="58" t="s">
        <v>317</v>
      </c>
      <c r="B456" s="58" t="s">
        <v>10</v>
      </c>
      <c r="C456" s="71">
        <v>268</v>
      </c>
      <c r="D456" s="72">
        <v>5547552</v>
      </c>
      <c r="E456" s="72">
        <v>332853</v>
      </c>
      <c r="F456" s="73">
        <v>4.2639163333461623E-4</v>
      </c>
    </row>
    <row r="457" spans="1:6" x14ac:dyDescent="0.2">
      <c r="A457" s="58" t="s">
        <v>317</v>
      </c>
      <c r="B457" s="58" t="s">
        <v>4</v>
      </c>
      <c r="C457" s="71" t="s">
        <v>796</v>
      </c>
      <c r="D457" s="72" t="s">
        <v>796</v>
      </c>
      <c r="E457" s="72" t="s">
        <v>796</v>
      </c>
      <c r="F457" s="73" t="s">
        <v>796</v>
      </c>
    </row>
    <row r="458" spans="1:6" x14ac:dyDescent="0.2">
      <c r="A458" s="58" t="s">
        <v>317</v>
      </c>
      <c r="B458" s="58" t="s">
        <v>798</v>
      </c>
      <c r="C458" s="71">
        <v>346</v>
      </c>
      <c r="D458" s="72">
        <v>3444912</v>
      </c>
      <c r="E458" s="72">
        <v>203926</v>
      </c>
      <c r="F458" s="73">
        <v>2.6123345807126553E-4</v>
      </c>
    </row>
    <row r="459" spans="1:6" x14ac:dyDescent="0.2">
      <c r="A459" s="58" t="s">
        <v>317</v>
      </c>
      <c r="B459" s="58" t="s">
        <v>8</v>
      </c>
      <c r="C459" s="71">
        <v>103</v>
      </c>
      <c r="D459" s="72">
        <v>933073</v>
      </c>
      <c r="E459" s="72">
        <v>55947</v>
      </c>
      <c r="F459" s="73">
        <v>7.1669273553706211E-5</v>
      </c>
    </row>
    <row r="460" spans="1:6" x14ac:dyDescent="0.2">
      <c r="A460" s="58" t="s">
        <v>317</v>
      </c>
      <c r="B460" s="58" t="s">
        <v>799</v>
      </c>
      <c r="C460" s="71">
        <v>63</v>
      </c>
      <c r="D460" s="72">
        <v>1892536</v>
      </c>
      <c r="E460" s="72">
        <v>113552</v>
      </c>
      <c r="F460" s="73">
        <v>1.4546247967845368E-4</v>
      </c>
    </row>
    <row r="461" spans="1:6" x14ac:dyDescent="0.2">
      <c r="A461" s="58" t="s">
        <v>317</v>
      </c>
      <c r="B461" s="58" t="s">
        <v>25</v>
      </c>
      <c r="C461" s="71">
        <v>70</v>
      </c>
      <c r="D461" s="72">
        <v>1052384</v>
      </c>
      <c r="E461" s="72">
        <v>63143</v>
      </c>
      <c r="F461" s="73">
        <v>8.088749959786354E-5</v>
      </c>
    </row>
    <row r="462" spans="1:6" x14ac:dyDescent="0.2">
      <c r="A462" s="58" t="s">
        <v>317</v>
      </c>
      <c r="B462" s="58" t="s">
        <v>51</v>
      </c>
      <c r="C462" s="71">
        <v>1049</v>
      </c>
      <c r="D462" s="72">
        <v>22786205</v>
      </c>
      <c r="E462" s="72">
        <v>1364366</v>
      </c>
      <c r="F462" s="73">
        <v>1.7477812944639735E-3</v>
      </c>
    </row>
    <row r="463" spans="1:6" x14ac:dyDescent="0.2">
      <c r="A463" s="58" t="s">
        <v>323</v>
      </c>
      <c r="B463" s="58" t="s">
        <v>5</v>
      </c>
      <c r="C463" s="71">
        <v>17</v>
      </c>
      <c r="D463" s="72">
        <v>121995</v>
      </c>
      <c r="E463" s="72">
        <v>7320</v>
      </c>
      <c r="F463" s="73">
        <v>9.3770726296875511E-6</v>
      </c>
    </row>
    <row r="464" spans="1:6" x14ac:dyDescent="0.2">
      <c r="A464" s="58" t="s">
        <v>323</v>
      </c>
      <c r="B464" s="58" t="s">
        <v>1</v>
      </c>
      <c r="C464" s="71" t="s">
        <v>796</v>
      </c>
      <c r="D464" s="72" t="s">
        <v>796</v>
      </c>
      <c r="E464" s="72" t="s">
        <v>796</v>
      </c>
      <c r="F464" s="73" t="s">
        <v>796</v>
      </c>
    </row>
    <row r="465" spans="1:6" x14ac:dyDescent="0.2">
      <c r="A465" s="58" t="s">
        <v>323</v>
      </c>
      <c r="B465" s="58" t="s">
        <v>797</v>
      </c>
      <c r="C465" s="71">
        <v>58</v>
      </c>
      <c r="D465" s="72">
        <v>1292066</v>
      </c>
      <c r="E465" s="72">
        <v>77524</v>
      </c>
      <c r="F465" s="73">
        <v>9.9309860456816632E-5</v>
      </c>
    </row>
    <row r="466" spans="1:6" x14ac:dyDescent="0.2">
      <c r="A466" s="58" t="s">
        <v>323</v>
      </c>
      <c r="B466" s="58" t="s">
        <v>3</v>
      </c>
      <c r="C466" s="71">
        <v>36</v>
      </c>
      <c r="D466" s="72">
        <v>7476087</v>
      </c>
      <c r="E466" s="72">
        <v>448565</v>
      </c>
      <c r="F466" s="73">
        <v>5.7462111805133833E-4</v>
      </c>
    </row>
    <row r="467" spans="1:6" x14ac:dyDescent="0.2">
      <c r="A467" s="58" t="s">
        <v>323</v>
      </c>
      <c r="B467" s="58" t="s">
        <v>2</v>
      </c>
      <c r="C467" s="71">
        <v>20</v>
      </c>
      <c r="D467" s="72">
        <v>452245</v>
      </c>
      <c r="E467" s="72">
        <v>27135</v>
      </c>
      <c r="F467" s="73">
        <v>3.4760500793247501E-5</v>
      </c>
    </row>
    <row r="468" spans="1:6" x14ac:dyDescent="0.2">
      <c r="A468" s="58" t="s">
        <v>323</v>
      </c>
      <c r="B468" s="58" t="s">
        <v>6</v>
      </c>
      <c r="C468" s="71" t="s">
        <v>796</v>
      </c>
      <c r="D468" s="72" t="s">
        <v>796</v>
      </c>
      <c r="E468" s="72" t="s">
        <v>796</v>
      </c>
      <c r="F468" s="73" t="s">
        <v>796</v>
      </c>
    </row>
    <row r="469" spans="1:6" x14ac:dyDescent="0.2">
      <c r="A469" s="58" t="s">
        <v>323</v>
      </c>
      <c r="B469" s="58" t="s">
        <v>10</v>
      </c>
      <c r="C469" s="71">
        <v>110</v>
      </c>
      <c r="D469" s="72">
        <v>731333</v>
      </c>
      <c r="E469" s="72">
        <v>43880</v>
      </c>
      <c r="F469" s="73">
        <v>5.6211194944083304E-5</v>
      </c>
    </row>
    <row r="470" spans="1:6" x14ac:dyDescent="0.2">
      <c r="A470" s="58" t="s">
        <v>323</v>
      </c>
      <c r="B470" s="58" t="s">
        <v>4</v>
      </c>
      <c r="C470" s="71">
        <v>16</v>
      </c>
      <c r="D470" s="72">
        <v>461479</v>
      </c>
      <c r="E470" s="72">
        <v>27689</v>
      </c>
      <c r="F470" s="73">
        <v>3.5470186344729317E-5</v>
      </c>
    </row>
    <row r="471" spans="1:6" x14ac:dyDescent="0.2">
      <c r="A471" s="58" t="s">
        <v>323</v>
      </c>
      <c r="B471" s="58" t="s">
        <v>798</v>
      </c>
      <c r="C471" s="71">
        <v>161</v>
      </c>
      <c r="D471" s="72">
        <v>1176534</v>
      </c>
      <c r="E471" s="72">
        <v>67159</v>
      </c>
      <c r="F471" s="73">
        <v>8.6032079335681192E-5</v>
      </c>
    </row>
    <row r="472" spans="1:6" x14ac:dyDescent="0.2">
      <c r="A472" s="58" t="s">
        <v>323</v>
      </c>
      <c r="B472" s="58" t="s">
        <v>8</v>
      </c>
      <c r="C472" s="71">
        <v>74</v>
      </c>
      <c r="D472" s="72">
        <v>1002447</v>
      </c>
      <c r="E472" s="72">
        <v>60097</v>
      </c>
      <c r="F472" s="73">
        <v>7.6985510085564589E-5</v>
      </c>
    </row>
    <row r="473" spans="1:6" x14ac:dyDescent="0.2">
      <c r="A473" s="58" t="s">
        <v>323</v>
      </c>
      <c r="B473" s="58" t="s">
        <v>799</v>
      </c>
      <c r="C473" s="71">
        <v>66</v>
      </c>
      <c r="D473" s="72">
        <v>1913743</v>
      </c>
      <c r="E473" s="72">
        <v>114825</v>
      </c>
      <c r="F473" s="73">
        <v>1.470932192218406E-4</v>
      </c>
    </row>
    <row r="474" spans="1:6" x14ac:dyDescent="0.2">
      <c r="A474" s="58" t="s">
        <v>323</v>
      </c>
      <c r="B474" s="58" t="s">
        <v>25</v>
      </c>
      <c r="C474" s="71">
        <v>20</v>
      </c>
      <c r="D474" s="72">
        <v>555706</v>
      </c>
      <c r="E474" s="72">
        <v>33342</v>
      </c>
      <c r="F474" s="73">
        <v>4.2711797215716169E-5</v>
      </c>
    </row>
    <row r="475" spans="1:6" x14ac:dyDescent="0.2">
      <c r="A475" s="58" t="s">
        <v>323</v>
      </c>
      <c r="B475" s="58" t="s">
        <v>51</v>
      </c>
      <c r="C475" s="71">
        <v>588</v>
      </c>
      <c r="D475" s="72">
        <v>16119053</v>
      </c>
      <c r="E475" s="72">
        <v>963661</v>
      </c>
      <c r="F475" s="73">
        <v>1.2344698343438984E-3</v>
      </c>
    </row>
    <row r="476" spans="1:6" x14ac:dyDescent="0.2">
      <c r="A476" s="58" t="s">
        <v>125</v>
      </c>
      <c r="B476" s="58" t="s">
        <v>5</v>
      </c>
      <c r="C476" s="71" t="s">
        <v>796</v>
      </c>
      <c r="D476" s="72" t="s">
        <v>796</v>
      </c>
      <c r="E476" s="72" t="s">
        <v>796</v>
      </c>
      <c r="F476" s="73" t="s">
        <v>796</v>
      </c>
    </row>
    <row r="477" spans="1:6" x14ac:dyDescent="0.2">
      <c r="A477" s="58" t="s">
        <v>125</v>
      </c>
      <c r="B477" s="58" t="s">
        <v>1</v>
      </c>
      <c r="C477" s="71" t="s">
        <v>796</v>
      </c>
      <c r="D477" s="72" t="s">
        <v>796</v>
      </c>
      <c r="E477" s="72" t="s">
        <v>796</v>
      </c>
      <c r="F477" s="73" t="s">
        <v>796</v>
      </c>
    </row>
    <row r="478" spans="1:6" x14ac:dyDescent="0.2">
      <c r="A478" s="58" t="s">
        <v>125</v>
      </c>
      <c r="B478" s="58" t="s">
        <v>797</v>
      </c>
      <c r="C478" s="71">
        <v>45</v>
      </c>
      <c r="D478" s="72">
        <v>1542713</v>
      </c>
      <c r="E478" s="72">
        <v>92563</v>
      </c>
      <c r="F478" s="73">
        <v>1.1857513303576077E-4</v>
      </c>
    </row>
    <row r="479" spans="1:6" x14ac:dyDescent="0.2">
      <c r="A479" s="58" t="s">
        <v>125</v>
      </c>
      <c r="B479" s="58" t="s">
        <v>3</v>
      </c>
      <c r="C479" s="71">
        <v>30</v>
      </c>
      <c r="D479" s="72">
        <v>4326727</v>
      </c>
      <c r="E479" s="72">
        <v>259604</v>
      </c>
      <c r="F479" s="73">
        <v>3.3255813701603924E-4</v>
      </c>
    </row>
    <row r="480" spans="1:6" x14ac:dyDescent="0.2">
      <c r="A480" s="58" t="s">
        <v>125</v>
      </c>
      <c r="B480" s="58" t="s">
        <v>2</v>
      </c>
      <c r="C480" s="71" t="s">
        <v>796</v>
      </c>
      <c r="D480" s="72" t="s">
        <v>796</v>
      </c>
      <c r="E480" s="72" t="s">
        <v>796</v>
      </c>
      <c r="F480" s="73" t="s">
        <v>796</v>
      </c>
    </row>
    <row r="481" spans="1:6" x14ac:dyDescent="0.2">
      <c r="A481" s="58" t="s">
        <v>125</v>
      </c>
      <c r="B481" s="58" t="s">
        <v>6</v>
      </c>
      <c r="C481" s="71" t="s">
        <v>796</v>
      </c>
      <c r="D481" s="72" t="s">
        <v>796</v>
      </c>
      <c r="E481" s="72" t="s">
        <v>796</v>
      </c>
      <c r="F481" s="73" t="s">
        <v>796</v>
      </c>
    </row>
    <row r="482" spans="1:6" x14ac:dyDescent="0.2">
      <c r="A482" s="58" t="s">
        <v>125</v>
      </c>
      <c r="B482" s="58" t="s">
        <v>10</v>
      </c>
      <c r="C482" s="71">
        <v>193</v>
      </c>
      <c r="D482" s="72">
        <v>2781265</v>
      </c>
      <c r="E482" s="72">
        <v>166876</v>
      </c>
      <c r="F482" s="73">
        <v>2.1377163553985517E-4</v>
      </c>
    </row>
    <row r="483" spans="1:6" x14ac:dyDescent="0.2">
      <c r="A483" s="58" t="s">
        <v>125</v>
      </c>
      <c r="B483" s="58" t="s">
        <v>4</v>
      </c>
      <c r="C483" s="71">
        <v>19</v>
      </c>
      <c r="D483" s="72">
        <v>1252892</v>
      </c>
      <c r="E483" s="72">
        <v>75174</v>
      </c>
      <c r="F483" s="73">
        <v>9.6299461456848638E-5</v>
      </c>
    </row>
    <row r="484" spans="1:6" x14ac:dyDescent="0.2">
      <c r="A484" s="58" t="s">
        <v>125</v>
      </c>
      <c r="B484" s="58" t="s">
        <v>798</v>
      </c>
      <c r="C484" s="71">
        <v>233</v>
      </c>
      <c r="D484" s="72">
        <v>2873502</v>
      </c>
      <c r="E484" s="72">
        <v>169609</v>
      </c>
      <c r="F484" s="73">
        <v>2.172726655257754E-4</v>
      </c>
    </row>
    <row r="485" spans="1:6" x14ac:dyDescent="0.2">
      <c r="A485" s="58" t="s">
        <v>125</v>
      </c>
      <c r="B485" s="58" t="s">
        <v>8</v>
      </c>
      <c r="C485" s="71">
        <v>83</v>
      </c>
      <c r="D485" s="72">
        <v>566078</v>
      </c>
      <c r="E485" s="72">
        <v>33953</v>
      </c>
      <c r="F485" s="73">
        <v>4.3494500955707845E-5</v>
      </c>
    </row>
    <row r="486" spans="1:6" x14ac:dyDescent="0.2">
      <c r="A486" s="58" t="s">
        <v>125</v>
      </c>
      <c r="B486" s="58" t="s">
        <v>799</v>
      </c>
      <c r="C486" s="71">
        <v>41</v>
      </c>
      <c r="D486" s="72">
        <v>4914661</v>
      </c>
      <c r="E486" s="72">
        <v>294880</v>
      </c>
      <c r="F486" s="73">
        <v>3.7774742855768652E-4</v>
      </c>
    </row>
    <row r="487" spans="1:6" x14ac:dyDescent="0.2">
      <c r="A487" s="58" t="s">
        <v>125</v>
      </c>
      <c r="B487" s="58" t="s">
        <v>25</v>
      </c>
      <c r="C487" s="71">
        <v>31</v>
      </c>
      <c r="D487" s="72">
        <v>3459905</v>
      </c>
      <c r="E487" s="72">
        <v>207594</v>
      </c>
      <c r="F487" s="73">
        <v>2.6593224255291772E-4</v>
      </c>
    </row>
    <row r="488" spans="1:6" x14ac:dyDescent="0.2">
      <c r="A488" s="58" t="s">
        <v>125</v>
      </c>
      <c r="B488" s="58" t="s">
        <v>51</v>
      </c>
      <c r="C488" s="71">
        <v>694</v>
      </c>
      <c r="D488" s="72">
        <v>22401240</v>
      </c>
      <c r="E488" s="72">
        <v>1341261</v>
      </c>
      <c r="F488" s="73">
        <v>1.7181833077004583E-3</v>
      </c>
    </row>
    <row r="489" spans="1:6" x14ac:dyDescent="0.2">
      <c r="A489" s="58" t="s">
        <v>335</v>
      </c>
      <c r="B489" s="58" t="s">
        <v>5</v>
      </c>
      <c r="C489" s="71" t="s">
        <v>796</v>
      </c>
      <c r="D489" s="72" t="s">
        <v>796</v>
      </c>
      <c r="E489" s="72" t="s">
        <v>796</v>
      </c>
      <c r="F489" s="73" t="s">
        <v>796</v>
      </c>
    </row>
    <row r="490" spans="1:6" x14ac:dyDescent="0.2">
      <c r="A490" s="58" t="s">
        <v>335</v>
      </c>
      <c r="B490" s="58" t="s">
        <v>1</v>
      </c>
      <c r="C490" s="71">
        <v>15</v>
      </c>
      <c r="D490" s="72">
        <v>1385409</v>
      </c>
      <c r="E490" s="72">
        <v>83125</v>
      </c>
      <c r="F490" s="73">
        <v>1.0648485824354887E-4</v>
      </c>
    </row>
    <row r="491" spans="1:6" x14ac:dyDescent="0.2">
      <c r="A491" s="58" t="s">
        <v>335</v>
      </c>
      <c r="B491" s="58" t="s">
        <v>797</v>
      </c>
      <c r="C491" s="71">
        <v>85</v>
      </c>
      <c r="D491" s="72">
        <v>1595415</v>
      </c>
      <c r="E491" s="72">
        <v>95725</v>
      </c>
      <c r="F491" s="73">
        <v>1.2262572096678154E-4</v>
      </c>
    </row>
    <row r="492" spans="1:6" x14ac:dyDescent="0.2">
      <c r="A492" s="58" t="s">
        <v>335</v>
      </c>
      <c r="B492" s="58" t="s">
        <v>3</v>
      </c>
      <c r="C492" s="71">
        <v>30</v>
      </c>
      <c r="D492" s="72">
        <v>3670987</v>
      </c>
      <c r="E492" s="72">
        <v>220259</v>
      </c>
      <c r="F492" s="73">
        <v>2.8215637163146864E-4</v>
      </c>
    </row>
    <row r="493" spans="1:6" x14ac:dyDescent="0.2">
      <c r="A493" s="58" t="s">
        <v>335</v>
      </c>
      <c r="B493" s="58" t="s">
        <v>2</v>
      </c>
      <c r="C493" s="71">
        <v>14</v>
      </c>
      <c r="D493" s="72">
        <v>902810</v>
      </c>
      <c r="E493" s="72">
        <v>54169</v>
      </c>
      <c r="F493" s="73">
        <v>6.9391618480538932E-5</v>
      </c>
    </row>
    <row r="494" spans="1:6" x14ac:dyDescent="0.2">
      <c r="A494" s="58" t="s">
        <v>335</v>
      </c>
      <c r="B494" s="58" t="s">
        <v>6</v>
      </c>
      <c r="C494" s="71" t="s">
        <v>796</v>
      </c>
      <c r="D494" s="72" t="s">
        <v>796</v>
      </c>
      <c r="E494" s="72" t="s">
        <v>796</v>
      </c>
      <c r="F494" s="73" t="s">
        <v>796</v>
      </c>
    </row>
    <row r="495" spans="1:6" x14ac:dyDescent="0.2">
      <c r="A495" s="58" t="s">
        <v>335</v>
      </c>
      <c r="B495" s="58" t="s">
        <v>10</v>
      </c>
      <c r="C495" s="71">
        <v>304</v>
      </c>
      <c r="D495" s="72">
        <v>7060090</v>
      </c>
      <c r="E495" s="72">
        <v>423605</v>
      </c>
      <c r="F495" s="73">
        <v>5.42646837609125E-4</v>
      </c>
    </row>
    <row r="496" spans="1:6" x14ac:dyDescent="0.2">
      <c r="A496" s="58" t="s">
        <v>335</v>
      </c>
      <c r="B496" s="58" t="s">
        <v>4</v>
      </c>
      <c r="C496" s="71">
        <v>23</v>
      </c>
      <c r="D496" s="72">
        <v>374689</v>
      </c>
      <c r="E496" s="72">
        <v>22481</v>
      </c>
      <c r="F496" s="73">
        <v>2.8798629752459816E-5</v>
      </c>
    </row>
    <row r="497" spans="1:6" x14ac:dyDescent="0.2">
      <c r="A497" s="58" t="s">
        <v>335</v>
      </c>
      <c r="B497" s="58" t="s">
        <v>798</v>
      </c>
      <c r="C497" s="71">
        <v>294</v>
      </c>
      <c r="D497" s="72">
        <v>3876673</v>
      </c>
      <c r="E497" s="72">
        <v>230680</v>
      </c>
      <c r="F497" s="73">
        <v>2.9550588992026291E-4</v>
      </c>
    </row>
    <row r="498" spans="1:6" x14ac:dyDescent="0.2">
      <c r="A498" s="58" t="s">
        <v>335</v>
      </c>
      <c r="B498" s="58" t="s">
        <v>8</v>
      </c>
      <c r="C498" s="71">
        <v>70</v>
      </c>
      <c r="D498" s="72">
        <v>275312</v>
      </c>
      <c r="E498" s="72">
        <v>16519</v>
      </c>
      <c r="F498" s="73">
        <v>2.116118343849845E-5</v>
      </c>
    </row>
    <row r="499" spans="1:6" x14ac:dyDescent="0.2">
      <c r="A499" s="58" t="s">
        <v>335</v>
      </c>
      <c r="B499" s="58" t="s">
        <v>799</v>
      </c>
      <c r="C499" s="71">
        <v>73</v>
      </c>
      <c r="D499" s="72">
        <v>1917286</v>
      </c>
      <c r="E499" s="72">
        <v>115037</v>
      </c>
      <c r="F499" s="73">
        <v>1.4736479564226324E-4</v>
      </c>
    </row>
    <row r="500" spans="1:6" x14ac:dyDescent="0.2">
      <c r="A500" s="58" t="s">
        <v>335</v>
      </c>
      <c r="B500" s="58" t="s">
        <v>25</v>
      </c>
      <c r="C500" s="71">
        <v>64</v>
      </c>
      <c r="D500" s="72">
        <v>1709175</v>
      </c>
      <c r="E500" s="72">
        <v>102550</v>
      </c>
      <c r="F500" s="73">
        <v>1.3136868827519924E-4</v>
      </c>
    </row>
    <row r="501" spans="1:6" x14ac:dyDescent="0.2">
      <c r="A501" s="58" t="s">
        <v>335</v>
      </c>
      <c r="B501" s="58" t="s">
        <v>51</v>
      </c>
      <c r="C501" s="71">
        <v>973</v>
      </c>
      <c r="D501" s="72">
        <v>22767845</v>
      </c>
      <c r="E501" s="72">
        <v>1364150</v>
      </c>
      <c r="F501" s="73">
        <v>1.7475045939601467E-3</v>
      </c>
    </row>
    <row r="502" spans="1:6" x14ac:dyDescent="0.2">
      <c r="A502" s="58" t="s">
        <v>343</v>
      </c>
      <c r="B502" s="58" t="s">
        <v>5</v>
      </c>
      <c r="C502" s="71" t="s">
        <v>796</v>
      </c>
      <c r="D502" s="72" t="s">
        <v>796</v>
      </c>
      <c r="E502" s="72" t="s">
        <v>796</v>
      </c>
      <c r="F502" s="73" t="s">
        <v>796</v>
      </c>
    </row>
    <row r="503" spans="1:6" x14ac:dyDescent="0.2">
      <c r="A503" s="58" t="s">
        <v>343</v>
      </c>
      <c r="B503" s="58" t="s">
        <v>1</v>
      </c>
      <c r="C503" s="71">
        <v>17</v>
      </c>
      <c r="D503" s="72">
        <v>3506797</v>
      </c>
      <c r="E503" s="72">
        <v>210408</v>
      </c>
      <c r="F503" s="73">
        <v>2.6953703522777299E-4</v>
      </c>
    </row>
    <row r="504" spans="1:6" x14ac:dyDescent="0.2">
      <c r="A504" s="58" t="s">
        <v>343</v>
      </c>
      <c r="B504" s="58" t="s">
        <v>797</v>
      </c>
      <c r="C504" s="71">
        <v>98</v>
      </c>
      <c r="D504" s="72">
        <v>1606572</v>
      </c>
      <c r="E504" s="72">
        <v>96394</v>
      </c>
      <c r="F504" s="73">
        <v>1.2348272391613413E-4</v>
      </c>
    </row>
    <row r="505" spans="1:6" x14ac:dyDescent="0.2">
      <c r="A505" s="58" t="s">
        <v>343</v>
      </c>
      <c r="B505" s="58" t="s">
        <v>3</v>
      </c>
      <c r="C505" s="71">
        <v>27</v>
      </c>
      <c r="D505" s="72">
        <v>2364686</v>
      </c>
      <c r="E505" s="72">
        <v>141881</v>
      </c>
      <c r="F505" s="73">
        <v>1.8175251936785512E-4</v>
      </c>
    </row>
    <row r="506" spans="1:6" x14ac:dyDescent="0.2">
      <c r="A506" s="58" t="s">
        <v>343</v>
      </c>
      <c r="B506" s="58" t="s">
        <v>2</v>
      </c>
      <c r="C506" s="71">
        <v>15</v>
      </c>
      <c r="D506" s="72">
        <v>1177862</v>
      </c>
      <c r="E506" s="72">
        <v>70672</v>
      </c>
      <c r="F506" s="73">
        <v>9.0532305585420581E-5</v>
      </c>
    </row>
    <row r="507" spans="1:6" x14ac:dyDescent="0.2">
      <c r="A507" s="58" t="s">
        <v>343</v>
      </c>
      <c r="B507" s="58" t="s">
        <v>6</v>
      </c>
      <c r="C507" s="71" t="s">
        <v>796</v>
      </c>
      <c r="D507" s="72" t="s">
        <v>796</v>
      </c>
      <c r="E507" s="72" t="s">
        <v>796</v>
      </c>
      <c r="F507" s="73" t="s">
        <v>796</v>
      </c>
    </row>
    <row r="508" spans="1:6" x14ac:dyDescent="0.2">
      <c r="A508" s="58" t="s">
        <v>343</v>
      </c>
      <c r="B508" s="58" t="s">
        <v>10</v>
      </c>
      <c r="C508" s="71">
        <v>274</v>
      </c>
      <c r="D508" s="72">
        <v>3102722</v>
      </c>
      <c r="E508" s="72">
        <v>186163</v>
      </c>
      <c r="F508" s="73">
        <v>2.3847868469406062E-4</v>
      </c>
    </row>
    <row r="509" spans="1:6" x14ac:dyDescent="0.2">
      <c r="A509" s="58" t="s">
        <v>343</v>
      </c>
      <c r="B509" s="58" t="s">
        <v>4</v>
      </c>
      <c r="C509" s="71">
        <v>24</v>
      </c>
      <c r="D509" s="72">
        <v>577815</v>
      </c>
      <c r="E509" s="72">
        <v>34669</v>
      </c>
      <c r="F509" s="73">
        <v>4.4411711885059797E-5</v>
      </c>
    </row>
    <row r="510" spans="1:6" x14ac:dyDescent="0.2">
      <c r="A510" s="58" t="s">
        <v>343</v>
      </c>
      <c r="B510" s="58" t="s">
        <v>798</v>
      </c>
      <c r="C510" s="71">
        <v>350</v>
      </c>
      <c r="D510" s="72">
        <v>3512399</v>
      </c>
      <c r="E510" s="72">
        <v>209890</v>
      </c>
      <c r="F510" s="73">
        <v>2.6887346642692902E-4</v>
      </c>
    </row>
    <row r="511" spans="1:6" x14ac:dyDescent="0.2">
      <c r="A511" s="58" t="s">
        <v>343</v>
      </c>
      <c r="B511" s="58" t="s">
        <v>8</v>
      </c>
      <c r="C511" s="71">
        <v>98</v>
      </c>
      <c r="D511" s="72">
        <v>1136587</v>
      </c>
      <c r="E511" s="72">
        <v>68140</v>
      </c>
      <c r="F511" s="73">
        <v>8.7288760790561444E-5</v>
      </c>
    </row>
    <row r="512" spans="1:6" x14ac:dyDescent="0.2">
      <c r="A512" s="58" t="s">
        <v>343</v>
      </c>
      <c r="B512" s="58" t="s">
        <v>799</v>
      </c>
      <c r="C512" s="71">
        <v>78</v>
      </c>
      <c r="D512" s="72">
        <v>2553489</v>
      </c>
      <c r="E512" s="72">
        <v>153209</v>
      </c>
      <c r="F512" s="73">
        <v>1.9626392356855192E-4</v>
      </c>
    </row>
    <row r="513" spans="1:6" x14ac:dyDescent="0.2">
      <c r="A513" s="58" t="s">
        <v>343</v>
      </c>
      <c r="B513" s="58" t="s">
        <v>25</v>
      </c>
      <c r="C513" s="71">
        <v>21</v>
      </c>
      <c r="D513" s="72">
        <v>534091</v>
      </c>
      <c r="E513" s="72">
        <v>32045</v>
      </c>
      <c r="F513" s="73">
        <v>4.105031317190404E-5</v>
      </c>
    </row>
    <row r="514" spans="1:6" x14ac:dyDescent="0.2">
      <c r="A514" s="58" t="s">
        <v>343</v>
      </c>
      <c r="B514" s="58" t="s">
        <v>51</v>
      </c>
      <c r="C514" s="71">
        <v>1030</v>
      </c>
      <c r="D514" s="72">
        <v>20505026</v>
      </c>
      <c r="E514" s="72">
        <v>1229393</v>
      </c>
      <c r="F514" s="73">
        <v>1.5748780671351733E-3</v>
      </c>
    </row>
    <row r="515" spans="1:6" x14ac:dyDescent="0.2">
      <c r="A515" s="58" t="s">
        <v>350</v>
      </c>
      <c r="B515" s="58" t="s">
        <v>5</v>
      </c>
      <c r="C515" s="71">
        <v>15</v>
      </c>
      <c r="D515" s="72">
        <v>139906</v>
      </c>
      <c r="E515" s="72">
        <v>8394</v>
      </c>
      <c r="F515" s="73">
        <v>1.0752889023715479E-5</v>
      </c>
    </row>
    <row r="516" spans="1:6" x14ac:dyDescent="0.2">
      <c r="A516" s="58" t="s">
        <v>350</v>
      </c>
      <c r="B516" s="58" t="s">
        <v>1</v>
      </c>
      <c r="C516" s="71" t="s">
        <v>796</v>
      </c>
      <c r="D516" s="72" t="s">
        <v>796</v>
      </c>
      <c r="E516" s="72" t="s">
        <v>796</v>
      </c>
      <c r="F516" s="73" t="s">
        <v>796</v>
      </c>
    </row>
    <row r="517" spans="1:6" x14ac:dyDescent="0.2">
      <c r="A517" s="58" t="s">
        <v>350</v>
      </c>
      <c r="B517" s="58" t="s">
        <v>797</v>
      </c>
      <c r="C517" s="71">
        <v>87</v>
      </c>
      <c r="D517" s="72">
        <v>2363965</v>
      </c>
      <c r="E517" s="72">
        <v>141838</v>
      </c>
      <c r="F517" s="73">
        <v>1.8169743547125997E-4</v>
      </c>
    </row>
    <row r="518" spans="1:6" x14ac:dyDescent="0.2">
      <c r="A518" s="58" t="s">
        <v>350</v>
      </c>
      <c r="B518" s="58" t="s">
        <v>3</v>
      </c>
      <c r="C518" s="71">
        <v>90</v>
      </c>
      <c r="D518" s="72">
        <v>9791890</v>
      </c>
      <c r="E518" s="72">
        <v>587513</v>
      </c>
      <c r="F518" s="73">
        <v>7.5261640326306325E-4</v>
      </c>
    </row>
    <row r="519" spans="1:6" x14ac:dyDescent="0.2">
      <c r="A519" s="58" t="s">
        <v>350</v>
      </c>
      <c r="B519" s="58" t="s">
        <v>2</v>
      </c>
      <c r="C519" s="71" t="s">
        <v>796</v>
      </c>
      <c r="D519" s="72" t="s">
        <v>796</v>
      </c>
      <c r="E519" s="72" t="s">
        <v>796</v>
      </c>
      <c r="F519" s="73" t="s">
        <v>796</v>
      </c>
    </row>
    <row r="520" spans="1:6" x14ac:dyDescent="0.2">
      <c r="A520" s="58" t="s">
        <v>350</v>
      </c>
      <c r="B520" s="58" t="s">
        <v>6</v>
      </c>
      <c r="C520" s="71">
        <v>20</v>
      </c>
      <c r="D520" s="72">
        <v>617142</v>
      </c>
      <c r="E520" s="72">
        <v>37029</v>
      </c>
      <c r="F520" s="73">
        <v>4.7434921093538302E-5</v>
      </c>
    </row>
    <row r="521" spans="1:6" x14ac:dyDescent="0.2">
      <c r="A521" s="58" t="s">
        <v>350</v>
      </c>
      <c r="B521" s="58" t="s">
        <v>10</v>
      </c>
      <c r="C521" s="71">
        <v>261</v>
      </c>
      <c r="D521" s="72">
        <v>4196058</v>
      </c>
      <c r="E521" s="72">
        <v>251763</v>
      </c>
      <c r="F521" s="73">
        <v>3.2251365252295453E-4</v>
      </c>
    </row>
    <row r="522" spans="1:6" x14ac:dyDescent="0.2">
      <c r="A522" s="58" t="s">
        <v>350</v>
      </c>
      <c r="B522" s="58" t="s">
        <v>4</v>
      </c>
      <c r="C522" s="71">
        <v>23</v>
      </c>
      <c r="D522" s="72">
        <v>2150302</v>
      </c>
      <c r="E522" s="72">
        <v>129018</v>
      </c>
      <c r="F522" s="73">
        <v>1.6527474816079626E-4</v>
      </c>
    </row>
    <row r="523" spans="1:6" x14ac:dyDescent="0.2">
      <c r="A523" s="58" t="s">
        <v>350</v>
      </c>
      <c r="B523" s="58" t="s">
        <v>798</v>
      </c>
      <c r="C523" s="71">
        <v>323</v>
      </c>
      <c r="D523" s="72">
        <v>4641325</v>
      </c>
      <c r="E523" s="72">
        <v>274877</v>
      </c>
      <c r="F523" s="73">
        <v>3.521231684741291E-4</v>
      </c>
    </row>
    <row r="524" spans="1:6" x14ac:dyDescent="0.2">
      <c r="A524" s="58" t="s">
        <v>350</v>
      </c>
      <c r="B524" s="58" t="s">
        <v>8</v>
      </c>
      <c r="C524" s="71">
        <v>122</v>
      </c>
      <c r="D524" s="72">
        <v>1832703</v>
      </c>
      <c r="E524" s="72">
        <v>109962</v>
      </c>
      <c r="F524" s="73">
        <v>1.4086361482318341E-4</v>
      </c>
    </row>
    <row r="525" spans="1:6" x14ac:dyDescent="0.2">
      <c r="A525" s="58" t="s">
        <v>350</v>
      </c>
      <c r="B525" s="58" t="s">
        <v>799</v>
      </c>
      <c r="C525" s="71">
        <v>99</v>
      </c>
      <c r="D525" s="72">
        <v>4065079</v>
      </c>
      <c r="E525" s="72">
        <v>243905</v>
      </c>
      <c r="F525" s="73">
        <v>3.1244739067540195E-4</v>
      </c>
    </row>
    <row r="526" spans="1:6" x14ac:dyDescent="0.2">
      <c r="A526" s="58" t="s">
        <v>350</v>
      </c>
      <c r="B526" s="58" t="s">
        <v>25</v>
      </c>
      <c r="C526" s="71">
        <v>90</v>
      </c>
      <c r="D526" s="72">
        <v>5983584</v>
      </c>
      <c r="E526" s="72">
        <v>359015</v>
      </c>
      <c r="F526" s="73">
        <v>4.5990570083979184E-4</v>
      </c>
    </row>
    <row r="527" spans="1:6" x14ac:dyDescent="0.2">
      <c r="A527" s="58" t="s">
        <v>350</v>
      </c>
      <c r="B527" s="58" t="s">
        <v>51</v>
      </c>
      <c r="C527" s="71">
        <v>1145</v>
      </c>
      <c r="D527" s="72">
        <v>36858796</v>
      </c>
      <c r="E527" s="72">
        <v>2207925</v>
      </c>
      <c r="F527" s="73">
        <v>2.8283979625550394E-3</v>
      </c>
    </row>
    <row r="528" spans="1:6" x14ac:dyDescent="0.2">
      <c r="A528" s="58" t="s">
        <v>358</v>
      </c>
      <c r="B528" s="58" t="s">
        <v>5</v>
      </c>
      <c r="C528" s="71" t="s">
        <v>796</v>
      </c>
      <c r="D528" s="72" t="s">
        <v>796</v>
      </c>
      <c r="E528" s="72" t="s">
        <v>796</v>
      </c>
      <c r="F528" s="73" t="s">
        <v>796</v>
      </c>
    </row>
    <row r="529" spans="1:6" x14ac:dyDescent="0.2">
      <c r="A529" s="58" t="s">
        <v>358</v>
      </c>
      <c r="B529" s="58" t="s">
        <v>1</v>
      </c>
      <c r="C529" s="71">
        <v>12</v>
      </c>
      <c r="D529" s="72">
        <v>1134729</v>
      </c>
      <c r="E529" s="72">
        <v>68084</v>
      </c>
      <c r="F529" s="73">
        <v>8.7217023622902627E-5</v>
      </c>
    </row>
    <row r="530" spans="1:6" x14ac:dyDescent="0.2">
      <c r="A530" s="58" t="s">
        <v>358</v>
      </c>
      <c r="B530" s="58" t="s">
        <v>797</v>
      </c>
      <c r="C530" s="71">
        <v>58</v>
      </c>
      <c r="D530" s="72">
        <v>1134514</v>
      </c>
      <c r="E530" s="72">
        <v>68071</v>
      </c>
      <c r="F530" s="73">
        <v>8.7200370351838978E-5</v>
      </c>
    </row>
    <row r="531" spans="1:6" x14ac:dyDescent="0.2">
      <c r="A531" s="58" t="s">
        <v>358</v>
      </c>
      <c r="B531" s="58" t="s">
        <v>3</v>
      </c>
      <c r="C531" s="71">
        <v>31</v>
      </c>
      <c r="D531" s="72">
        <v>4596212</v>
      </c>
      <c r="E531" s="72">
        <v>275773</v>
      </c>
      <c r="F531" s="73">
        <v>3.5327096315667013E-4</v>
      </c>
    </row>
    <row r="532" spans="1:6" x14ac:dyDescent="0.2">
      <c r="A532" s="58" t="s">
        <v>358</v>
      </c>
      <c r="B532" s="58" t="s">
        <v>2</v>
      </c>
      <c r="C532" s="71">
        <v>13</v>
      </c>
      <c r="D532" s="72">
        <v>808632</v>
      </c>
      <c r="E532" s="72">
        <v>48518</v>
      </c>
      <c r="F532" s="73">
        <v>6.2152569651254184E-5</v>
      </c>
    </row>
    <row r="533" spans="1:6" x14ac:dyDescent="0.2">
      <c r="A533" s="58" t="s">
        <v>358</v>
      </c>
      <c r="B533" s="58" t="s">
        <v>6</v>
      </c>
      <c r="C533" s="71" t="s">
        <v>796</v>
      </c>
      <c r="D533" s="72" t="s">
        <v>796</v>
      </c>
      <c r="E533" s="72" t="s">
        <v>796</v>
      </c>
      <c r="F533" s="73" t="s">
        <v>796</v>
      </c>
    </row>
    <row r="534" spans="1:6" x14ac:dyDescent="0.2">
      <c r="A534" s="58" t="s">
        <v>358</v>
      </c>
      <c r="B534" s="58" t="s">
        <v>10</v>
      </c>
      <c r="C534" s="71">
        <v>223</v>
      </c>
      <c r="D534" s="72">
        <v>5054871</v>
      </c>
      <c r="E534" s="72">
        <v>303292</v>
      </c>
      <c r="F534" s="73">
        <v>3.8852337595672088E-4</v>
      </c>
    </row>
    <row r="535" spans="1:6" x14ac:dyDescent="0.2">
      <c r="A535" s="58" t="s">
        <v>358</v>
      </c>
      <c r="B535" s="58" t="s">
        <v>4</v>
      </c>
      <c r="C535" s="71">
        <v>28</v>
      </c>
      <c r="D535" s="72">
        <v>1173278</v>
      </c>
      <c r="E535" s="72">
        <v>70397</v>
      </c>
      <c r="F535" s="73">
        <v>9.018002485138177E-5</v>
      </c>
    </row>
    <row r="536" spans="1:6" x14ac:dyDescent="0.2">
      <c r="A536" s="58" t="s">
        <v>358</v>
      </c>
      <c r="B536" s="58" t="s">
        <v>798</v>
      </c>
      <c r="C536" s="71">
        <v>259</v>
      </c>
      <c r="D536" s="72">
        <v>2602463</v>
      </c>
      <c r="E536" s="72">
        <v>156127</v>
      </c>
      <c r="F536" s="73">
        <v>2.0000194241191646E-4</v>
      </c>
    </row>
    <row r="537" spans="1:6" x14ac:dyDescent="0.2">
      <c r="A537" s="58" t="s">
        <v>358</v>
      </c>
      <c r="B537" s="58" t="s">
        <v>8</v>
      </c>
      <c r="C537" s="71">
        <v>56</v>
      </c>
      <c r="D537" s="72">
        <v>457861</v>
      </c>
      <c r="E537" s="72">
        <v>27472</v>
      </c>
      <c r="F537" s="73">
        <v>3.5192204820051427E-5</v>
      </c>
    </row>
    <row r="538" spans="1:6" x14ac:dyDescent="0.2">
      <c r="A538" s="58" t="s">
        <v>358</v>
      </c>
      <c r="B538" s="58" t="s">
        <v>799</v>
      </c>
      <c r="C538" s="71">
        <v>87</v>
      </c>
      <c r="D538" s="72">
        <v>3236075</v>
      </c>
      <c r="E538" s="72">
        <v>194165</v>
      </c>
      <c r="F538" s="73">
        <v>2.487294135441644E-4</v>
      </c>
    </row>
    <row r="539" spans="1:6" x14ac:dyDescent="0.2">
      <c r="A539" s="58" t="s">
        <v>358</v>
      </c>
      <c r="B539" s="58" t="s">
        <v>25</v>
      </c>
      <c r="C539" s="71">
        <v>81</v>
      </c>
      <c r="D539" s="72">
        <v>19489712</v>
      </c>
      <c r="E539" s="72">
        <v>1169383</v>
      </c>
      <c r="F539" s="73">
        <v>1.4980040058636501E-3</v>
      </c>
    </row>
    <row r="540" spans="1:6" x14ac:dyDescent="0.2">
      <c r="A540" s="58" t="s">
        <v>358</v>
      </c>
      <c r="B540" s="58" t="s">
        <v>51</v>
      </c>
      <c r="C540" s="71">
        <v>855</v>
      </c>
      <c r="D540" s="72">
        <v>39688999</v>
      </c>
      <c r="E540" s="72">
        <v>2381320</v>
      </c>
      <c r="F540" s="73">
        <v>3.050520573022891E-3</v>
      </c>
    </row>
    <row r="541" spans="1:6" x14ac:dyDescent="0.2">
      <c r="A541" s="58" t="s">
        <v>366</v>
      </c>
      <c r="B541" s="58" t="s">
        <v>5</v>
      </c>
      <c r="C541" s="71">
        <v>18</v>
      </c>
      <c r="D541" s="72">
        <v>283393</v>
      </c>
      <c r="E541" s="72">
        <v>17004</v>
      </c>
      <c r="F541" s="73">
        <v>2.1782478551257804E-5</v>
      </c>
    </row>
    <row r="542" spans="1:6" x14ac:dyDescent="0.2">
      <c r="A542" s="58" t="s">
        <v>366</v>
      </c>
      <c r="B542" s="58" t="s">
        <v>1</v>
      </c>
      <c r="C542" s="71">
        <v>25</v>
      </c>
      <c r="D542" s="72">
        <v>2587687</v>
      </c>
      <c r="E542" s="72">
        <v>155261</v>
      </c>
      <c r="F542" s="73">
        <v>1.9889257835490695E-4</v>
      </c>
    </row>
    <row r="543" spans="1:6" x14ac:dyDescent="0.2">
      <c r="A543" s="58" t="s">
        <v>366</v>
      </c>
      <c r="B543" s="58" t="s">
        <v>797</v>
      </c>
      <c r="C543" s="71">
        <v>109</v>
      </c>
      <c r="D543" s="72">
        <v>3572058</v>
      </c>
      <c r="E543" s="72">
        <v>214324</v>
      </c>
      <c r="F543" s="73">
        <v>2.7455351288048561E-4</v>
      </c>
    </row>
    <row r="544" spans="1:6" x14ac:dyDescent="0.2">
      <c r="A544" s="58" t="s">
        <v>366</v>
      </c>
      <c r="B544" s="58" t="s">
        <v>3</v>
      </c>
      <c r="C544" s="71">
        <v>69</v>
      </c>
      <c r="D544" s="72">
        <v>6979376</v>
      </c>
      <c r="E544" s="72">
        <v>418763</v>
      </c>
      <c r="F544" s="73">
        <v>5.3644413464833997E-4</v>
      </c>
    </row>
    <row r="545" spans="1:6" x14ac:dyDescent="0.2">
      <c r="A545" s="58" t="s">
        <v>366</v>
      </c>
      <c r="B545" s="58" t="s">
        <v>2</v>
      </c>
      <c r="C545" s="71">
        <v>21</v>
      </c>
      <c r="D545" s="72">
        <v>7036967</v>
      </c>
      <c r="E545" s="72">
        <v>422218</v>
      </c>
      <c r="F545" s="73">
        <v>5.4087006168871841E-4</v>
      </c>
    </row>
    <row r="546" spans="1:6" x14ac:dyDescent="0.2">
      <c r="A546" s="58" t="s">
        <v>366</v>
      </c>
      <c r="B546" s="58" t="s">
        <v>6</v>
      </c>
      <c r="C546" s="71">
        <v>21</v>
      </c>
      <c r="D546" s="72">
        <v>1484836</v>
      </c>
      <c r="E546" s="72">
        <v>89090</v>
      </c>
      <c r="F546" s="73">
        <v>1.1412614762006339E-4</v>
      </c>
    </row>
    <row r="547" spans="1:6" x14ac:dyDescent="0.2">
      <c r="A547" s="58" t="s">
        <v>366</v>
      </c>
      <c r="B547" s="58" t="s">
        <v>10</v>
      </c>
      <c r="C547" s="71">
        <v>386</v>
      </c>
      <c r="D547" s="72">
        <v>10181029</v>
      </c>
      <c r="E547" s="72">
        <v>610862</v>
      </c>
      <c r="F547" s="73">
        <v>7.8252695911423462E-4</v>
      </c>
    </row>
    <row r="548" spans="1:6" x14ac:dyDescent="0.2">
      <c r="A548" s="58" t="s">
        <v>366</v>
      </c>
      <c r="B548" s="58" t="s">
        <v>4</v>
      </c>
      <c r="C548" s="71">
        <v>46</v>
      </c>
      <c r="D548" s="72">
        <v>3675439</v>
      </c>
      <c r="E548" s="72">
        <v>220526</v>
      </c>
      <c r="F548" s="73">
        <v>2.8249840419869904E-4</v>
      </c>
    </row>
    <row r="549" spans="1:6" x14ac:dyDescent="0.2">
      <c r="A549" s="58" t="s">
        <v>366</v>
      </c>
      <c r="B549" s="58" t="s">
        <v>798</v>
      </c>
      <c r="C549" s="71">
        <v>519</v>
      </c>
      <c r="D549" s="72">
        <v>6748556</v>
      </c>
      <c r="E549" s="72">
        <v>399581</v>
      </c>
      <c r="F549" s="73">
        <v>5.1187159268349474E-4</v>
      </c>
    </row>
    <row r="550" spans="1:6" x14ac:dyDescent="0.2">
      <c r="A550" s="58" t="s">
        <v>366</v>
      </c>
      <c r="B550" s="58" t="s">
        <v>8</v>
      </c>
      <c r="C550" s="71">
        <v>155</v>
      </c>
      <c r="D550" s="72">
        <v>1720602</v>
      </c>
      <c r="E550" s="72">
        <v>103033</v>
      </c>
      <c r="F550" s="73">
        <v>1.3198742134625649E-4</v>
      </c>
    </row>
    <row r="551" spans="1:6" x14ac:dyDescent="0.2">
      <c r="A551" s="58" t="s">
        <v>366</v>
      </c>
      <c r="B551" s="58" t="s">
        <v>799</v>
      </c>
      <c r="C551" s="71">
        <v>114</v>
      </c>
      <c r="D551" s="72">
        <v>3303233</v>
      </c>
      <c r="E551" s="72">
        <v>198194</v>
      </c>
      <c r="F551" s="73">
        <v>2.5389064655304569E-4</v>
      </c>
    </row>
    <row r="552" spans="1:6" x14ac:dyDescent="0.2">
      <c r="A552" s="58" t="s">
        <v>366</v>
      </c>
      <c r="B552" s="58" t="s">
        <v>25</v>
      </c>
      <c r="C552" s="71">
        <v>96</v>
      </c>
      <c r="D552" s="72">
        <v>6467127</v>
      </c>
      <c r="E552" s="72">
        <v>388028</v>
      </c>
      <c r="F552" s="73">
        <v>4.9707195879131162E-4</v>
      </c>
    </row>
    <row r="553" spans="1:6" x14ac:dyDescent="0.2">
      <c r="A553" s="58" t="s">
        <v>366</v>
      </c>
      <c r="B553" s="58" t="s">
        <v>51</v>
      </c>
      <c r="C553" s="71">
        <v>1579</v>
      </c>
      <c r="D553" s="72">
        <v>54040302</v>
      </c>
      <c r="E553" s="72">
        <v>3236882</v>
      </c>
      <c r="F553" s="73">
        <v>4.146513334389112E-3</v>
      </c>
    </row>
    <row r="554" spans="1:6" x14ac:dyDescent="0.2">
      <c r="A554" s="58" t="s">
        <v>375</v>
      </c>
      <c r="B554" s="58" t="s">
        <v>5</v>
      </c>
      <c r="C554" s="71" t="s">
        <v>796</v>
      </c>
      <c r="D554" s="72" t="s">
        <v>796</v>
      </c>
      <c r="E554" s="72" t="s">
        <v>796</v>
      </c>
      <c r="F554" s="73" t="s">
        <v>796</v>
      </c>
    </row>
    <row r="555" spans="1:6" x14ac:dyDescent="0.2">
      <c r="A555" s="58" t="s">
        <v>375</v>
      </c>
      <c r="B555" s="58" t="s">
        <v>1</v>
      </c>
      <c r="C555" s="71" t="s">
        <v>796</v>
      </c>
      <c r="D555" s="72" t="s">
        <v>796</v>
      </c>
      <c r="E555" s="72" t="s">
        <v>796</v>
      </c>
      <c r="F555" s="73" t="s">
        <v>796</v>
      </c>
    </row>
    <row r="556" spans="1:6" x14ac:dyDescent="0.2">
      <c r="A556" s="58" t="s">
        <v>375</v>
      </c>
      <c r="B556" s="58" t="s">
        <v>797</v>
      </c>
      <c r="C556" s="71">
        <v>88</v>
      </c>
      <c r="D556" s="72">
        <v>3051681</v>
      </c>
      <c r="E556" s="72">
        <v>183101</v>
      </c>
      <c r="F556" s="73">
        <v>2.3455619884814487E-4</v>
      </c>
    </row>
    <row r="557" spans="1:6" x14ac:dyDescent="0.2">
      <c r="A557" s="58" t="s">
        <v>375</v>
      </c>
      <c r="B557" s="58" t="s">
        <v>3</v>
      </c>
      <c r="C557" s="71">
        <v>53</v>
      </c>
      <c r="D557" s="72">
        <v>4179106</v>
      </c>
      <c r="E557" s="72">
        <v>250746</v>
      </c>
      <c r="F557" s="73">
        <v>3.2121085431743645E-4</v>
      </c>
    </row>
    <row r="558" spans="1:6" x14ac:dyDescent="0.2">
      <c r="A558" s="58" t="s">
        <v>375</v>
      </c>
      <c r="B558" s="58" t="s">
        <v>2</v>
      </c>
      <c r="C558" s="71">
        <v>17</v>
      </c>
      <c r="D558" s="72">
        <v>934049</v>
      </c>
      <c r="E558" s="72">
        <v>56043</v>
      </c>
      <c r="F558" s="73">
        <v>7.1792251555407032E-5</v>
      </c>
    </row>
    <row r="559" spans="1:6" x14ac:dyDescent="0.2">
      <c r="A559" s="58" t="s">
        <v>375</v>
      </c>
      <c r="B559" s="58" t="s">
        <v>6</v>
      </c>
      <c r="C559" s="71" t="s">
        <v>796</v>
      </c>
      <c r="D559" s="72" t="s">
        <v>796</v>
      </c>
      <c r="E559" s="72" t="s">
        <v>796</v>
      </c>
      <c r="F559" s="73" t="s">
        <v>796</v>
      </c>
    </row>
    <row r="560" spans="1:6" x14ac:dyDescent="0.2">
      <c r="A560" s="58" t="s">
        <v>375</v>
      </c>
      <c r="B560" s="58" t="s">
        <v>10</v>
      </c>
      <c r="C560" s="71">
        <v>212</v>
      </c>
      <c r="D560" s="72">
        <v>3123762</v>
      </c>
      <c r="E560" s="72">
        <v>187426</v>
      </c>
      <c r="F560" s="73">
        <v>2.4009661402893704E-4</v>
      </c>
    </row>
    <row r="561" spans="1:6" x14ac:dyDescent="0.2">
      <c r="A561" s="58" t="s">
        <v>375</v>
      </c>
      <c r="B561" s="58" t="s">
        <v>4</v>
      </c>
      <c r="C561" s="71">
        <v>18</v>
      </c>
      <c r="D561" s="72">
        <v>1510047</v>
      </c>
      <c r="E561" s="72">
        <v>90603</v>
      </c>
      <c r="F561" s="73">
        <v>1.1606433216770235E-4</v>
      </c>
    </row>
    <row r="562" spans="1:6" x14ac:dyDescent="0.2">
      <c r="A562" s="58" t="s">
        <v>375</v>
      </c>
      <c r="B562" s="58" t="s">
        <v>798</v>
      </c>
      <c r="C562" s="71">
        <v>342</v>
      </c>
      <c r="D562" s="72">
        <v>4039961</v>
      </c>
      <c r="E562" s="72">
        <v>240656</v>
      </c>
      <c r="F562" s="73">
        <v>3.0828535393033984E-4</v>
      </c>
    </row>
    <row r="563" spans="1:6" x14ac:dyDescent="0.2">
      <c r="A563" s="58" t="s">
        <v>375</v>
      </c>
      <c r="B563" s="58" t="s">
        <v>8</v>
      </c>
      <c r="C563" s="71">
        <v>100</v>
      </c>
      <c r="D563" s="72">
        <v>1901634</v>
      </c>
      <c r="E563" s="72">
        <v>114098</v>
      </c>
      <c r="F563" s="73">
        <v>1.4616191706312708E-4</v>
      </c>
    </row>
    <row r="564" spans="1:6" x14ac:dyDescent="0.2">
      <c r="A564" s="58" t="s">
        <v>375</v>
      </c>
      <c r="B564" s="58" t="s">
        <v>799</v>
      </c>
      <c r="C564" s="71">
        <v>71</v>
      </c>
      <c r="D564" s="72">
        <v>2320041</v>
      </c>
      <c r="E564" s="72">
        <v>139202</v>
      </c>
      <c r="F564" s="73">
        <v>1.783206645078916E-4</v>
      </c>
    </row>
    <row r="565" spans="1:6" x14ac:dyDescent="0.2">
      <c r="A565" s="58" t="s">
        <v>375</v>
      </c>
      <c r="B565" s="58" t="s">
        <v>25</v>
      </c>
      <c r="C565" s="71">
        <v>67</v>
      </c>
      <c r="D565" s="72">
        <v>868603</v>
      </c>
      <c r="E565" s="72">
        <v>52116</v>
      </c>
      <c r="F565" s="73">
        <v>6.6761682673332842E-5</v>
      </c>
    </row>
    <row r="566" spans="1:6" x14ac:dyDescent="0.2">
      <c r="A566" s="58" t="s">
        <v>375</v>
      </c>
      <c r="B566" s="58" t="s">
        <v>51</v>
      </c>
      <c r="C566" s="71">
        <v>982</v>
      </c>
      <c r="D566" s="72">
        <v>22314498</v>
      </c>
      <c r="E566" s="72">
        <v>1337128</v>
      </c>
      <c r="F566" s="73">
        <v>1.7128888485230679E-3</v>
      </c>
    </row>
    <row r="567" spans="1:6" x14ac:dyDescent="0.2">
      <c r="A567" s="58" t="s">
        <v>383</v>
      </c>
      <c r="B567" s="58" t="s">
        <v>5</v>
      </c>
      <c r="C567" s="71">
        <v>21</v>
      </c>
      <c r="D567" s="72">
        <v>423230</v>
      </c>
      <c r="E567" s="72">
        <v>25394</v>
      </c>
      <c r="F567" s="73">
        <v>3.2530243491569086E-5</v>
      </c>
    </row>
    <row r="568" spans="1:6" x14ac:dyDescent="0.2">
      <c r="A568" s="58" t="s">
        <v>383</v>
      </c>
      <c r="B568" s="58" t="s">
        <v>1</v>
      </c>
      <c r="C568" s="71">
        <v>14</v>
      </c>
      <c r="D568" s="72">
        <v>1491545</v>
      </c>
      <c r="E568" s="72">
        <v>89493</v>
      </c>
      <c r="F568" s="73">
        <v>1.1464239902303662E-4</v>
      </c>
    </row>
    <row r="569" spans="1:6" x14ac:dyDescent="0.2">
      <c r="A569" s="58" t="s">
        <v>383</v>
      </c>
      <c r="B569" s="58" t="s">
        <v>797</v>
      </c>
      <c r="C569" s="71">
        <v>135</v>
      </c>
      <c r="D569" s="72">
        <v>4377607</v>
      </c>
      <c r="E569" s="72">
        <v>262656</v>
      </c>
      <c r="F569" s="73">
        <v>3.364678126534445E-4</v>
      </c>
    </row>
    <row r="570" spans="1:6" x14ac:dyDescent="0.2">
      <c r="A570" s="58" t="s">
        <v>383</v>
      </c>
      <c r="B570" s="58" t="s">
        <v>3</v>
      </c>
      <c r="C570" s="71">
        <v>49</v>
      </c>
      <c r="D570" s="72">
        <v>7085856</v>
      </c>
      <c r="E570" s="72">
        <v>425151</v>
      </c>
      <c r="F570" s="73">
        <v>5.4462729584484873E-4</v>
      </c>
    </row>
    <row r="571" spans="1:6" x14ac:dyDescent="0.2">
      <c r="A571" s="58" t="s">
        <v>383</v>
      </c>
      <c r="B571" s="58" t="s">
        <v>2</v>
      </c>
      <c r="C571" s="71">
        <v>25</v>
      </c>
      <c r="D571" s="72">
        <v>11472536</v>
      </c>
      <c r="E571" s="72">
        <v>688352</v>
      </c>
      <c r="F571" s="73">
        <v>8.8179326486211549E-4</v>
      </c>
    </row>
    <row r="572" spans="1:6" x14ac:dyDescent="0.2">
      <c r="A572" s="58" t="s">
        <v>383</v>
      </c>
      <c r="B572" s="58" t="s">
        <v>6</v>
      </c>
      <c r="C572" s="71">
        <v>15</v>
      </c>
      <c r="D572" s="72">
        <v>626423</v>
      </c>
      <c r="E572" s="72">
        <v>37585</v>
      </c>
      <c r="F572" s="73">
        <v>4.8147168686722216E-5</v>
      </c>
    </row>
    <row r="573" spans="1:6" x14ac:dyDescent="0.2">
      <c r="A573" s="58" t="s">
        <v>383</v>
      </c>
      <c r="B573" s="58" t="s">
        <v>10</v>
      </c>
      <c r="C573" s="71">
        <v>337</v>
      </c>
      <c r="D573" s="72">
        <v>13262610</v>
      </c>
      <c r="E573" s="72">
        <v>795757</v>
      </c>
      <c r="F573" s="73">
        <v>1.0193813093691635E-3</v>
      </c>
    </row>
    <row r="574" spans="1:6" x14ac:dyDescent="0.2">
      <c r="A574" s="58" t="s">
        <v>383</v>
      </c>
      <c r="B574" s="58" t="s">
        <v>4</v>
      </c>
      <c r="C574" s="71">
        <v>33</v>
      </c>
      <c r="D574" s="72">
        <v>2404246</v>
      </c>
      <c r="E574" s="72">
        <v>144255</v>
      </c>
      <c r="F574" s="73">
        <v>1.8479366286824832E-4</v>
      </c>
    </row>
    <row r="575" spans="1:6" x14ac:dyDescent="0.2">
      <c r="A575" s="58" t="s">
        <v>383</v>
      </c>
      <c r="B575" s="58" t="s">
        <v>798</v>
      </c>
      <c r="C575" s="71">
        <v>487</v>
      </c>
      <c r="D575" s="72">
        <v>7326322</v>
      </c>
      <c r="E575" s="72">
        <v>433661</v>
      </c>
      <c r="F575" s="73">
        <v>5.5552878328728596E-4</v>
      </c>
    </row>
    <row r="576" spans="1:6" x14ac:dyDescent="0.2">
      <c r="A576" s="58" t="s">
        <v>383</v>
      </c>
      <c r="B576" s="58" t="s">
        <v>8</v>
      </c>
      <c r="C576" s="71">
        <v>149</v>
      </c>
      <c r="D576" s="72">
        <v>2959076</v>
      </c>
      <c r="E576" s="72">
        <v>177545</v>
      </c>
      <c r="F576" s="73">
        <v>2.274388469997099E-4</v>
      </c>
    </row>
    <row r="577" spans="1:6" x14ac:dyDescent="0.2">
      <c r="A577" s="58" t="s">
        <v>383</v>
      </c>
      <c r="B577" s="58" t="s">
        <v>799</v>
      </c>
      <c r="C577" s="71">
        <v>79</v>
      </c>
      <c r="D577" s="72">
        <v>9540465</v>
      </c>
      <c r="E577" s="72">
        <v>572428</v>
      </c>
      <c r="F577" s="73">
        <v>7.3329220372497078E-4</v>
      </c>
    </row>
    <row r="578" spans="1:6" x14ac:dyDescent="0.2">
      <c r="A578" s="58" t="s">
        <v>383</v>
      </c>
      <c r="B578" s="58" t="s">
        <v>25</v>
      </c>
      <c r="C578" s="71">
        <v>69</v>
      </c>
      <c r="D578" s="72">
        <v>6719590</v>
      </c>
      <c r="E578" s="72">
        <v>403175</v>
      </c>
      <c r="F578" s="73">
        <v>5.1647558162216923E-4</v>
      </c>
    </row>
    <row r="579" spans="1:6" x14ac:dyDescent="0.2">
      <c r="A579" s="58" t="s">
        <v>383</v>
      </c>
      <c r="B579" s="58" t="s">
        <v>51</v>
      </c>
      <c r="C579" s="71">
        <v>1413</v>
      </c>
      <c r="D579" s="72">
        <v>67689506</v>
      </c>
      <c r="E579" s="72">
        <v>4055453</v>
      </c>
      <c r="F579" s="73">
        <v>5.1951198534541353E-3</v>
      </c>
    </row>
    <row r="580" spans="1:6" x14ac:dyDescent="0.2">
      <c r="A580" s="58" t="s">
        <v>390</v>
      </c>
      <c r="B580" s="58" t="s">
        <v>5</v>
      </c>
      <c r="C580" s="71" t="s">
        <v>796</v>
      </c>
      <c r="D580" s="72" t="s">
        <v>796</v>
      </c>
      <c r="E580" s="72" t="s">
        <v>796</v>
      </c>
      <c r="F580" s="73" t="s">
        <v>796</v>
      </c>
    </row>
    <row r="581" spans="1:6" x14ac:dyDescent="0.2">
      <c r="A581" s="58" t="s">
        <v>390</v>
      </c>
      <c r="B581" s="58" t="s">
        <v>1</v>
      </c>
      <c r="C581" s="71">
        <v>20</v>
      </c>
      <c r="D581" s="72">
        <v>1271067</v>
      </c>
      <c r="E581" s="72">
        <v>76264</v>
      </c>
      <c r="F581" s="73">
        <v>9.7695774184493374E-5</v>
      </c>
    </row>
    <row r="582" spans="1:6" x14ac:dyDescent="0.2">
      <c r="A582" s="58" t="s">
        <v>390</v>
      </c>
      <c r="B582" s="58" t="s">
        <v>797</v>
      </c>
      <c r="C582" s="71">
        <v>74</v>
      </c>
      <c r="D582" s="72">
        <v>1635138</v>
      </c>
      <c r="E582" s="72">
        <v>98108</v>
      </c>
      <c r="F582" s="73">
        <v>1.2567839365483421E-4</v>
      </c>
    </row>
    <row r="583" spans="1:6" x14ac:dyDescent="0.2">
      <c r="A583" s="58" t="s">
        <v>390</v>
      </c>
      <c r="B583" s="58" t="s">
        <v>3</v>
      </c>
      <c r="C583" s="71">
        <v>31</v>
      </c>
      <c r="D583" s="72">
        <v>3864317</v>
      </c>
      <c r="E583" s="72">
        <v>231859</v>
      </c>
      <c r="F583" s="73">
        <v>2.9701621350365111E-4</v>
      </c>
    </row>
    <row r="584" spans="1:6" x14ac:dyDescent="0.2">
      <c r="A584" s="58" t="s">
        <v>390</v>
      </c>
      <c r="B584" s="58" t="s">
        <v>2</v>
      </c>
      <c r="C584" s="71">
        <v>25</v>
      </c>
      <c r="D584" s="72">
        <v>2457935</v>
      </c>
      <c r="E584" s="72">
        <v>147476</v>
      </c>
      <c r="F584" s="73">
        <v>1.8891983102948105E-4</v>
      </c>
    </row>
    <row r="585" spans="1:6" x14ac:dyDescent="0.2">
      <c r="A585" s="58" t="s">
        <v>390</v>
      </c>
      <c r="B585" s="58" t="s">
        <v>6</v>
      </c>
      <c r="C585" s="71" t="s">
        <v>796</v>
      </c>
      <c r="D585" s="72" t="s">
        <v>796</v>
      </c>
      <c r="E585" s="72" t="s">
        <v>796</v>
      </c>
      <c r="F585" s="73" t="s">
        <v>796</v>
      </c>
    </row>
    <row r="586" spans="1:6" x14ac:dyDescent="0.2">
      <c r="A586" s="58" t="s">
        <v>390</v>
      </c>
      <c r="B586" s="58" t="s">
        <v>10</v>
      </c>
      <c r="C586" s="71">
        <v>249</v>
      </c>
      <c r="D586" s="72">
        <v>4823806</v>
      </c>
      <c r="E586" s="72">
        <v>289428</v>
      </c>
      <c r="F586" s="73">
        <v>3.7076330287776077E-4</v>
      </c>
    </row>
    <row r="587" spans="1:6" x14ac:dyDescent="0.2">
      <c r="A587" s="58" t="s">
        <v>390</v>
      </c>
      <c r="B587" s="58" t="s">
        <v>4</v>
      </c>
      <c r="C587" s="71">
        <v>25</v>
      </c>
      <c r="D587" s="72">
        <v>1592666</v>
      </c>
      <c r="E587" s="72">
        <v>95560</v>
      </c>
      <c r="F587" s="73">
        <v>1.2241435252635825E-4</v>
      </c>
    </row>
    <row r="588" spans="1:6" x14ac:dyDescent="0.2">
      <c r="A588" s="58" t="s">
        <v>390</v>
      </c>
      <c r="B588" s="58" t="s">
        <v>798</v>
      </c>
      <c r="C588" s="71">
        <v>266</v>
      </c>
      <c r="D588" s="72">
        <v>5202653</v>
      </c>
      <c r="E588" s="72">
        <v>310628</v>
      </c>
      <c r="F588" s="73">
        <v>3.9792094492002527E-4</v>
      </c>
    </row>
    <row r="589" spans="1:6" x14ac:dyDescent="0.2">
      <c r="A589" s="58" t="s">
        <v>390</v>
      </c>
      <c r="B589" s="58" t="s">
        <v>8</v>
      </c>
      <c r="C589" s="71">
        <v>108</v>
      </c>
      <c r="D589" s="72">
        <v>2836484</v>
      </c>
      <c r="E589" s="72">
        <v>170189</v>
      </c>
      <c r="F589" s="73">
        <v>2.1801565761938452E-4</v>
      </c>
    </row>
    <row r="590" spans="1:6" x14ac:dyDescent="0.2">
      <c r="A590" s="58" t="s">
        <v>390</v>
      </c>
      <c r="B590" s="58" t="s">
        <v>799</v>
      </c>
      <c r="C590" s="71">
        <v>38</v>
      </c>
      <c r="D590" s="72">
        <v>964570</v>
      </c>
      <c r="E590" s="72">
        <v>57874</v>
      </c>
      <c r="F590" s="73">
        <v>7.4137800733679963E-5</v>
      </c>
    </row>
    <row r="591" spans="1:6" x14ac:dyDescent="0.2">
      <c r="A591" s="58" t="s">
        <v>390</v>
      </c>
      <c r="B591" s="58" t="s">
        <v>25</v>
      </c>
      <c r="C591" s="71">
        <v>48</v>
      </c>
      <c r="D591" s="72">
        <v>3345257</v>
      </c>
      <c r="E591" s="72">
        <v>200715</v>
      </c>
      <c r="F591" s="73">
        <v>2.5712010011854329E-4</v>
      </c>
    </row>
    <row r="592" spans="1:6" x14ac:dyDescent="0.2">
      <c r="A592" s="58" t="s">
        <v>390</v>
      </c>
      <c r="B592" s="58" t="s">
        <v>51</v>
      </c>
      <c r="C592" s="71">
        <v>908</v>
      </c>
      <c r="D592" s="72">
        <v>29136212</v>
      </c>
      <c r="E592" s="72">
        <v>1746642</v>
      </c>
      <c r="F592" s="73">
        <v>2.2374848213200442E-3</v>
      </c>
    </row>
    <row r="593" spans="1:6" x14ac:dyDescent="0.2">
      <c r="A593" s="58" t="s">
        <v>397</v>
      </c>
      <c r="B593" s="58" t="s">
        <v>5</v>
      </c>
      <c r="C593" s="71" t="s">
        <v>796</v>
      </c>
      <c r="D593" s="72" t="s">
        <v>796</v>
      </c>
      <c r="E593" s="72" t="s">
        <v>796</v>
      </c>
      <c r="F593" s="73" t="s">
        <v>796</v>
      </c>
    </row>
    <row r="594" spans="1:6" x14ac:dyDescent="0.2">
      <c r="A594" s="58" t="s">
        <v>397</v>
      </c>
      <c r="B594" s="58" t="s">
        <v>1</v>
      </c>
      <c r="C594" s="71" t="s">
        <v>796</v>
      </c>
      <c r="D594" s="72" t="s">
        <v>796</v>
      </c>
      <c r="E594" s="72" t="s">
        <v>796</v>
      </c>
      <c r="F594" s="73" t="s">
        <v>796</v>
      </c>
    </row>
    <row r="595" spans="1:6" x14ac:dyDescent="0.2">
      <c r="A595" s="58" t="s">
        <v>397</v>
      </c>
      <c r="B595" s="58" t="s">
        <v>797</v>
      </c>
      <c r="C595" s="71">
        <v>81</v>
      </c>
      <c r="D595" s="72">
        <v>2273953</v>
      </c>
      <c r="E595" s="72">
        <v>136437</v>
      </c>
      <c r="F595" s="73">
        <v>1.7477864185473776E-4</v>
      </c>
    </row>
    <row r="596" spans="1:6" x14ac:dyDescent="0.2">
      <c r="A596" s="58" t="s">
        <v>397</v>
      </c>
      <c r="B596" s="58" t="s">
        <v>3</v>
      </c>
      <c r="C596" s="71">
        <v>45</v>
      </c>
      <c r="D596" s="72">
        <v>4889271</v>
      </c>
      <c r="E596" s="72">
        <v>293356</v>
      </c>
      <c r="F596" s="73">
        <v>3.75795152780686E-4</v>
      </c>
    </row>
    <row r="597" spans="1:6" x14ac:dyDescent="0.2">
      <c r="A597" s="58" t="s">
        <v>397</v>
      </c>
      <c r="B597" s="58" t="s">
        <v>2</v>
      </c>
      <c r="C597" s="71">
        <v>16</v>
      </c>
      <c r="D597" s="72">
        <v>447828</v>
      </c>
      <c r="E597" s="72">
        <v>26870</v>
      </c>
      <c r="F597" s="73">
        <v>3.4421030267719193E-5</v>
      </c>
    </row>
    <row r="598" spans="1:6" x14ac:dyDescent="0.2">
      <c r="A598" s="58" t="s">
        <v>397</v>
      </c>
      <c r="B598" s="58" t="s">
        <v>6</v>
      </c>
      <c r="C598" s="71">
        <v>13</v>
      </c>
      <c r="D598" s="72">
        <v>741953</v>
      </c>
      <c r="E598" s="72">
        <v>44517</v>
      </c>
      <c r="F598" s="73">
        <v>5.7027205226202285E-5</v>
      </c>
    </row>
    <row r="599" spans="1:6" x14ac:dyDescent="0.2">
      <c r="A599" s="58" t="s">
        <v>397</v>
      </c>
      <c r="B599" s="58" t="s">
        <v>10</v>
      </c>
      <c r="C599" s="71">
        <v>212</v>
      </c>
      <c r="D599" s="72">
        <v>5447372</v>
      </c>
      <c r="E599" s="72">
        <v>326842</v>
      </c>
      <c r="F599" s="73">
        <v>4.1869141699895339E-4</v>
      </c>
    </row>
    <row r="600" spans="1:6" x14ac:dyDescent="0.2">
      <c r="A600" s="58" t="s">
        <v>397</v>
      </c>
      <c r="B600" s="58" t="s">
        <v>4</v>
      </c>
      <c r="C600" s="71">
        <v>23</v>
      </c>
      <c r="D600" s="72">
        <v>545110</v>
      </c>
      <c r="E600" s="72">
        <v>32707</v>
      </c>
      <c r="F600" s="73">
        <v>4.1898348975299285E-5</v>
      </c>
    </row>
    <row r="601" spans="1:6" x14ac:dyDescent="0.2">
      <c r="A601" s="58" t="s">
        <v>397</v>
      </c>
      <c r="B601" s="58" t="s">
        <v>798</v>
      </c>
      <c r="C601" s="71">
        <v>241</v>
      </c>
      <c r="D601" s="72">
        <v>2593043</v>
      </c>
      <c r="E601" s="72">
        <v>152781</v>
      </c>
      <c r="F601" s="73">
        <v>1.9571564664430243E-4</v>
      </c>
    </row>
    <row r="602" spans="1:6" x14ac:dyDescent="0.2">
      <c r="A602" s="58" t="s">
        <v>397</v>
      </c>
      <c r="B602" s="58" t="s">
        <v>8</v>
      </c>
      <c r="C602" s="71">
        <v>64</v>
      </c>
      <c r="D602" s="72">
        <v>668626</v>
      </c>
      <c r="E602" s="72">
        <v>40118</v>
      </c>
      <c r="F602" s="73">
        <v>5.1391994502432408E-5</v>
      </c>
    </row>
    <row r="603" spans="1:6" x14ac:dyDescent="0.2">
      <c r="A603" s="58" t="s">
        <v>397</v>
      </c>
      <c r="B603" s="58" t="s">
        <v>799</v>
      </c>
      <c r="C603" s="71">
        <v>72</v>
      </c>
      <c r="D603" s="72">
        <v>2699213</v>
      </c>
      <c r="E603" s="72">
        <v>161953</v>
      </c>
      <c r="F603" s="73">
        <v>2.0746516989013499E-4</v>
      </c>
    </row>
    <row r="604" spans="1:6" x14ac:dyDescent="0.2">
      <c r="A604" s="58" t="s">
        <v>397</v>
      </c>
      <c r="B604" s="58" t="s">
        <v>25</v>
      </c>
      <c r="C604" s="71">
        <v>76</v>
      </c>
      <c r="D604" s="72">
        <v>4201545</v>
      </c>
      <c r="E604" s="72">
        <v>252093</v>
      </c>
      <c r="F604" s="73">
        <v>3.229363894038011E-4</v>
      </c>
    </row>
    <row r="605" spans="1:6" x14ac:dyDescent="0.2">
      <c r="A605" s="58" t="s">
        <v>397</v>
      </c>
      <c r="B605" s="58" t="s">
        <v>51</v>
      </c>
      <c r="C605" s="71">
        <v>858</v>
      </c>
      <c r="D605" s="72">
        <v>24796775</v>
      </c>
      <c r="E605" s="72">
        <v>1485005</v>
      </c>
      <c r="F605" s="73">
        <v>1.90232236891382E-3</v>
      </c>
    </row>
    <row r="606" spans="1:6" x14ac:dyDescent="0.2">
      <c r="A606" s="58" t="s">
        <v>404</v>
      </c>
      <c r="B606" s="58" t="s">
        <v>5</v>
      </c>
      <c r="C606" s="71">
        <v>12</v>
      </c>
      <c r="D606" s="72">
        <v>380020</v>
      </c>
      <c r="E606" s="72">
        <v>22801</v>
      </c>
      <c r="F606" s="73">
        <v>2.9208556424795883E-5</v>
      </c>
    </row>
    <row r="607" spans="1:6" x14ac:dyDescent="0.2">
      <c r="A607" s="58" t="s">
        <v>404</v>
      </c>
      <c r="B607" s="58" t="s">
        <v>1</v>
      </c>
      <c r="C607" s="71" t="s">
        <v>796</v>
      </c>
      <c r="D607" s="72" t="s">
        <v>796</v>
      </c>
      <c r="E607" s="72" t="s">
        <v>796</v>
      </c>
      <c r="F607" s="73" t="s">
        <v>796</v>
      </c>
    </row>
    <row r="608" spans="1:6" x14ac:dyDescent="0.2">
      <c r="A608" s="58" t="s">
        <v>404</v>
      </c>
      <c r="B608" s="58" t="s">
        <v>797</v>
      </c>
      <c r="C608" s="71">
        <v>37</v>
      </c>
      <c r="D608" s="72">
        <v>957097</v>
      </c>
      <c r="E608" s="72">
        <v>57426</v>
      </c>
      <c r="F608" s="73">
        <v>7.3563903392409477E-5</v>
      </c>
    </row>
    <row r="609" spans="1:6" x14ac:dyDescent="0.2">
      <c r="A609" s="58" t="s">
        <v>404</v>
      </c>
      <c r="B609" s="58" t="s">
        <v>3</v>
      </c>
      <c r="C609" s="71">
        <v>33</v>
      </c>
      <c r="D609" s="72">
        <v>3280206</v>
      </c>
      <c r="E609" s="72">
        <v>196812</v>
      </c>
      <c r="F609" s="73">
        <v>2.521202757368943E-4</v>
      </c>
    </row>
    <row r="610" spans="1:6" x14ac:dyDescent="0.2">
      <c r="A610" s="58" t="s">
        <v>404</v>
      </c>
      <c r="B610" s="58" t="s">
        <v>2</v>
      </c>
      <c r="C610" s="71">
        <v>13</v>
      </c>
      <c r="D610" s="72">
        <v>1176985</v>
      </c>
      <c r="E610" s="72">
        <v>70619</v>
      </c>
      <c r="F610" s="73">
        <v>9.0464411480314916E-5</v>
      </c>
    </row>
    <row r="611" spans="1:6" x14ac:dyDescent="0.2">
      <c r="A611" s="58" t="s">
        <v>404</v>
      </c>
      <c r="B611" s="58" t="s">
        <v>6</v>
      </c>
      <c r="C611" s="71" t="s">
        <v>796</v>
      </c>
      <c r="D611" s="72" t="s">
        <v>796</v>
      </c>
      <c r="E611" s="72" t="s">
        <v>796</v>
      </c>
      <c r="F611" s="73" t="s">
        <v>796</v>
      </c>
    </row>
    <row r="612" spans="1:6" x14ac:dyDescent="0.2">
      <c r="A612" s="58" t="s">
        <v>404</v>
      </c>
      <c r="B612" s="58" t="s">
        <v>10</v>
      </c>
      <c r="C612" s="71">
        <v>154</v>
      </c>
      <c r="D612" s="72">
        <v>3463578</v>
      </c>
      <c r="E612" s="72">
        <v>207815</v>
      </c>
      <c r="F612" s="73">
        <v>2.662153481609998E-4</v>
      </c>
    </row>
    <row r="613" spans="1:6" x14ac:dyDescent="0.2">
      <c r="A613" s="58" t="s">
        <v>404</v>
      </c>
      <c r="B613" s="58" t="s">
        <v>4</v>
      </c>
      <c r="C613" s="71">
        <v>17</v>
      </c>
      <c r="D613" s="72">
        <v>449977</v>
      </c>
      <c r="E613" s="72">
        <v>26999</v>
      </c>
      <c r="F613" s="73">
        <v>3.4586281957504671E-5</v>
      </c>
    </row>
    <row r="614" spans="1:6" x14ac:dyDescent="0.2">
      <c r="A614" s="58" t="s">
        <v>404</v>
      </c>
      <c r="B614" s="58" t="s">
        <v>798</v>
      </c>
      <c r="C614" s="71">
        <v>185</v>
      </c>
      <c r="D614" s="72">
        <v>2371453</v>
      </c>
      <c r="E614" s="72">
        <v>140694</v>
      </c>
      <c r="F614" s="73">
        <v>1.8023194761765854E-4</v>
      </c>
    </row>
    <row r="615" spans="1:6" x14ac:dyDescent="0.2">
      <c r="A615" s="58" t="s">
        <v>404</v>
      </c>
      <c r="B615" s="58" t="s">
        <v>8</v>
      </c>
      <c r="C615" s="71">
        <v>64</v>
      </c>
      <c r="D615" s="72">
        <v>1935049</v>
      </c>
      <c r="E615" s="72">
        <v>116103</v>
      </c>
      <c r="F615" s="73">
        <v>1.4873036386948277E-4</v>
      </c>
    </row>
    <row r="616" spans="1:6" x14ac:dyDescent="0.2">
      <c r="A616" s="58" t="s">
        <v>404</v>
      </c>
      <c r="B616" s="58" t="s">
        <v>799</v>
      </c>
      <c r="C616" s="71">
        <v>78</v>
      </c>
      <c r="D616" s="72">
        <v>2549014</v>
      </c>
      <c r="E616" s="72">
        <v>152927</v>
      </c>
      <c r="F616" s="73">
        <v>1.9590267568855578E-4</v>
      </c>
    </row>
    <row r="617" spans="1:6" x14ac:dyDescent="0.2">
      <c r="A617" s="58" t="s">
        <v>404</v>
      </c>
      <c r="B617" s="58" t="s">
        <v>25</v>
      </c>
      <c r="C617" s="71">
        <v>23</v>
      </c>
      <c r="D617" s="72">
        <v>1728077</v>
      </c>
      <c r="E617" s="72">
        <v>103685</v>
      </c>
      <c r="F617" s="73">
        <v>1.3282264694114123E-4</v>
      </c>
    </row>
    <row r="618" spans="1:6" x14ac:dyDescent="0.2">
      <c r="A618" s="58" t="s">
        <v>404</v>
      </c>
      <c r="B618" s="58" t="s">
        <v>51</v>
      </c>
      <c r="C618" s="71">
        <v>632</v>
      </c>
      <c r="D618" s="72">
        <v>18803284</v>
      </c>
      <c r="E618" s="72">
        <v>1126590</v>
      </c>
      <c r="F618" s="73">
        <v>1.4431852805846584E-3</v>
      </c>
    </row>
    <row r="619" spans="1:6" x14ac:dyDescent="0.2">
      <c r="A619" s="58" t="s">
        <v>410</v>
      </c>
      <c r="B619" s="58" t="s">
        <v>5</v>
      </c>
      <c r="C619" s="71">
        <v>64</v>
      </c>
      <c r="D619" s="72">
        <v>4878929</v>
      </c>
      <c r="E619" s="72">
        <v>292736</v>
      </c>
      <c r="F619" s="73">
        <v>3.7500091985303484E-4</v>
      </c>
    </row>
    <row r="620" spans="1:6" x14ac:dyDescent="0.2">
      <c r="A620" s="58" t="s">
        <v>410</v>
      </c>
      <c r="B620" s="58" t="s">
        <v>1</v>
      </c>
      <c r="C620" s="71">
        <v>20</v>
      </c>
      <c r="D620" s="72">
        <v>1292062</v>
      </c>
      <c r="E620" s="72">
        <v>77524</v>
      </c>
      <c r="F620" s="73">
        <v>9.9309860456816632E-5</v>
      </c>
    </row>
    <row r="621" spans="1:6" x14ac:dyDescent="0.2">
      <c r="A621" s="58" t="s">
        <v>410</v>
      </c>
      <c r="B621" s="58" t="s">
        <v>797</v>
      </c>
      <c r="C621" s="71">
        <v>96</v>
      </c>
      <c r="D621" s="72">
        <v>3769954</v>
      </c>
      <c r="E621" s="72">
        <v>226197</v>
      </c>
      <c r="F621" s="73">
        <v>2.8976307344500481E-4</v>
      </c>
    </row>
    <row r="622" spans="1:6" x14ac:dyDescent="0.2">
      <c r="A622" s="58" t="s">
        <v>410</v>
      </c>
      <c r="B622" s="58" t="s">
        <v>3</v>
      </c>
      <c r="C622" s="71">
        <v>57</v>
      </c>
      <c r="D622" s="72">
        <v>5245862</v>
      </c>
      <c r="E622" s="72">
        <v>314752</v>
      </c>
      <c r="F622" s="73">
        <v>4.0320387490975633E-4</v>
      </c>
    </row>
    <row r="623" spans="1:6" x14ac:dyDescent="0.2">
      <c r="A623" s="58" t="s">
        <v>410</v>
      </c>
      <c r="B623" s="58" t="s">
        <v>2</v>
      </c>
      <c r="C623" s="71">
        <v>17</v>
      </c>
      <c r="D623" s="72">
        <v>1585962</v>
      </c>
      <c r="E623" s="72">
        <v>95158</v>
      </c>
      <c r="F623" s="73">
        <v>1.2189938214423607E-4</v>
      </c>
    </row>
    <row r="624" spans="1:6" x14ac:dyDescent="0.2">
      <c r="A624" s="58" t="s">
        <v>410</v>
      </c>
      <c r="B624" s="58" t="s">
        <v>6</v>
      </c>
      <c r="C624" s="71">
        <v>18</v>
      </c>
      <c r="D624" s="72">
        <v>597507</v>
      </c>
      <c r="E624" s="72">
        <v>35850</v>
      </c>
      <c r="F624" s="73">
        <v>4.5924597510150098E-5</v>
      </c>
    </row>
    <row r="625" spans="1:6" x14ac:dyDescent="0.2">
      <c r="A625" s="58" t="s">
        <v>410</v>
      </c>
      <c r="B625" s="58" t="s">
        <v>10</v>
      </c>
      <c r="C625" s="71">
        <v>434</v>
      </c>
      <c r="D625" s="72">
        <v>8784128</v>
      </c>
      <c r="E625" s="72">
        <v>527048</v>
      </c>
      <c r="F625" s="73">
        <v>6.7515947750431218E-4</v>
      </c>
    </row>
    <row r="626" spans="1:6" x14ac:dyDescent="0.2">
      <c r="A626" s="58" t="s">
        <v>410</v>
      </c>
      <c r="B626" s="58" t="s">
        <v>4</v>
      </c>
      <c r="C626" s="71">
        <v>20</v>
      </c>
      <c r="D626" s="72">
        <v>1241399</v>
      </c>
      <c r="E626" s="72">
        <v>74484</v>
      </c>
      <c r="F626" s="73">
        <v>9.5415557069623985E-5</v>
      </c>
    </row>
    <row r="627" spans="1:6" x14ac:dyDescent="0.2">
      <c r="A627" s="58" t="s">
        <v>410</v>
      </c>
      <c r="B627" s="58" t="s">
        <v>798</v>
      </c>
      <c r="C627" s="71">
        <v>560</v>
      </c>
      <c r="D627" s="72">
        <v>6735420</v>
      </c>
      <c r="E627" s="72">
        <v>397956</v>
      </c>
      <c r="F627" s="73">
        <v>5.0978993380053816E-4</v>
      </c>
    </row>
    <row r="628" spans="1:6" x14ac:dyDescent="0.2">
      <c r="A628" s="58" t="s">
        <v>410</v>
      </c>
      <c r="B628" s="58" t="s">
        <v>8</v>
      </c>
      <c r="C628" s="71">
        <v>192</v>
      </c>
      <c r="D628" s="72">
        <v>3882053</v>
      </c>
      <c r="E628" s="72">
        <v>232851</v>
      </c>
      <c r="F628" s="73">
        <v>2.9828698618789289E-4</v>
      </c>
    </row>
    <row r="629" spans="1:6" x14ac:dyDescent="0.2">
      <c r="A629" s="58" t="s">
        <v>410</v>
      </c>
      <c r="B629" s="58" t="s">
        <v>799</v>
      </c>
      <c r="C629" s="71">
        <v>57</v>
      </c>
      <c r="D629" s="72">
        <v>1916250</v>
      </c>
      <c r="E629" s="72">
        <v>114975</v>
      </c>
      <c r="F629" s="73">
        <v>1.4728537234949811E-4</v>
      </c>
    </row>
    <row r="630" spans="1:6" x14ac:dyDescent="0.2">
      <c r="A630" s="58" t="s">
        <v>410</v>
      </c>
      <c r="B630" s="58" t="s">
        <v>25</v>
      </c>
      <c r="C630" s="71">
        <v>77</v>
      </c>
      <c r="D630" s="72">
        <v>1545731</v>
      </c>
      <c r="E630" s="72">
        <v>92744</v>
      </c>
      <c r="F630" s="73">
        <v>1.1880699780980086E-4</v>
      </c>
    </row>
    <row r="631" spans="1:6" x14ac:dyDescent="0.2">
      <c r="A631" s="58" t="s">
        <v>410</v>
      </c>
      <c r="B631" s="58" t="s">
        <v>51</v>
      </c>
      <c r="C631" s="71">
        <v>1612</v>
      </c>
      <c r="D631" s="72">
        <v>41475258</v>
      </c>
      <c r="E631" s="72">
        <v>2482275</v>
      </c>
      <c r="F631" s="73">
        <v>3.1798460330406649E-3</v>
      </c>
    </row>
    <row r="632" spans="1:6" x14ac:dyDescent="0.2">
      <c r="A632" s="58" t="s">
        <v>416</v>
      </c>
      <c r="B632" s="58" t="s">
        <v>5</v>
      </c>
      <c r="C632" s="71">
        <v>17</v>
      </c>
      <c r="D632" s="72">
        <v>62406</v>
      </c>
      <c r="E632" s="72">
        <v>3744</v>
      </c>
      <c r="F632" s="73">
        <v>4.7961420663319933E-6</v>
      </c>
    </row>
    <row r="633" spans="1:6" x14ac:dyDescent="0.2">
      <c r="A633" s="58" t="s">
        <v>416</v>
      </c>
      <c r="B633" s="58" t="s">
        <v>1</v>
      </c>
      <c r="C633" s="71">
        <v>25</v>
      </c>
      <c r="D633" s="72">
        <v>1149740</v>
      </c>
      <c r="E633" s="72">
        <v>68984</v>
      </c>
      <c r="F633" s="73">
        <v>8.8369942388847819E-5</v>
      </c>
    </row>
    <row r="634" spans="1:6" x14ac:dyDescent="0.2">
      <c r="A634" s="58" t="s">
        <v>416</v>
      </c>
      <c r="B634" s="58" t="s">
        <v>797</v>
      </c>
      <c r="C634" s="71">
        <v>125</v>
      </c>
      <c r="D634" s="72">
        <v>4094151</v>
      </c>
      <c r="E634" s="72">
        <v>245649</v>
      </c>
      <c r="F634" s="73">
        <v>3.1468149103963352E-4</v>
      </c>
    </row>
    <row r="635" spans="1:6" x14ac:dyDescent="0.2">
      <c r="A635" s="58" t="s">
        <v>416</v>
      </c>
      <c r="B635" s="58" t="s">
        <v>3</v>
      </c>
      <c r="C635" s="71">
        <v>70</v>
      </c>
      <c r="D635" s="72">
        <v>5969517</v>
      </c>
      <c r="E635" s="72">
        <v>358171</v>
      </c>
      <c r="F635" s="73">
        <v>4.5882451924150546E-4</v>
      </c>
    </row>
    <row r="636" spans="1:6" x14ac:dyDescent="0.2">
      <c r="A636" s="58" t="s">
        <v>416</v>
      </c>
      <c r="B636" s="58" t="s">
        <v>2</v>
      </c>
      <c r="C636" s="71">
        <v>27</v>
      </c>
      <c r="D636" s="72">
        <v>7831760</v>
      </c>
      <c r="E636" s="72">
        <v>469906</v>
      </c>
      <c r="F636" s="73">
        <v>6.0195938403360093E-4</v>
      </c>
    </row>
    <row r="637" spans="1:6" x14ac:dyDescent="0.2">
      <c r="A637" s="58" t="s">
        <v>416</v>
      </c>
      <c r="B637" s="58" t="s">
        <v>6</v>
      </c>
      <c r="C637" s="71">
        <v>16</v>
      </c>
      <c r="D637" s="72">
        <v>970931</v>
      </c>
      <c r="E637" s="72">
        <v>58256</v>
      </c>
      <c r="F637" s="73">
        <v>7.4627150698781147E-5</v>
      </c>
    </row>
    <row r="638" spans="1:6" x14ac:dyDescent="0.2">
      <c r="A638" s="58" t="s">
        <v>416</v>
      </c>
      <c r="B638" s="58" t="s">
        <v>10</v>
      </c>
      <c r="C638" s="71">
        <v>390</v>
      </c>
      <c r="D638" s="72">
        <v>6729443</v>
      </c>
      <c r="E638" s="72">
        <v>403767</v>
      </c>
      <c r="F638" s="73">
        <v>5.1723394596599095E-4</v>
      </c>
    </row>
    <row r="639" spans="1:6" x14ac:dyDescent="0.2">
      <c r="A639" s="58" t="s">
        <v>416</v>
      </c>
      <c r="B639" s="58" t="s">
        <v>4</v>
      </c>
      <c r="C639" s="71">
        <v>43</v>
      </c>
      <c r="D639" s="72">
        <v>2234315</v>
      </c>
      <c r="E639" s="72">
        <v>134059</v>
      </c>
      <c r="F639" s="73">
        <v>1.7173237427094037E-4</v>
      </c>
    </row>
    <row r="640" spans="1:6" x14ac:dyDescent="0.2">
      <c r="A640" s="58" t="s">
        <v>416</v>
      </c>
      <c r="B640" s="58" t="s">
        <v>798</v>
      </c>
      <c r="C640" s="71">
        <v>587</v>
      </c>
      <c r="D640" s="72">
        <v>6156036</v>
      </c>
      <c r="E640" s="72">
        <v>367480</v>
      </c>
      <c r="F640" s="73">
        <v>4.7074954234393188E-4</v>
      </c>
    </row>
    <row r="641" spans="1:6" x14ac:dyDescent="0.2">
      <c r="A641" s="58" t="s">
        <v>416</v>
      </c>
      <c r="B641" s="58" t="s">
        <v>8</v>
      </c>
      <c r="C641" s="71">
        <v>167</v>
      </c>
      <c r="D641" s="72">
        <v>1717769</v>
      </c>
      <c r="E641" s="72">
        <v>103053</v>
      </c>
      <c r="F641" s="73">
        <v>1.3201304176327749E-4</v>
      </c>
    </row>
    <row r="642" spans="1:6" x14ac:dyDescent="0.2">
      <c r="A642" s="58" t="s">
        <v>416</v>
      </c>
      <c r="B642" s="58" t="s">
        <v>799</v>
      </c>
      <c r="C642" s="71">
        <v>81</v>
      </c>
      <c r="D642" s="72">
        <v>2191389</v>
      </c>
      <c r="E642" s="72">
        <v>131483</v>
      </c>
      <c r="F642" s="73">
        <v>1.6843246455863501E-4</v>
      </c>
    </row>
    <row r="643" spans="1:6" x14ac:dyDescent="0.2">
      <c r="A643" s="58" t="s">
        <v>416</v>
      </c>
      <c r="B643" s="58" t="s">
        <v>25</v>
      </c>
      <c r="C643" s="71">
        <v>69</v>
      </c>
      <c r="D643" s="72">
        <v>5902145</v>
      </c>
      <c r="E643" s="72">
        <v>354129</v>
      </c>
      <c r="F643" s="73">
        <v>4.5364663296156054E-4</v>
      </c>
    </row>
    <row r="644" spans="1:6" x14ac:dyDescent="0.2">
      <c r="A644" s="58" t="s">
        <v>416</v>
      </c>
      <c r="B644" s="58" t="s">
        <v>51</v>
      </c>
      <c r="C644" s="71">
        <v>1617</v>
      </c>
      <c r="D644" s="72">
        <v>45009602</v>
      </c>
      <c r="E644" s="72">
        <v>2698680</v>
      </c>
      <c r="F644" s="73">
        <v>3.457065350312186E-3</v>
      </c>
    </row>
    <row r="645" spans="1:6" x14ac:dyDescent="0.2">
      <c r="A645" s="58" t="s">
        <v>423</v>
      </c>
      <c r="B645" s="58" t="s">
        <v>5</v>
      </c>
      <c r="C645" s="71">
        <v>30</v>
      </c>
      <c r="D645" s="72">
        <v>583314</v>
      </c>
      <c r="E645" s="72">
        <v>34999</v>
      </c>
      <c r="F645" s="73">
        <v>4.4834448765906371E-5</v>
      </c>
    </row>
    <row r="646" spans="1:6" x14ac:dyDescent="0.2">
      <c r="A646" s="58" t="s">
        <v>423</v>
      </c>
      <c r="B646" s="58" t="s">
        <v>1</v>
      </c>
      <c r="C646" s="71">
        <v>27</v>
      </c>
      <c r="D646" s="72">
        <v>589865</v>
      </c>
      <c r="E646" s="72">
        <v>35392</v>
      </c>
      <c r="F646" s="73">
        <v>4.5337889960369101E-5</v>
      </c>
    </row>
    <row r="647" spans="1:6" x14ac:dyDescent="0.2">
      <c r="A647" s="58" t="s">
        <v>423</v>
      </c>
      <c r="B647" s="58" t="s">
        <v>797</v>
      </c>
      <c r="C647" s="71">
        <v>255</v>
      </c>
      <c r="D647" s="72">
        <v>7850316</v>
      </c>
      <c r="E647" s="72">
        <v>470976</v>
      </c>
      <c r="F647" s="73">
        <v>6.0333007634422468E-4</v>
      </c>
    </row>
    <row r="648" spans="1:6" x14ac:dyDescent="0.2">
      <c r="A648" s="58" t="s">
        <v>423</v>
      </c>
      <c r="B648" s="58" t="s">
        <v>3</v>
      </c>
      <c r="C648" s="71">
        <v>117</v>
      </c>
      <c r="D648" s="72">
        <v>13435862</v>
      </c>
      <c r="E648" s="72">
        <v>806152</v>
      </c>
      <c r="F648" s="73">
        <v>1.0326975211158306E-3</v>
      </c>
    </row>
    <row r="649" spans="1:6" x14ac:dyDescent="0.2">
      <c r="A649" s="58" t="s">
        <v>423</v>
      </c>
      <c r="B649" s="58" t="s">
        <v>2</v>
      </c>
      <c r="C649" s="71">
        <v>23</v>
      </c>
      <c r="D649" s="72">
        <v>10719286</v>
      </c>
      <c r="E649" s="72">
        <v>643157</v>
      </c>
      <c r="F649" s="73">
        <v>8.238975274989012E-4</v>
      </c>
    </row>
    <row r="650" spans="1:6" x14ac:dyDescent="0.2">
      <c r="A650" s="58" t="s">
        <v>423</v>
      </c>
      <c r="B650" s="58" t="s">
        <v>6</v>
      </c>
      <c r="C650" s="71">
        <v>29</v>
      </c>
      <c r="D650" s="72">
        <v>1083260</v>
      </c>
      <c r="E650" s="72">
        <v>64996</v>
      </c>
      <c r="F650" s="73">
        <v>8.3261231234859576E-5</v>
      </c>
    </row>
    <row r="651" spans="1:6" x14ac:dyDescent="0.2">
      <c r="A651" s="58" t="s">
        <v>423</v>
      </c>
      <c r="B651" s="58" t="s">
        <v>10</v>
      </c>
      <c r="C651" s="71">
        <v>587</v>
      </c>
      <c r="D651" s="72">
        <v>14692899</v>
      </c>
      <c r="E651" s="72">
        <v>881574</v>
      </c>
      <c r="F651" s="73">
        <v>1.1293146757437396E-3</v>
      </c>
    </row>
    <row r="652" spans="1:6" x14ac:dyDescent="0.2">
      <c r="A652" s="58" t="s">
        <v>423</v>
      </c>
      <c r="B652" s="58" t="s">
        <v>4</v>
      </c>
      <c r="C652" s="71">
        <v>40</v>
      </c>
      <c r="D652" s="72">
        <v>3097150</v>
      </c>
      <c r="E652" s="72">
        <v>185829</v>
      </c>
      <c r="F652" s="73">
        <v>2.3805082372980985E-4</v>
      </c>
    </row>
    <row r="653" spans="1:6" x14ac:dyDescent="0.2">
      <c r="A653" s="58" t="s">
        <v>423</v>
      </c>
      <c r="B653" s="58" t="s">
        <v>798</v>
      </c>
      <c r="C653" s="71">
        <v>945</v>
      </c>
      <c r="D653" s="72">
        <v>16211856</v>
      </c>
      <c r="E653" s="72">
        <v>968621</v>
      </c>
      <c r="F653" s="73">
        <v>1.2408236977651075E-3</v>
      </c>
    </row>
    <row r="654" spans="1:6" x14ac:dyDescent="0.2">
      <c r="A654" s="58" t="s">
        <v>423</v>
      </c>
      <c r="B654" s="58" t="s">
        <v>8</v>
      </c>
      <c r="C654" s="71">
        <v>240</v>
      </c>
      <c r="D654" s="72">
        <v>4521786</v>
      </c>
      <c r="E654" s="72">
        <v>271307</v>
      </c>
      <c r="F654" s="73">
        <v>3.4754992403587988E-4</v>
      </c>
    </row>
    <row r="655" spans="1:6" x14ac:dyDescent="0.2">
      <c r="A655" s="58" t="s">
        <v>423</v>
      </c>
      <c r="B655" s="58" t="s">
        <v>799</v>
      </c>
      <c r="C655" s="71">
        <v>127</v>
      </c>
      <c r="D655" s="72">
        <v>10836908</v>
      </c>
      <c r="E655" s="72">
        <v>650214</v>
      </c>
      <c r="F655" s="73">
        <v>8.3293769164476258E-4</v>
      </c>
    </row>
    <row r="656" spans="1:6" x14ac:dyDescent="0.2">
      <c r="A656" s="58" t="s">
        <v>423</v>
      </c>
      <c r="B656" s="58" t="s">
        <v>25</v>
      </c>
      <c r="C656" s="71">
        <v>74</v>
      </c>
      <c r="D656" s="72">
        <v>6998374</v>
      </c>
      <c r="E656" s="72">
        <v>419902</v>
      </c>
      <c r="F656" s="73">
        <v>5.3790321739768606E-4</v>
      </c>
    </row>
    <row r="657" spans="1:6" x14ac:dyDescent="0.2">
      <c r="A657" s="58" t="s">
        <v>423</v>
      </c>
      <c r="B657" s="58" t="s">
        <v>51</v>
      </c>
      <c r="C657" s="71">
        <v>2494</v>
      </c>
      <c r="D657" s="72">
        <v>90620876</v>
      </c>
      <c r="E657" s="72">
        <v>5433119</v>
      </c>
      <c r="F657" s="73">
        <v>6.9599387252370767E-3</v>
      </c>
    </row>
    <row r="658" spans="1:6" x14ac:dyDescent="0.2">
      <c r="A658" s="58" t="s">
        <v>329</v>
      </c>
      <c r="B658" s="58" t="s">
        <v>5</v>
      </c>
      <c r="C658" s="71" t="s">
        <v>796</v>
      </c>
      <c r="D658" s="72" t="s">
        <v>796</v>
      </c>
      <c r="E658" s="72" t="s">
        <v>796</v>
      </c>
      <c r="F658" s="73" t="s">
        <v>796</v>
      </c>
    </row>
    <row r="659" spans="1:6" x14ac:dyDescent="0.2">
      <c r="A659" s="58" t="s">
        <v>329</v>
      </c>
      <c r="B659" s="58" t="s">
        <v>1</v>
      </c>
      <c r="C659" s="71">
        <v>24</v>
      </c>
      <c r="D659" s="72">
        <v>3486911</v>
      </c>
      <c r="E659" s="72">
        <v>209215</v>
      </c>
      <c r="F659" s="73">
        <v>2.6800877735247013E-4</v>
      </c>
    </row>
    <row r="660" spans="1:6" x14ac:dyDescent="0.2">
      <c r="A660" s="58" t="s">
        <v>329</v>
      </c>
      <c r="B660" s="58" t="s">
        <v>797</v>
      </c>
      <c r="C660" s="71">
        <v>139</v>
      </c>
      <c r="D660" s="72">
        <v>3637699</v>
      </c>
      <c r="E660" s="72">
        <v>218262</v>
      </c>
      <c r="F660" s="73">
        <v>2.7959817299192139E-4</v>
      </c>
    </row>
    <row r="661" spans="1:6" x14ac:dyDescent="0.2">
      <c r="A661" s="58" t="s">
        <v>329</v>
      </c>
      <c r="B661" s="58" t="s">
        <v>3</v>
      </c>
      <c r="C661" s="71">
        <v>69</v>
      </c>
      <c r="D661" s="72">
        <v>5366097</v>
      </c>
      <c r="E661" s="72">
        <v>321966</v>
      </c>
      <c r="F661" s="73">
        <v>4.1244515932923253E-4</v>
      </c>
    </row>
    <row r="662" spans="1:6" x14ac:dyDescent="0.2">
      <c r="A662" s="58" t="s">
        <v>329</v>
      </c>
      <c r="B662" s="58" t="s">
        <v>2</v>
      </c>
      <c r="C662" s="71">
        <v>12</v>
      </c>
      <c r="D662" s="72">
        <v>7484820</v>
      </c>
      <c r="E662" s="72">
        <v>449089</v>
      </c>
      <c r="F662" s="73">
        <v>5.7529237297728863E-4</v>
      </c>
    </row>
    <row r="663" spans="1:6" x14ac:dyDescent="0.2">
      <c r="A663" s="58" t="s">
        <v>329</v>
      </c>
      <c r="B663" s="58" t="s">
        <v>6</v>
      </c>
      <c r="C663" s="71" t="s">
        <v>796</v>
      </c>
      <c r="D663" s="72" t="s">
        <v>796</v>
      </c>
      <c r="E663" s="72" t="s">
        <v>796</v>
      </c>
      <c r="F663" s="73" t="s">
        <v>796</v>
      </c>
    </row>
    <row r="664" spans="1:6" x14ac:dyDescent="0.2">
      <c r="A664" s="58" t="s">
        <v>329</v>
      </c>
      <c r="B664" s="58" t="s">
        <v>10</v>
      </c>
      <c r="C664" s="71">
        <v>249</v>
      </c>
      <c r="D664" s="72">
        <v>3812898</v>
      </c>
      <c r="E664" s="72">
        <v>228774</v>
      </c>
      <c r="F664" s="73">
        <v>2.9306426417816122E-4</v>
      </c>
    </row>
    <row r="665" spans="1:6" x14ac:dyDescent="0.2">
      <c r="A665" s="58" t="s">
        <v>329</v>
      </c>
      <c r="B665" s="58" t="s">
        <v>4</v>
      </c>
      <c r="C665" s="71">
        <v>25</v>
      </c>
      <c r="D665" s="72">
        <v>1549056</v>
      </c>
      <c r="E665" s="72">
        <v>92943</v>
      </c>
      <c r="F665" s="73">
        <v>1.1906192095915985E-4</v>
      </c>
    </row>
    <row r="666" spans="1:6" x14ac:dyDescent="0.2">
      <c r="A666" s="58" t="s">
        <v>329</v>
      </c>
      <c r="B666" s="58" t="s">
        <v>798</v>
      </c>
      <c r="C666" s="71">
        <v>382</v>
      </c>
      <c r="D666" s="72">
        <v>7590699</v>
      </c>
      <c r="E666" s="72">
        <v>449940</v>
      </c>
      <c r="F666" s="73">
        <v>5.7638252172153236E-4</v>
      </c>
    </row>
    <row r="667" spans="1:6" x14ac:dyDescent="0.2">
      <c r="A667" s="58" t="s">
        <v>329</v>
      </c>
      <c r="B667" s="58" t="s">
        <v>8</v>
      </c>
      <c r="C667" s="71">
        <v>158</v>
      </c>
      <c r="D667" s="72">
        <v>2759337</v>
      </c>
      <c r="E667" s="72">
        <v>165560</v>
      </c>
      <c r="F667" s="73">
        <v>2.1208581209987309E-4</v>
      </c>
    </row>
    <row r="668" spans="1:6" x14ac:dyDescent="0.2">
      <c r="A668" s="58" t="s">
        <v>329</v>
      </c>
      <c r="B668" s="58" t="s">
        <v>799</v>
      </c>
      <c r="C668" s="71">
        <v>46</v>
      </c>
      <c r="D668" s="72">
        <v>1505179</v>
      </c>
      <c r="E668" s="72">
        <v>90311</v>
      </c>
      <c r="F668" s="73">
        <v>1.156902740791957E-4</v>
      </c>
    </row>
    <row r="669" spans="1:6" x14ac:dyDescent="0.2">
      <c r="A669" s="58" t="s">
        <v>329</v>
      </c>
      <c r="B669" s="58" t="s">
        <v>25</v>
      </c>
      <c r="C669" s="71">
        <v>59</v>
      </c>
      <c r="D669" s="72">
        <v>3112125</v>
      </c>
      <c r="E669" s="72">
        <v>186727</v>
      </c>
      <c r="F669" s="73">
        <v>2.3920118045405293E-4</v>
      </c>
    </row>
    <row r="670" spans="1:6" x14ac:dyDescent="0.2">
      <c r="A670" s="58" t="s">
        <v>329</v>
      </c>
      <c r="B670" s="58" t="s">
        <v>51</v>
      </c>
      <c r="C670" s="71">
        <v>1187</v>
      </c>
      <c r="D670" s="72">
        <v>41299411</v>
      </c>
      <c r="E670" s="72">
        <v>2472463</v>
      </c>
      <c r="F670" s="73">
        <v>3.1672766564501604E-3</v>
      </c>
    </row>
    <row r="671" spans="1:6" x14ac:dyDescent="0.2">
      <c r="A671" s="58" t="s">
        <v>440</v>
      </c>
      <c r="B671" s="58" t="s">
        <v>5</v>
      </c>
      <c r="C671" s="71">
        <v>234</v>
      </c>
      <c r="D671" s="72">
        <v>25456150</v>
      </c>
      <c r="E671" s="72">
        <v>1527369</v>
      </c>
      <c r="F671" s="73">
        <v>1.9565915362477113E-3</v>
      </c>
    </row>
    <row r="672" spans="1:6" x14ac:dyDescent="0.2">
      <c r="A672" s="58" t="s">
        <v>440</v>
      </c>
      <c r="B672" s="58" t="s">
        <v>1</v>
      </c>
      <c r="C672" s="71">
        <v>92</v>
      </c>
      <c r="D672" s="72">
        <v>40236905</v>
      </c>
      <c r="E672" s="72">
        <v>2414214</v>
      </c>
      <c r="F672" s="73">
        <v>3.0926584728973366E-3</v>
      </c>
    </row>
    <row r="673" spans="1:6" x14ac:dyDescent="0.2">
      <c r="A673" s="58" t="s">
        <v>440</v>
      </c>
      <c r="B673" s="58" t="s">
        <v>797</v>
      </c>
      <c r="C673" s="71">
        <v>1195</v>
      </c>
      <c r="D673" s="72">
        <v>108593986</v>
      </c>
      <c r="E673" s="72">
        <v>6515639</v>
      </c>
      <c r="F673" s="73">
        <v>8.3466694169159524E-3</v>
      </c>
    </row>
    <row r="674" spans="1:6" x14ac:dyDescent="0.2">
      <c r="A674" s="58" t="s">
        <v>440</v>
      </c>
      <c r="B674" s="58" t="s">
        <v>3</v>
      </c>
      <c r="C674" s="71">
        <v>353</v>
      </c>
      <c r="D674" s="72">
        <v>51553983</v>
      </c>
      <c r="E674" s="72">
        <v>3093239</v>
      </c>
      <c r="F674" s="73">
        <v>3.962503656281707E-3</v>
      </c>
    </row>
    <row r="675" spans="1:6" x14ac:dyDescent="0.2">
      <c r="A675" s="58" t="s">
        <v>440</v>
      </c>
      <c r="B675" s="58" t="s">
        <v>2</v>
      </c>
      <c r="C675" s="71">
        <v>96</v>
      </c>
      <c r="D675" s="72">
        <v>84839375</v>
      </c>
      <c r="E675" s="72">
        <v>5090362</v>
      </c>
      <c r="F675" s="73">
        <v>6.520859861393659E-3</v>
      </c>
    </row>
    <row r="676" spans="1:6" x14ac:dyDescent="0.2">
      <c r="A676" s="58" t="s">
        <v>440</v>
      </c>
      <c r="B676" s="58" t="s">
        <v>6</v>
      </c>
      <c r="C676" s="71">
        <v>166</v>
      </c>
      <c r="D676" s="72">
        <v>32387232</v>
      </c>
      <c r="E676" s="72">
        <v>1943234</v>
      </c>
      <c r="F676" s="73">
        <v>2.4893232724697077E-3</v>
      </c>
    </row>
    <row r="677" spans="1:6" x14ac:dyDescent="0.2">
      <c r="A677" s="58" t="s">
        <v>440</v>
      </c>
      <c r="B677" s="58" t="s">
        <v>10</v>
      </c>
      <c r="C677" s="71">
        <v>1549</v>
      </c>
      <c r="D677" s="72">
        <v>63398826</v>
      </c>
      <c r="E677" s="72">
        <v>3803898</v>
      </c>
      <c r="F677" s="73">
        <v>4.8728726532681994E-3</v>
      </c>
    </row>
    <row r="678" spans="1:6" x14ac:dyDescent="0.2">
      <c r="A678" s="58" t="s">
        <v>440</v>
      </c>
      <c r="B678" s="58" t="s">
        <v>4</v>
      </c>
      <c r="C678" s="71">
        <v>191</v>
      </c>
      <c r="D678" s="72">
        <v>21102543</v>
      </c>
      <c r="E678" s="72">
        <v>1266153</v>
      </c>
      <c r="F678" s="73">
        <v>1.621968393619779E-3</v>
      </c>
    </row>
    <row r="679" spans="1:6" x14ac:dyDescent="0.2">
      <c r="A679" s="58" t="s">
        <v>440</v>
      </c>
      <c r="B679" s="58" t="s">
        <v>798</v>
      </c>
      <c r="C679" s="71">
        <v>2905</v>
      </c>
      <c r="D679" s="72">
        <v>84601844</v>
      </c>
      <c r="E679" s="72">
        <v>4911043</v>
      </c>
      <c r="F679" s="73">
        <v>6.2911484834041864E-3</v>
      </c>
    </row>
    <row r="680" spans="1:6" x14ac:dyDescent="0.2">
      <c r="A680" s="58" t="s">
        <v>440</v>
      </c>
      <c r="B680" s="58" t="s">
        <v>8</v>
      </c>
      <c r="C680" s="71">
        <v>993</v>
      </c>
      <c r="D680" s="72">
        <v>83950076</v>
      </c>
      <c r="E680" s="72">
        <v>5037005</v>
      </c>
      <c r="F680" s="73">
        <v>6.4525084318441733E-3</v>
      </c>
    </row>
    <row r="681" spans="1:6" x14ac:dyDescent="0.2">
      <c r="A681" s="58" t="s">
        <v>440</v>
      </c>
      <c r="B681" s="58" t="s">
        <v>799</v>
      </c>
      <c r="C681" s="71">
        <v>168</v>
      </c>
      <c r="D681" s="72">
        <v>23221005</v>
      </c>
      <c r="E681" s="72">
        <v>1374092</v>
      </c>
      <c r="F681" s="73">
        <v>1.7602405032612878E-3</v>
      </c>
    </row>
    <row r="682" spans="1:6" x14ac:dyDescent="0.2">
      <c r="A682" s="58" t="s">
        <v>440</v>
      </c>
      <c r="B682" s="58" t="s">
        <v>25</v>
      </c>
      <c r="C682" s="71">
        <v>259</v>
      </c>
      <c r="D682" s="72">
        <v>32529795</v>
      </c>
      <c r="E682" s="72">
        <v>1951788</v>
      </c>
      <c r="F682" s="73">
        <v>2.5002811248295911E-3</v>
      </c>
    </row>
    <row r="683" spans="1:6" x14ac:dyDescent="0.2">
      <c r="A683" s="58" t="s">
        <v>440</v>
      </c>
      <c r="B683" s="58" t="s">
        <v>51</v>
      </c>
      <c r="C683" s="71">
        <v>8201</v>
      </c>
      <c r="D683" s="72">
        <v>651871720</v>
      </c>
      <c r="E683" s="72">
        <v>38928036</v>
      </c>
      <c r="F683" s="73">
        <v>4.9867625806433287E-2</v>
      </c>
    </row>
    <row r="684" spans="1:6" x14ac:dyDescent="0.2">
      <c r="A684" s="58" t="s">
        <v>450</v>
      </c>
      <c r="B684" s="58" t="s">
        <v>5</v>
      </c>
      <c r="C684" s="71">
        <v>18</v>
      </c>
      <c r="D684" s="72">
        <v>127802</v>
      </c>
      <c r="E684" s="72">
        <v>7668</v>
      </c>
      <c r="F684" s="73">
        <v>9.8228678858530247E-6</v>
      </c>
    </row>
    <row r="685" spans="1:6" x14ac:dyDescent="0.2">
      <c r="A685" s="58" t="s">
        <v>450</v>
      </c>
      <c r="B685" s="58" t="s">
        <v>1</v>
      </c>
      <c r="C685" s="71">
        <v>16</v>
      </c>
      <c r="D685" s="72">
        <v>818203</v>
      </c>
      <c r="E685" s="72">
        <v>49092</v>
      </c>
      <c r="F685" s="73">
        <v>6.2887875619757009E-5</v>
      </c>
    </row>
    <row r="686" spans="1:6" x14ac:dyDescent="0.2">
      <c r="A686" s="58" t="s">
        <v>450</v>
      </c>
      <c r="B686" s="58" t="s">
        <v>797</v>
      </c>
      <c r="C686" s="71">
        <v>117</v>
      </c>
      <c r="D686" s="72">
        <v>3608428</v>
      </c>
      <c r="E686" s="72">
        <v>216506</v>
      </c>
      <c r="F686" s="73">
        <v>2.7734870037747722E-4</v>
      </c>
    </row>
    <row r="687" spans="1:6" x14ac:dyDescent="0.2">
      <c r="A687" s="58" t="s">
        <v>450</v>
      </c>
      <c r="B687" s="58" t="s">
        <v>3</v>
      </c>
      <c r="C687" s="71">
        <v>68</v>
      </c>
      <c r="D687" s="72">
        <v>5884483</v>
      </c>
      <c r="E687" s="72">
        <v>353069</v>
      </c>
      <c r="F687" s="73">
        <v>4.5228875085944728E-4</v>
      </c>
    </row>
    <row r="688" spans="1:6" x14ac:dyDescent="0.2">
      <c r="A688" s="58" t="s">
        <v>450</v>
      </c>
      <c r="B688" s="58" t="s">
        <v>2</v>
      </c>
      <c r="C688" s="71">
        <v>25</v>
      </c>
      <c r="D688" s="72">
        <v>7113446</v>
      </c>
      <c r="E688" s="72">
        <v>426807</v>
      </c>
      <c r="F688" s="73">
        <v>5.4674866637418782E-4</v>
      </c>
    </row>
    <row r="689" spans="1:6" x14ac:dyDescent="0.2">
      <c r="A689" s="58" t="s">
        <v>450</v>
      </c>
      <c r="B689" s="58" t="s">
        <v>6</v>
      </c>
      <c r="C689" s="71">
        <v>22</v>
      </c>
      <c r="D689" s="72">
        <v>7875444</v>
      </c>
      <c r="E689" s="72">
        <v>472527</v>
      </c>
      <c r="F689" s="73">
        <v>6.0531693968420355E-4</v>
      </c>
    </row>
    <row r="690" spans="1:6" x14ac:dyDescent="0.2">
      <c r="A690" s="58" t="s">
        <v>450</v>
      </c>
      <c r="B690" s="58" t="s">
        <v>10</v>
      </c>
      <c r="C690" s="71">
        <v>384</v>
      </c>
      <c r="D690" s="72">
        <v>9571781</v>
      </c>
      <c r="E690" s="72">
        <v>574307</v>
      </c>
      <c r="F690" s="73">
        <v>7.3569924190409412E-4</v>
      </c>
    </row>
    <row r="691" spans="1:6" x14ac:dyDescent="0.2">
      <c r="A691" s="58" t="s">
        <v>450</v>
      </c>
      <c r="B691" s="58" t="s">
        <v>4</v>
      </c>
      <c r="C691" s="71">
        <v>58</v>
      </c>
      <c r="D691" s="72">
        <v>3457497</v>
      </c>
      <c r="E691" s="72">
        <v>207450</v>
      </c>
      <c r="F691" s="73">
        <v>2.6574777555036648E-4</v>
      </c>
    </row>
    <row r="692" spans="1:6" x14ac:dyDescent="0.2">
      <c r="A692" s="58" t="s">
        <v>450</v>
      </c>
      <c r="B692" s="58" t="s">
        <v>798</v>
      </c>
      <c r="C692" s="71">
        <v>572</v>
      </c>
      <c r="D692" s="72">
        <v>6628278</v>
      </c>
      <c r="E692" s="72">
        <v>396108</v>
      </c>
      <c r="F692" s="73">
        <v>5.0742260726779735E-4</v>
      </c>
    </row>
    <row r="693" spans="1:6" x14ac:dyDescent="0.2">
      <c r="A693" s="58" t="s">
        <v>450</v>
      </c>
      <c r="B693" s="58" t="s">
        <v>8</v>
      </c>
      <c r="C693" s="71">
        <v>167</v>
      </c>
      <c r="D693" s="72">
        <v>2151210</v>
      </c>
      <c r="E693" s="72">
        <v>129073</v>
      </c>
      <c r="F693" s="73">
        <v>1.6534520430760402E-4</v>
      </c>
    </row>
    <row r="694" spans="1:6" x14ac:dyDescent="0.2">
      <c r="A694" s="58" t="s">
        <v>450</v>
      </c>
      <c r="B694" s="58" t="s">
        <v>799</v>
      </c>
      <c r="C694" s="71">
        <v>78</v>
      </c>
      <c r="D694" s="72">
        <v>1078912</v>
      </c>
      <c r="E694" s="72">
        <v>64735</v>
      </c>
      <c r="F694" s="73">
        <v>8.2926884792735469E-5</v>
      </c>
    </row>
    <row r="695" spans="1:6" x14ac:dyDescent="0.2">
      <c r="A695" s="58" t="s">
        <v>450</v>
      </c>
      <c r="B695" s="58" t="s">
        <v>25</v>
      </c>
      <c r="C695" s="71">
        <v>92</v>
      </c>
      <c r="D695" s="72">
        <v>5523936</v>
      </c>
      <c r="E695" s="72">
        <v>331436</v>
      </c>
      <c r="F695" s="73">
        <v>4.2457642678867804E-4</v>
      </c>
    </row>
    <row r="696" spans="1:6" x14ac:dyDescent="0.2">
      <c r="A696" s="58" t="s">
        <v>450</v>
      </c>
      <c r="B696" s="58" t="s">
        <v>51</v>
      </c>
      <c r="C696" s="71">
        <v>1617</v>
      </c>
      <c r="D696" s="72">
        <v>53839420</v>
      </c>
      <c r="E696" s="72">
        <v>3228777</v>
      </c>
      <c r="F696" s="73">
        <v>4.1361306603913501E-3</v>
      </c>
    </row>
    <row r="697" spans="1:6" x14ac:dyDescent="0.2">
      <c r="A697" s="58" t="s">
        <v>457</v>
      </c>
      <c r="B697" s="58" t="s">
        <v>5</v>
      </c>
      <c r="C697" s="71" t="s">
        <v>796</v>
      </c>
      <c r="D697" s="72" t="s">
        <v>796</v>
      </c>
      <c r="E697" s="72" t="s">
        <v>796</v>
      </c>
      <c r="F697" s="73" t="s">
        <v>796</v>
      </c>
    </row>
    <row r="698" spans="1:6" x14ac:dyDescent="0.2">
      <c r="A698" s="58" t="s">
        <v>457</v>
      </c>
      <c r="B698" s="58" t="s">
        <v>1</v>
      </c>
      <c r="C698" s="71">
        <v>13</v>
      </c>
      <c r="D698" s="72">
        <v>838870</v>
      </c>
      <c r="E698" s="72">
        <v>50332</v>
      </c>
      <c r="F698" s="73">
        <v>6.4476341475059272E-5</v>
      </c>
    </row>
    <row r="699" spans="1:6" x14ac:dyDescent="0.2">
      <c r="A699" s="58" t="s">
        <v>457</v>
      </c>
      <c r="B699" s="58" t="s">
        <v>797</v>
      </c>
      <c r="C699" s="71">
        <v>61</v>
      </c>
      <c r="D699" s="72">
        <v>1254290</v>
      </c>
      <c r="E699" s="72">
        <v>75257</v>
      </c>
      <c r="F699" s="73">
        <v>9.6405786187485809E-5</v>
      </c>
    </row>
    <row r="700" spans="1:6" x14ac:dyDescent="0.2">
      <c r="A700" s="58" t="s">
        <v>457</v>
      </c>
      <c r="B700" s="58" t="s">
        <v>3</v>
      </c>
      <c r="C700" s="71">
        <v>27</v>
      </c>
      <c r="D700" s="72">
        <v>2375410</v>
      </c>
      <c r="E700" s="72">
        <v>142525</v>
      </c>
      <c r="F700" s="73">
        <v>1.8257749679593147E-4</v>
      </c>
    </row>
    <row r="701" spans="1:6" x14ac:dyDescent="0.2">
      <c r="A701" s="58" t="s">
        <v>457</v>
      </c>
      <c r="B701" s="58" t="s">
        <v>2</v>
      </c>
      <c r="C701" s="71">
        <v>22</v>
      </c>
      <c r="D701" s="72">
        <v>1043638</v>
      </c>
      <c r="E701" s="72">
        <v>62618</v>
      </c>
      <c r="F701" s="73">
        <v>8.0214963651062174E-5</v>
      </c>
    </row>
    <row r="702" spans="1:6" x14ac:dyDescent="0.2">
      <c r="A702" s="58" t="s">
        <v>457</v>
      </c>
      <c r="B702" s="58" t="s">
        <v>6</v>
      </c>
      <c r="C702" s="71" t="s">
        <v>796</v>
      </c>
      <c r="D702" s="72" t="s">
        <v>796</v>
      </c>
      <c r="E702" s="72" t="s">
        <v>796</v>
      </c>
      <c r="F702" s="73" t="s">
        <v>796</v>
      </c>
    </row>
    <row r="703" spans="1:6" x14ac:dyDescent="0.2">
      <c r="A703" s="58" t="s">
        <v>457</v>
      </c>
      <c r="B703" s="58" t="s">
        <v>10</v>
      </c>
      <c r="C703" s="71">
        <v>192</v>
      </c>
      <c r="D703" s="72">
        <v>3217463</v>
      </c>
      <c r="E703" s="72">
        <v>193048</v>
      </c>
      <c r="F703" s="73">
        <v>2.472985132535413E-4</v>
      </c>
    </row>
    <row r="704" spans="1:6" x14ac:dyDescent="0.2">
      <c r="A704" s="58" t="s">
        <v>457</v>
      </c>
      <c r="B704" s="58" t="s">
        <v>4</v>
      </c>
      <c r="C704" s="71">
        <v>16</v>
      </c>
      <c r="D704" s="72">
        <v>631497</v>
      </c>
      <c r="E704" s="72">
        <v>37890</v>
      </c>
      <c r="F704" s="73">
        <v>4.8537880046292533E-5</v>
      </c>
    </row>
    <row r="705" spans="1:6" x14ac:dyDescent="0.2">
      <c r="A705" s="58" t="s">
        <v>457</v>
      </c>
      <c r="B705" s="58" t="s">
        <v>798</v>
      </c>
      <c r="C705" s="71">
        <v>242</v>
      </c>
      <c r="D705" s="72">
        <v>2845260</v>
      </c>
      <c r="E705" s="72">
        <v>170556</v>
      </c>
      <c r="F705" s="73">
        <v>2.1848579227171997E-4</v>
      </c>
    </row>
    <row r="706" spans="1:6" x14ac:dyDescent="0.2">
      <c r="A706" s="58" t="s">
        <v>457</v>
      </c>
      <c r="B706" s="58" t="s">
        <v>8</v>
      </c>
      <c r="C706" s="71">
        <v>80</v>
      </c>
      <c r="D706" s="72">
        <v>1343162</v>
      </c>
      <c r="E706" s="72">
        <v>80590</v>
      </c>
      <c r="F706" s="73">
        <v>1.0323747038613658E-4</v>
      </c>
    </row>
    <row r="707" spans="1:6" x14ac:dyDescent="0.2">
      <c r="A707" s="58" t="s">
        <v>457</v>
      </c>
      <c r="B707" s="58" t="s">
        <v>799</v>
      </c>
      <c r="C707" s="71">
        <v>41</v>
      </c>
      <c r="D707" s="72">
        <v>433429</v>
      </c>
      <c r="E707" s="72">
        <v>26006</v>
      </c>
      <c r="F707" s="73">
        <v>3.331422825241181E-5</v>
      </c>
    </row>
    <row r="708" spans="1:6" x14ac:dyDescent="0.2">
      <c r="A708" s="58" t="s">
        <v>457</v>
      </c>
      <c r="B708" s="58" t="s">
        <v>25</v>
      </c>
      <c r="C708" s="71">
        <v>65</v>
      </c>
      <c r="D708" s="72">
        <v>2244208</v>
      </c>
      <c r="E708" s="72">
        <v>134652</v>
      </c>
      <c r="F708" s="73">
        <v>1.7249201963561315E-4</v>
      </c>
    </row>
    <row r="709" spans="1:6" x14ac:dyDescent="0.2">
      <c r="A709" s="58" t="s">
        <v>457</v>
      </c>
      <c r="B709" s="58" t="s">
        <v>51</v>
      </c>
      <c r="C709" s="71">
        <v>769</v>
      </c>
      <c r="D709" s="72">
        <v>16269596</v>
      </c>
      <c r="E709" s="72">
        <v>976016</v>
      </c>
      <c r="F709" s="73">
        <v>1.2502968469586238E-3</v>
      </c>
    </row>
    <row r="710" spans="1:6" x14ac:dyDescent="0.2">
      <c r="A710" s="58" t="s">
        <v>466</v>
      </c>
      <c r="B710" s="58" t="s">
        <v>5</v>
      </c>
      <c r="C710" s="71">
        <v>29</v>
      </c>
      <c r="D710" s="72">
        <v>316819</v>
      </c>
      <c r="E710" s="72">
        <v>19009</v>
      </c>
      <c r="F710" s="73">
        <v>2.4350925357613481E-5</v>
      </c>
    </row>
    <row r="711" spans="1:6" x14ac:dyDescent="0.2">
      <c r="A711" s="58" t="s">
        <v>466</v>
      </c>
      <c r="B711" s="58" t="s">
        <v>1</v>
      </c>
      <c r="C711" s="71">
        <v>24</v>
      </c>
      <c r="D711" s="72">
        <v>264716</v>
      </c>
      <c r="E711" s="72">
        <v>15883</v>
      </c>
      <c r="F711" s="73">
        <v>2.0346454177230518E-5</v>
      </c>
    </row>
    <row r="712" spans="1:6" x14ac:dyDescent="0.2">
      <c r="A712" s="58" t="s">
        <v>466</v>
      </c>
      <c r="B712" s="58" t="s">
        <v>797</v>
      </c>
      <c r="C712" s="71">
        <v>120</v>
      </c>
      <c r="D712" s="72">
        <v>4745827</v>
      </c>
      <c r="E712" s="72">
        <v>284750</v>
      </c>
      <c r="F712" s="73">
        <v>3.6477068733654786E-4</v>
      </c>
    </row>
    <row r="713" spans="1:6" x14ac:dyDescent="0.2">
      <c r="A713" s="58" t="s">
        <v>466</v>
      </c>
      <c r="B713" s="58" t="s">
        <v>3</v>
      </c>
      <c r="C713" s="71">
        <v>61</v>
      </c>
      <c r="D713" s="72">
        <v>6540884</v>
      </c>
      <c r="E713" s="72">
        <v>392453</v>
      </c>
      <c r="F713" s="73">
        <v>5.0274047605720885E-4</v>
      </c>
    </row>
    <row r="714" spans="1:6" x14ac:dyDescent="0.2">
      <c r="A714" s="58" t="s">
        <v>466</v>
      </c>
      <c r="B714" s="58" t="s">
        <v>2</v>
      </c>
      <c r="C714" s="71">
        <v>12</v>
      </c>
      <c r="D714" s="72">
        <v>1041714</v>
      </c>
      <c r="E714" s="72">
        <v>62503</v>
      </c>
      <c r="F714" s="73">
        <v>8.00676462531914E-5</v>
      </c>
    </row>
    <row r="715" spans="1:6" x14ac:dyDescent="0.2">
      <c r="A715" s="58" t="s">
        <v>466</v>
      </c>
      <c r="B715" s="58" t="s">
        <v>6</v>
      </c>
      <c r="C715" s="71">
        <v>18</v>
      </c>
      <c r="D715" s="72">
        <v>1014265</v>
      </c>
      <c r="E715" s="72">
        <v>60856</v>
      </c>
      <c r="F715" s="73">
        <v>7.7957804911511696E-5</v>
      </c>
    </row>
    <row r="716" spans="1:6" x14ac:dyDescent="0.2">
      <c r="A716" s="58" t="s">
        <v>466</v>
      </c>
      <c r="B716" s="58" t="s">
        <v>10</v>
      </c>
      <c r="C716" s="71">
        <v>352</v>
      </c>
      <c r="D716" s="72">
        <v>6978030</v>
      </c>
      <c r="E716" s="72">
        <v>418682</v>
      </c>
      <c r="F716" s="73">
        <v>5.3634037195940485E-4</v>
      </c>
    </row>
    <row r="717" spans="1:6" x14ac:dyDescent="0.2">
      <c r="A717" s="58" t="s">
        <v>466</v>
      </c>
      <c r="B717" s="58" t="s">
        <v>4</v>
      </c>
      <c r="C717" s="71">
        <v>61</v>
      </c>
      <c r="D717" s="72">
        <v>5405478</v>
      </c>
      <c r="E717" s="72">
        <v>324329</v>
      </c>
      <c r="F717" s="73">
        <v>4.1547221160026423E-4</v>
      </c>
    </row>
    <row r="718" spans="1:6" x14ac:dyDescent="0.2">
      <c r="A718" s="58" t="s">
        <v>466</v>
      </c>
      <c r="B718" s="58" t="s">
        <v>798</v>
      </c>
      <c r="C718" s="71">
        <v>475</v>
      </c>
      <c r="D718" s="72">
        <v>5681742</v>
      </c>
      <c r="E718" s="72">
        <v>338748</v>
      </c>
      <c r="F718" s="73">
        <v>4.3394325125155721E-4</v>
      </c>
    </row>
    <row r="719" spans="1:6" x14ac:dyDescent="0.2">
      <c r="A719" s="58" t="s">
        <v>466</v>
      </c>
      <c r="B719" s="58" t="s">
        <v>8</v>
      </c>
      <c r="C719" s="71">
        <v>155</v>
      </c>
      <c r="D719" s="72">
        <v>3364395</v>
      </c>
      <c r="E719" s="72">
        <v>201722</v>
      </c>
      <c r="F719" s="73">
        <v>2.5841008811555087E-4</v>
      </c>
    </row>
    <row r="720" spans="1:6" x14ac:dyDescent="0.2">
      <c r="A720" s="58" t="s">
        <v>466</v>
      </c>
      <c r="B720" s="58" t="s">
        <v>799</v>
      </c>
      <c r="C720" s="71">
        <v>119</v>
      </c>
      <c r="D720" s="72">
        <v>5135420</v>
      </c>
      <c r="E720" s="72">
        <v>308125</v>
      </c>
      <c r="F720" s="73">
        <v>3.9471454972984655E-4</v>
      </c>
    </row>
    <row r="721" spans="1:6" x14ac:dyDescent="0.2">
      <c r="A721" s="58" t="s">
        <v>466</v>
      </c>
      <c r="B721" s="58" t="s">
        <v>25</v>
      </c>
      <c r="C721" s="71">
        <v>130</v>
      </c>
      <c r="D721" s="72">
        <v>9348036</v>
      </c>
      <c r="E721" s="72">
        <v>560882</v>
      </c>
      <c r="F721" s="73">
        <v>7.1850153697874497E-4</v>
      </c>
    </row>
    <row r="722" spans="1:6" x14ac:dyDescent="0.2">
      <c r="A722" s="58" t="s">
        <v>466</v>
      </c>
      <c r="B722" s="58" t="s">
        <v>51</v>
      </c>
      <c r="C722" s="71">
        <v>1556</v>
      </c>
      <c r="D722" s="72">
        <v>49837326</v>
      </c>
      <c r="E722" s="72">
        <v>2987941</v>
      </c>
      <c r="F722" s="73">
        <v>3.8276147227078216E-3</v>
      </c>
    </row>
    <row r="723" spans="1:6" x14ac:dyDescent="0.2">
      <c r="A723" s="58" t="s">
        <v>478</v>
      </c>
      <c r="B723" s="58" t="s">
        <v>5</v>
      </c>
      <c r="C723" s="71">
        <v>37</v>
      </c>
      <c r="D723" s="72">
        <v>498706</v>
      </c>
      <c r="E723" s="72">
        <v>29922</v>
      </c>
      <c r="F723" s="73">
        <v>3.8330705905124441E-5</v>
      </c>
    </row>
    <row r="724" spans="1:6" x14ac:dyDescent="0.2">
      <c r="A724" s="58" t="s">
        <v>478</v>
      </c>
      <c r="B724" s="58" t="s">
        <v>1</v>
      </c>
      <c r="C724" s="71">
        <v>33</v>
      </c>
      <c r="D724" s="72">
        <v>2903694</v>
      </c>
      <c r="E724" s="72">
        <v>174222</v>
      </c>
      <c r="F724" s="73">
        <v>2.2318201471167003E-4</v>
      </c>
    </row>
    <row r="725" spans="1:6" x14ac:dyDescent="0.2">
      <c r="A725" s="58" t="s">
        <v>478</v>
      </c>
      <c r="B725" s="58" t="s">
        <v>797</v>
      </c>
      <c r="C725" s="71">
        <v>283</v>
      </c>
      <c r="D725" s="72">
        <v>12480539</v>
      </c>
      <c r="E725" s="72">
        <v>748439</v>
      </c>
      <c r="F725" s="73">
        <v>9.5876596473916961E-4</v>
      </c>
    </row>
    <row r="726" spans="1:6" x14ac:dyDescent="0.2">
      <c r="A726" s="58" t="s">
        <v>478</v>
      </c>
      <c r="B726" s="58" t="s">
        <v>3</v>
      </c>
      <c r="C726" s="71">
        <v>117</v>
      </c>
      <c r="D726" s="72">
        <v>16021796</v>
      </c>
      <c r="E726" s="72">
        <v>961308</v>
      </c>
      <c r="F726" s="73">
        <v>1.2314555922813772E-3</v>
      </c>
    </row>
    <row r="727" spans="1:6" x14ac:dyDescent="0.2">
      <c r="A727" s="58" t="s">
        <v>478</v>
      </c>
      <c r="B727" s="58" t="s">
        <v>2</v>
      </c>
      <c r="C727" s="71">
        <v>44</v>
      </c>
      <c r="D727" s="72">
        <v>17987283</v>
      </c>
      <c r="E727" s="72">
        <v>1079237</v>
      </c>
      <c r="F727" s="73">
        <v>1.3825251002248776E-3</v>
      </c>
    </row>
    <row r="728" spans="1:6" x14ac:dyDescent="0.2">
      <c r="A728" s="58" t="s">
        <v>478</v>
      </c>
      <c r="B728" s="58" t="s">
        <v>6</v>
      </c>
      <c r="C728" s="71">
        <v>19</v>
      </c>
      <c r="D728" s="72">
        <v>611451</v>
      </c>
      <c r="E728" s="72">
        <v>36687</v>
      </c>
      <c r="F728" s="73">
        <v>4.6996811962479127E-5</v>
      </c>
    </row>
    <row r="729" spans="1:6" x14ac:dyDescent="0.2">
      <c r="A729" s="58" t="s">
        <v>478</v>
      </c>
      <c r="B729" s="58" t="s">
        <v>10</v>
      </c>
      <c r="C729" s="71">
        <v>459</v>
      </c>
      <c r="D729" s="72">
        <v>26397518</v>
      </c>
      <c r="E729" s="72">
        <v>1583851</v>
      </c>
      <c r="F729" s="73">
        <v>2.0289461559567295E-3</v>
      </c>
    </row>
    <row r="730" spans="1:6" x14ac:dyDescent="0.2">
      <c r="A730" s="58" t="s">
        <v>478</v>
      </c>
      <c r="B730" s="58" t="s">
        <v>4</v>
      </c>
      <c r="C730" s="71">
        <v>54</v>
      </c>
      <c r="D730" s="72">
        <v>5871070</v>
      </c>
      <c r="E730" s="72">
        <v>352264</v>
      </c>
      <c r="F730" s="73">
        <v>4.5125752907435187E-4</v>
      </c>
    </row>
    <row r="731" spans="1:6" x14ac:dyDescent="0.2">
      <c r="A731" s="58" t="s">
        <v>478</v>
      </c>
      <c r="B731" s="58" t="s">
        <v>798</v>
      </c>
      <c r="C731" s="71">
        <v>770</v>
      </c>
      <c r="D731" s="72">
        <v>11232021</v>
      </c>
      <c r="E731" s="72">
        <v>669095</v>
      </c>
      <c r="F731" s="73">
        <v>8.5712464633344164E-4</v>
      </c>
    </row>
    <row r="732" spans="1:6" x14ac:dyDescent="0.2">
      <c r="A732" s="58" t="s">
        <v>478</v>
      </c>
      <c r="B732" s="58" t="s">
        <v>8</v>
      </c>
      <c r="C732" s="71">
        <v>288</v>
      </c>
      <c r="D732" s="72">
        <v>9536936</v>
      </c>
      <c r="E732" s="72">
        <v>572215</v>
      </c>
      <c r="F732" s="73">
        <v>7.3301934628369704E-4</v>
      </c>
    </row>
    <row r="733" spans="1:6" x14ac:dyDescent="0.2">
      <c r="A733" s="58" t="s">
        <v>478</v>
      </c>
      <c r="B733" s="58" t="s">
        <v>799</v>
      </c>
      <c r="C733" s="71">
        <v>77</v>
      </c>
      <c r="D733" s="72">
        <v>3620377</v>
      </c>
      <c r="E733" s="72">
        <v>217223</v>
      </c>
      <c r="F733" s="73">
        <v>2.7826719232768021E-4</v>
      </c>
    </row>
    <row r="734" spans="1:6" x14ac:dyDescent="0.2">
      <c r="A734" s="58" t="s">
        <v>478</v>
      </c>
      <c r="B734" s="58" t="s">
        <v>25</v>
      </c>
      <c r="C734" s="71">
        <v>114</v>
      </c>
      <c r="D734" s="72">
        <v>5278911</v>
      </c>
      <c r="E734" s="72">
        <v>316735</v>
      </c>
      <c r="F734" s="73">
        <v>4.0574413925738892E-4</v>
      </c>
    </row>
    <row r="735" spans="1:6" x14ac:dyDescent="0.2">
      <c r="A735" s="58" t="s">
        <v>478</v>
      </c>
      <c r="B735" s="58" t="s">
        <v>51</v>
      </c>
      <c r="C735" s="71">
        <v>2295</v>
      </c>
      <c r="D735" s="72">
        <v>112440303</v>
      </c>
      <c r="E735" s="72">
        <v>6741197</v>
      </c>
      <c r="F735" s="73">
        <v>8.6356139180371362E-3</v>
      </c>
    </row>
    <row r="736" spans="1:6" x14ac:dyDescent="0.2">
      <c r="A736" s="58" t="s">
        <v>484</v>
      </c>
      <c r="B736" s="58" t="s">
        <v>5</v>
      </c>
      <c r="C736" s="71">
        <v>258</v>
      </c>
      <c r="D736" s="72">
        <v>16866555</v>
      </c>
      <c r="E736" s="72">
        <v>1011993</v>
      </c>
      <c r="F736" s="73">
        <v>1.2963841341168572E-3</v>
      </c>
    </row>
    <row r="737" spans="1:6" x14ac:dyDescent="0.2">
      <c r="A737" s="58" t="s">
        <v>484</v>
      </c>
      <c r="B737" s="58" t="s">
        <v>1</v>
      </c>
      <c r="C737" s="71">
        <v>159</v>
      </c>
      <c r="D737" s="72">
        <v>86201325</v>
      </c>
      <c r="E737" s="72">
        <v>5172080</v>
      </c>
      <c r="F737" s="73">
        <v>6.6255423232997801E-3</v>
      </c>
    </row>
    <row r="738" spans="1:6" x14ac:dyDescent="0.2">
      <c r="A738" s="58" t="s">
        <v>484</v>
      </c>
      <c r="B738" s="58" t="s">
        <v>797</v>
      </c>
      <c r="C738" s="71">
        <v>1725</v>
      </c>
      <c r="D738" s="72">
        <v>111822695</v>
      </c>
      <c r="E738" s="72">
        <v>6709362</v>
      </c>
      <c r="F738" s="73">
        <v>8.5948326192439532E-3</v>
      </c>
    </row>
    <row r="739" spans="1:6" x14ac:dyDescent="0.2">
      <c r="A739" s="58" t="s">
        <v>484</v>
      </c>
      <c r="B739" s="58" t="s">
        <v>3</v>
      </c>
      <c r="C739" s="71">
        <v>509</v>
      </c>
      <c r="D739" s="72">
        <v>80640550</v>
      </c>
      <c r="E739" s="72">
        <v>4838433</v>
      </c>
      <c r="F739" s="73">
        <v>6.19813355940943E-3</v>
      </c>
    </row>
    <row r="740" spans="1:6" x14ac:dyDescent="0.2">
      <c r="A740" s="58" t="s">
        <v>484</v>
      </c>
      <c r="B740" s="58" t="s">
        <v>2</v>
      </c>
      <c r="C740" s="71">
        <v>176</v>
      </c>
      <c r="D740" s="72">
        <v>119402836</v>
      </c>
      <c r="E740" s="72">
        <v>7164170</v>
      </c>
      <c r="F740" s="73">
        <v>9.1774511504683978E-3</v>
      </c>
    </row>
    <row r="741" spans="1:6" x14ac:dyDescent="0.2">
      <c r="A741" s="58" t="s">
        <v>484</v>
      </c>
      <c r="B741" s="58" t="s">
        <v>6</v>
      </c>
      <c r="C741" s="71">
        <v>212</v>
      </c>
      <c r="D741" s="72">
        <v>30248069</v>
      </c>
      <c r="E741" s="72">
        <v>1814884</v>
      </c>
      <c r="F741" s="73">
        <v>2.3249042462374129E-3</v>
      </c>
    </row>
    <row r="742" spans="1:6" x14ac:dyDescent="0.2">
      <c r="A742" s="58" t="s">
        <v>484</v>
      </c>
      <c r="B742" s="58" t="s">
        <v>10</v>
      </c>
      <c r="C742" s="71">
        <v>2758</v>
      </c>
      <c r="D742" s="72">
        <v>146144957</v>
      </c>
      <c r="E742" s="72">
        <v>8768698</v>
      </c>
      <c r="F742" s="73">
        <v>1.1232884974562292E-2</v>
      </c>
    </row>
    <row r="743" spans="1:6" x14ac:dyDescent="0.2">
      <c r="A743" s="58" t="s">
        <v>484</v>
      </c>
      <c r="B743" s="58" t="s">
        <v>4</v>
      </c>
      <c r="C743" s="71">
        <v>295</v>
      </c>
      <c r="D743" s="72">
        <v>53587594</v>
      </c>
      <c r="E743" s="72">
        <v>3215256</v>
      </c>
      <c r="F743" s="73">
        <v>4.1188099774643007E-3</v>
      </c>
    </row>
    <row r="744" spans="1:6" x14ac:dyDescent="0.2">
      <c r="A744" s="58" t="s">
        <v>484</v>
      </c>
      <c r="B744" s="58" t="s">
        <v>798</v>
      </c>
      <c r="C744" s="71">
        <v>5253</v>
      </c>
      <c r="D744" s="72">
        <v>156655028</v>
      </c>
      <c r="E744" s="72">
        <v>9284908</v>
      </c>
      <c r="F744" s="73">
        <v>1.1894160748082921E-2</v>
      </c>
    </row>
    <row r="745" spans="1:6" x14ac:dyDescent="0.2">
      <c r="A745" s="58" t="s">
        <v>484</v>
      </c>
      <c r="B745" s="58" t="s">
        <v>8</v>
      </c>
      <c r="C745" s="71">
        <v>1586</v>
      </c>
      <c r="D745" s="72">
        <v>79617778</v>
      </c>
      <c r="E745" s="72">
        <v>4777046</v>
      </c>
      <c r="F745" s="73">
        <v>6.1194955324260112E-3</v>
      </c>
    </row>
    <row r="746" spans="1:6" x14ac:dyDescent="0.2">
      <c r="A746" s="58" t="s">
        <v>484</v>
      </c>
      <c r="B746" s="58" t="s">
        <v>799</v>
      </c>
      <c r="C746" s="71">
        <v>440</v>
      </c>
      <c r="D746" s="72">
        <v>52461500</v>
      </c>
      <c r="E746" s="72">
        <v>3123126</v>
      </c>
      <c r="F746" s="73">
        <v>4.000789526457044E-3</v>
      </c>
    </row>
    <row r="747" spans="1:6" x14ac:dyDescent="0.2">
      <c r="A747" s="58" t="s">
        <v>484</v>
      </c>
      <c r="B747" s="58" t="s">
        <v>25</v>
      </c>
      <c r="C747" s="71">
        <v>724</v>
      </c>
      <c r="D747" s="72">
        <v>159517691</v>
      </c>
      <c r="E747" s="72">
        <v>9571062</v>
      </c>
      <c r="F747" s="73">
        <v>1.2260729988694345E-2</v>
      </c>
    </row>
    <row r="748" spans="1:6" x14ac:dyDescent="0.2">
      <c r="A748" s="58" t="s">
        <v>484</v>
      </c>
      <c r="B748" s="58" t="s">
        <v>51</v>
      </c>
      <c r="C748" s="71">
        <v>14095</v>
      </c>
      <c r="D748" s="72">
        <v>1093166576</v>
      </c>
      <c r="E748" s="72">
        <v>65451016</v>
      </c>
      <c r="F748" s="73">
        <v>8.3844116218421041E-2</v>
      </c>
    </row>
    <row r="749" spans="1:6" x14ac:dyDescent="0.2">
      <c r="A749" s="58" t="s">
        <v>500</v>
      </c>
      <c r="B749" s="58" t="s">
        <v>5</v>
      </c>
      <c r="C749" s="71" t="s">
        <v>796</v>
      </c>
      <c r="D749" s="72" t="s">
        <v>796</v>
      </c>
      <c r="E749" s="72" t="s">
        <v>796</v>
      </c>
      <c r="F749" s="73" t="s">
        <v>796</v>
      </c>
    </row>
    <row r="750" spans="1:6" x14ac:dyDescent="0.2">
      <c r="A750" s="58" t="s">
        <v>500</v>
      </c>
      <c r="B750" s="58" t="s">
        <v>1</v>
      </c>
      <c r="C750" s="71" t="s">
        <v>796</v>
      </c>
      <c r="D750" s="72" t="s">
        <v>796</v>
      </c>
      <c r="E750" s="72" t="s">
        <v>796</v>
      </c>
      <c r="F750" s="73" t="s">
        <v>796</v>
      </c>
    </row>
    <row r="751" spans="1:6" x14ac:dyDescent="0.2">
      <c r="A751" s="58" t="s">
        <v>500</v>
      </c>
      <c r="B751" s="58" t="s">
        <v>797</v>
      </c>
      <c r="C751" s="71">
        <v>74</v>
      </c>
      <c r="D751" s="72">
        <v>1042957</v>
      </c>
      <c r="E751" s="72">
        <v>62577</v>
      </c>
      <c r="F751" s="73">
        <v>8.0162441796169116E-5</v>
      </c>
    </row>
    <row r="752" spans="1:6" x14ac:dyDescent="0.2">
      <c r="A752" s="58" t="s">
        <v>500</v>
      </c>
      <c r="B752" s="58" t="s">
        <v>3</v>
      </c>
      <c r="C752" s="71">
        <v>40</v>
      </c>
      <c r="D752" s="72">
        <v>2319449</v>
      </c>
      <c r="E752" s="72">
        <v>139167</v>
      </c>
      <c r="F752" s="73">
        <v>1.7827582877810486E-4</v>
      </c>
    </row>
    <row r="753" spans="1:6" x14ac:dyDescent="0.2">
      <c r="A753" s="58" t="s">
        <v>500</v>
      </c>
      <c r="B753" s="58" t="s">
        <v>2</v>
      </c>
      <c r="C753" s="71">
        <v>16</v>
      </c>
      <c r="D753" s="72">
        <v>1146451</v>
      </c>
      <c r="E753" s="72">
        <v>68787</v>
      </c>
      <c r="F753" s="73">
        <v>8.811758128119093E-5</v>
      </c>
    </row>
    <row r="754" spans="1:6" x14ac:dyDescent="0.2">
      <c r="A754" s="58" t="s">
        <v>500</v>
      </c>
      <c r="B754" s="58" t="s">
        <v>6</v>
      </c>
      <c r="C754" s="71" t="s">
        <v>796</v>
      </c>
      <c r="D754" s="72" t="s">
        <v>796</v>
      </c>
      <c r="E754" s="72" t="s">
        <v>796</v>
      </c>
      <c r="F754" s="73" t="s">
        <v>796</v>
      </c>
    </row>
    <row r="755" spans="1:6" x14ac:dyDescent="0.2">
      <c r="A755" s="58" t="s">
        <v>500</v>
      </c>
      <c r="B755" s="58" t="s">
        <v>10</v>
      </c>
      <c r="C755" s="71">
        <v>127</v>
      </c>
      <c r="D755" s="72">
        <v>1288479</v>
      </c>
      <c r="E755" s="72">
        <v>77309</v>
      </c>
      <c r="F755" s="73">
        <v>9.9034440973840845E-5</v>
      </c>
    </row>
    <row r="756" spans="1:6" x14ac:dyDescent="0.2">
      <c r="A756" s="58" t="s">
        <v>500</v>
      </c>
      <c r="B756" s="58" t="s">
        <v>4</v>
      </c>
      <c r="C756" s="71">
        <v>23</v>
      </c>
      <c r="D756" s="72">
        <v>821242</v>
      </c>
      <c r="E756" s="72">
        <v>49275</v>
      </c>
      <c r="F756" s="73">
        <v>6.3122302435499194E-5</v>
      </c>
    </row>
    <row r="757" spans="1:6" x14ac:dyDescent="0.2">
      <c r="A757" s="58" t="s">
        <v>500</v>
      </c>
      <c r="B757" s="58" t="s">
        <v>798</v>
      </c>
      <c r="C757" s="71">
        <v>173</v>
      </c>
      <c r="D757" s="72">
        <v>1937630</v>
      </c>
      <c r="E757" s="72">
        <v>116241</v>
      </c>
      <c r="F757" s="73">
        <v>1.489071447469277E-4</v>
      </c>
    </row>
    <row r="758" spans="1:6" x14ac:dyDescent="0.2">
      <c r="A758" s="58" t="s">
        <v>500</v>
      </c>
      <c r="B758" s="58" t="s">
        <v>8</v>
      </c>
      <c r="C758" s="71">
        <v>59</v>
      </c>
      <c r="D758" s="72">
        <v>869900</v>
      </c>
      <c r="E758" s="72">
        <v>52194</v>
      </c>
      <c r="F758" s="73">
        <v>6.6861602299714764E-5</v>
      </c>
    </row>
    <row r="759" spans="1:6" x14ac:dyDescent="0.2">
      <c r="A759" s="58" t="s">
        <v>500</v>
      </c>
      <c r="B759" s="58" t="s">
        <v>799</v>
      </c>
      <c r="C759" s="71">
        <v>41</v>
      </c>
      <c r="D759" s="72">
        <v>637481</v>
      </c>
      <c r="E759" s="72">
        <v>38249</v>
      </c>
      <c r="F759" s="73">
        <v>4.8997766531819557E-5</v>
      </c>
    </row>
    <row r="760" spans="1:6" x14ac:dyDescent="0.2">
      <c r="A760" s="58" t="s">
        <v>500</v>
      </c>
      <c r="B760" s="58" t="s">
        <v>25</v>
      </c>
      <c r="C760" s="71">
        <v>30</v>
      </c>
      <c r="D760" s="72">
        <v>842390</v>
      </c>
      <c r="E760" s="72">
        <v>50543</v>
      </c>
      <c r="F760" s="73">
        <v>6.4746636874630866E-5</v>
      </c>
    </row>
    <row r="761" spans="1:6" x14ac:dyDescent="0.2">
      <c r="A761" s="58" t="s">
        <v>500</v>
      </c>
      <c r="B761" s="58" t="s">
        <v>51</v>
      </c>
      <c r="C761" s="71">
        <v>595</v>
      </c>
      <c r="D761" s="72">
        <v>10940929</v>
      </c>
      <c r="E761" s="72">
        <v>656439</v>
      </c>
      <c r="F761" s="73">
        <v>8.4091204644255008E-4</v>
      </c>
    </row>
    <row r="762" spans="1:6" x14ac:dyDescent="0.2">
      <c r="A762" s="58" t="s">
        <v>505</v>
      </c>
      <c r="B762" s="58" t="s">
        <v>5</v>
      </c>
      <c r="C762" s="71" t="s">
        <v>796</v>
      </c>
      <c r="D762" s="72" t="s">
        <v>796</v>
      </c>
      <c r="E762" s="72" t="s">
        <v>796</v>
      </c>
      <c r="F762" s="73" t="s">
        <v>796</v>
      </c>
    </row>
    <row r="763" spans="1:6" x14ac:dyDescent="0.2">
      <c r="A763" s="58" t="s">
        <v>505</v>
      </c>
      <c r="B763" s="58" t="s">
        <v>1</v>
      </c>
      <c r="C763" s="71" t="s">
        <v>796</v>
      </c>
      <c r="D763" s="72" t="s">
        <v>796</v>
      </c>
      <c r="E763" s="72" t="s">
        <v>796</v>
      </c>
      <c r="F763" s="73" t="s">
        <v>796</v>
      </c>
    </row>
    <row r="764" spans="1:6" x14ac:dyDescent="0.2">
      <c r="A764" s="58" t="s">
        <v>505</v>
      </c>
      <c r="B764" s="58" t="s">
        <v>797</v>
      </c>
      <c r="C764" s="71">
        <v>37</v>
      </c>
      <c r="D764" s="72">
        <v>1133123</v>
      </c>
      <c r="E764" s="72">
        <v>67987</v>
      </c>
      <c r="F764" s="73">
        <v>8.7092764600350765E-5</v>
      </c>
    </row>
    <row r="765" spans="1:6" x14ac:dyDescent="0.2">
      <c r="A765" s="58" t="s">
        <v>505</v>
      </c>
      <c r="B765" s="58" t="s">
        <v>3</v>
      </c>
      <c r="C765" s="71">
        <v>31</v>
      </c>
      <c r="D765" s="72">
        <v>3292568</v>
      </c>
      <c r="E765" s="72">
        <v>197554</v>
      </c>
      <c r="F765" s="73">
        <v>2.5307079320837359E-4</v>
      </c>
    </row>
    <row r="766" spans="1:6" x14ac:dyDescent="0.2">
      <c r="A766" s="58" t="s">
        <v>505</v>
      </c>
      <c r="B766" s="58" t="s">
        <v>2</v>
      </c>
      <c r="C766" s="71">
        <v>13</v>
      </c>
      <c r="D766" s="72">
        <v>768592</v>
      </c>
      <c r="E766" s="72">
        <v>46116</v>
      </c>
      <c r="F766" s="73">
        <v>5.9075557567031573E-5</v>
      </c>
    </row>
    <row r="767" spans="1:6" x14ac:dyDescent="0.2">
      <c r="A767" s="58" t="s">
        <v>505</v>
      </c>
      <c r="B767" s="58" t="s">
        <v>6</v>
      </c>
      <c r="C767" s="71" t="s">
        <v>796</v>
      </c>
      <c r="D767" s="72" t="s">
        <v>796</v>
      </c>
      <c r="E767" s="72" t="s">
        <v>796</v>
      </c>
      <c r="F767" s="73" t="s">
        <v>796</v>
      </c>
    </row>
    <row r="768" spans="1:6" x14ac:dyDescent="0.2">
      <c r="A768" s="58" t="s">
        <v>505</v>
      </c>
      <c r="B768" s="58" t="s">
        <v>10</v>
      </c>
      <c r="C768" s="71">
        <v>113</v>
      </c>
      <c r="D768" s="72">
        <v>4168304</v>
      </c>
      <c r="E768" s="72">
        <v>250098</v>
      </c>
      <c r="F768" s="73">
        <v>3.2038075280595591E-4</v>
      </c>
    </row>
    <row r="769" spans="1:6" x14ac:dyDescent="0.2">
      <c r="A769" s="58" t="s">
        <v>505</v>
      </c>
      <c r="B769" s="58" t="s">
        <v>4</v>
      </c>
      <c r="C769" s="71">
        <v>18</v>
      </c>
      <c r="D769" s="72">
        <v>2149908</v>
      </c>
      <c r="E769" s="72">
        <v>128994</v>
      </c>
      <c r="F769" s="73">
        <v>1.6524400366037104E-4</v>
      </c>
    </row>
    <row r="770" spans="1:6" x14ac:dyDescent="0.2">
      <c r="A770" s="58" t="s">
        <v>505</v>
      </c>
      <c r="B770" s="58" t="s">
        <v>798</v>
      </c>
      <c r="C770" s="71">
        <v>215</v>
      </c>
      <c r="D770" s="72">
        <v>2625972</v>
      </c>
      <c r="E770" s="72">
        <v>155239</v>
      </c>
      <c r="F770" s="73">
        <v>1.9886439589618385E-4</v>
      </c>
    </row>
    <row r="771" spans="1:6" x14ac:dyDescent="0.2">
      <c r="A771" s="58" t="s">
        <v>505</v>
      </c>
      <c r="B771" s="58" t="s">
        <v>8</v>
      </c>
      <c r="C771" s="71">
        <v>83</v>
      </c>
      <c r="D771" s="72">
        <v>2139974</v>
      </c>
      <c r="E771" s="72">
        <v>128398</v>
      </c>
      <c r="F771" s="73">
        <v>1.6448051523314513E-4</v>
      </c>
    </row>
    <row r="772" spans="1:6" x14ac:dyDescent="0.2">
      <c r="A772" s="58" t="s">
        <v>505</v>
      </c>
      <c r="B772" s="58" t="s">
        <v>799</v>
      </c>
      <c r="C772" s="71">
        <v>17</v>
      </c>
      <c r="D772" s="72">
        <v>382167</v>
      </c>
      <c r="E772" s="72">
        <v>22930</v>
      </c>
      <c r="F772" s="73">
        <v>2.9373808114581361E-5</v>
      </c>
    </row>
    <row r="773" spans="1:6" x14ac:dyDescent="0.2">
      <c r="A773" s="58" t="s">
        <v>505</v>
      </c>
      <c r="B773" s="58" t="s">
        <v>25</v>
      </c>
      <c r="C773" s="71">
        <v>15</v>
      </c>
      <c r="D773" s="72">
        <v>1849799</v>
      </c>
      <c r="E773" s="72">
        <v>110988</v>
      </c>
      <c r="F773" s="73">
        <v>1.4217794221636093E-4</v>
      </c>
    </row>
    <row r="774" spans="1:6" x14ac:dyDescent="0.2">
      <c r="A774" s="58" t="s">
        <v>505</v>
      </c>
      <c r="B774" s="58" t="s">
        <v>51</v>
      </c>
      <c r="C774" s="71">
        <v>563</v>
      </c>
      <c r="D774" s="72">
        <v>21428024</v>
      </c>
      <c r="E774" s="72">
        <v>1283363</v>
      </c>
      <c r="F774" s="73">
        <v>1.6440147624663531E-3</v>
      </c>
    </row>
    <row r="775" spans="1:6" x14ac:dyDescent="0.2">
      <c r="A775" s="58" t="s">
        <v>508</v>
      </c>
      <c r="B775" s="58" t="s">
        <v>5</v>
      </c>
      <c r="C775" s="71" t="s">
        <v>796</v>
      </c>
      <c r="D775" s="72" t="s">
        <v>796</v>
      </c>
      <c r="E775" s="72" t="s">
        <v>796</v>
      </c>
      <c r="F775" s="73" t="s">
        <v>796</v>
      </c>
    </row>
    <row r="776" spans="1:6" x14ac:dyDescent="0.2">
      <c r="A776" s="58" t="s">
        <v>508</v>
      </c>
      <c r="B776" s="58" t="s">
        <v>1</v>
      </c>
      <c r="C776" s="71">
        <v>23</v>
      </c>
      <c r="D776" s="72">
        <v>1975209</v>
      </c>
      <c r="E776" s="72">
        <v>118513</v>
      </c>
      <c r="F776" s="73">
        <v>1.5181762412051376E-4</v>
      </c>
    </row>
    <row r="777" spans="1:6" x14ac:dyDescent="0.2">
      <c r="A777" s="58" t="s">
        <v>508</v>
      </c>
      <c r="B777" s="58" t="s">
        <v>797</v>
      </c>
      <c r="C777" s="71">
        <v>81</v>
      </c>
      <c r="D777" s="72">
        <v>2432292</v>
      </c>
      <c r="E777" s="72">
        <v>145938</v>
      </c>
      <c r="F777" s="73">
        <v>1.8694962096056585E-4</v>
      </c>
    </row>
    <row r="778" spans="1:6" x14ac:dyDescent="0.2">
      <c r="A778" s="58" t="s">
        <v>508</v>
      </c>
      <c r="B778" s="58" t="s">
        <v>3</v>
      </c>
      <c r="C778" s="71">
        <v>40</v>
      </c>
      <c r="D778" s="72">
        <v>2891626</v>
      </c>
      <c r="E778" s="72">
        <v>173498</v>
      </c>
      <c r="F778" s="73">
        <v>2.2225455561550967E-4</v>
      </c>
    </row>
    <row r="779" spans="1:6" x14ac:dyDescent="0.2">
      <c r="A779" s="58" t="s">
        <v>508</v>
      </c>
      <c r="B779" s="58" t="s">
        <v>2</v>
      </c>
      <c r="C779" s="71">
        <v>24</v>
      </c>
      <c r="D779" s="72">
        <v>1487011</v>
      </c>
      <c r="E779" s="72">
        <v>89221</v>
      </c>
      <c r="F779" s="73">
        <v>1.1429396135155096E-4</v>
      </c>
    </row>
    <row r="780" spans="1:6" x14ac:dyDescent="0.2">
      <c r="A780" s="58" t="s">
        <v>508</v>
      </c>
      <c r="B780" s="58" t="s">
        <v>6</v>
      </c>
      <c r="C780" s="71" t="s">
        <v>796</v>
      </c>
      <c r="D780" s="72" t="s">
        <v>796</v>
      </c>
      <c r="E780" s="72" t="s">
        <v>796</v>
      </c>
      <c r="F780" s="73" t="s">
        <v>796</v>
      </c>
    </row>
    <row r="781" spans="1:6" x14ac:dyDescent="0.2">
      <c r="A781" s="58" t="s">
        <v>508</v>
      </c>
      <c r="B781" s="58" t="s">
        <v>10</v>
      </c>
      <c r="C781" s="71">
        <v>328</v>
      </c>
      <c r="D781" s="72">
        <v>6193565</v>
      </c>
      <c r="E781" s="72">
        <v>371614</v>
      </c>
      <c r="F781" s="73">
        <v>4.760452825421735E-4</v>
      </c>
    </row>
    <row r="782" spans="1:6" x14ac:dyDescent="0.2">
      <c r="A782" s="58" t="s">
        <v>508</v>
      </c>
      <c r="B782" s="58" t="s">
        <v>4</v>
      </c>
      <c r="C782" s="71">
        <v>18</v>
      </c>
      <c r="D782" s="72">
        <v>700558</v>
      </c>
      <c r="E782" s="72">
        <v>42033</v>
      </c>
      <c r="F782" s="73">
        <v>5.3845149432193558E-5</v>
      </c>
    </row>
    <row r="783" spans="1:6" x14ac:dyDescent="0.2">
      <c r="A783" s="58" t="s">
        <v>508</v>
      </c>
      <c r="B783" s="58" t="s">
        <v>798</v>
      </c>
      <c r="C783" s="71">
        <v>350</v>
      </c>
      <c r="D783" s="72">
        <v>8805149</v>
      </c>
      <c r="E783" s="72">
        <v>522613</v>
      </c>
      <c r="F783" s="73">
        <v>6.6947815002990445E-4</v>
      </c>
    </row>
    <row r="784" spans="1:6" x14ac:dyDescent="0.2">
      <c r="A784" s="58" t="s">
        <v>508</v>
      </c>
      <c r="B784" s="58" t="s">
        <v>8</v>
      </c>
      <c r="C784" s="71">
        <v>85</v>
      </c>
      <c r="D784" s="72">
        <v>1393361</v>
      </c>
      <c r="E784" s="72">
        <v>83602</v>
      </c>
      <c r="F784" s="73">
        <v>1.0709590518949982E-4</v>
      </c>
    </row>
    <row r="785" spans="1:6" x14ac:dyDescent="0.2">
      <c r="A785" s="58" t="s">
        <v>508</v>
      </c>
      <c r="B785" s="58" t="s">
        <v>799</v>
      </c>
      <c r="C785" s="71">
        <v>86</v>
      </c>
      <c r="D785" s="72">
        <v>4924564</v>
      </c>
      <c r="E785" s="72">
        <v>295474</v>
      </c>
      <c r="F785" s="73">
        <v>3.7850835494321035E-4</v>
      </c>
    </row>
    <row r="786" spans="1:6" x14ac:dyDescent="0.2">
      <c r="A786" s="58" t="s">
        <v>508</v>
      </c>
      <c r="B786" s="58" t="s">
        <v>25</v>
      </c>
      <c r="C786" s="71">
        <v>49</v>
      </c>
      <c r="D786" s="72">
        <v>1438876</v>
      </c>
      <c r="E786" s="72">
        <v>86333</v>
      </c>
      <c r="F786" s="73">
        <v>1.1059437313371795E-4</v>
      </c>
    </row>
    <row r="787" spans="1:6" x14ac:dyDescent="0.2">
      <c r="A787" s="58" t="s">
        <v>508</v>
      </c>
      <c r="B787" s="58" t="s">
        <v>51</v>
      </c>
      <c r="C787" s="71">
        <v>1104</v>
      </c>
      <c r="D787" s="72">
        <v>32391067</v>
      </c>
      <c r="E787" s="72">
        <v>1937769</v>
      </c>
      <c r="F787" s="73">
        <v>2.4823224935187184E-3</v>
      </c>
    </row>
    <row r="788" spans="1:6" x14ac:dyDescent="0.2">
      <c r="A788" s="58" t="s">
        <v>517</v>
      </c>
      <c r="B788" s="58" t="s">
        <v>5</v>
      </c>
      <c r="C788" s="71">
        <v>20</v>
      </c>
      <c r="D788" s="72">
        <v>406350</v>
      </c>
      <c r="E788" s="72">
        <v>24381</v>
      </c>
      <c r="F788" s="73">
        <v>3.1232569369455217E-5</v>
      </c>
    </row>
    <row r="789" spans="1:6" x14ac:dyDescent="0.2">
      <c r="A789" s="58" t="s">
        <v>517</v>
      </c>
      <c r="B789" s="58" t="s">
        <v>1</v>
      </c>
      <c r="C789" s="71">
        <v>12</v>
      </c>
      <c r="D789" s="72">
        <v>2662094</v>
      </c>
      <c r="E789" s="72">
        <v>159726</v>
      </c>
      <c r="F789" s="73">
        <v>2.0461233645484617E-4</v>
      </c>
    </row>
    <row r="790" spans="1:6" x14ac:dyDescent="0.2">
      <c r="A790" s="58" t="s">
        <v>517</v>
      </c>
      <c r="B790" s="58" t="s">
        <v>797</v>
      </c>
      <c r="C790" s="71">
        <v>86</v>
      </c>
      <c r="D790" s="72">
        <v>2902859</v>
      </c>
      <c r="E790" s="72">
        <v>174172</v>
      </c>
      <c r="F790" s="73">
        <v>2.2311796366911751E-4</v>
      </c>
    </row>
    <row r="791" spans="1:6" x14ac:dyDescent="0.2">
      <c r="A791" s="58" t="s">
        <v>517</v>
      </c>
      <c r="B791" s="58" t="s">
        <v>3</v>
      </c>
      <c r="C791" s="71">
        <v>49</v>
      </c>
      <c r="D791" s="72">
        <v>5010538</v>
      </c>
      <c r="E791" s="72">
        <v>300632</v>
      </c>
      <c r="F791" s="73">
        <v>3.8511586049292735E-4</v>
      </c>
    </row>
    <row r="792" spans="1:6" x14ac:dyDescent="0.2">
      <c r="A792" s="58" t="s">
        <v>517</v>
      </c>
      <c r="B792" s="58" t="s">
        <v>2</v>
      </c>
      <c r="C792" s="71">
        <v>24</v>
      </c>
      <c r="D792" s="72">
        <v>1079422</v>
      </c>
      <c r="E792" s="72">
        <v>64765</v>
      </c>
      <c r="F792" s="73">
        <v>8.2965315418266974E-5</v>
      </c>
    </row>
    <row r="793" spans="1:6" x14ac:dyDescent="0.2">
      <c r="A793" s="58" t="s">
        <v>517</v>
      </c>
      <c r="B793" s="58" t="s">
        <v>6</v>
      </c>
      <c r="C793" s="71">
        <v>13</v>
      </c>
      <c r="D793" s="72">
        <v>464464</v>
      </c>
      <c r="E793" s="72">
        <v>27868</v>
      </c>
      <c r="F793" s="73">
        <v>3.5699489077067309E-5</v>
      </c>
    </row>
    <row r="794" spans="1:6" x14ac:dyDescent="0.2">
      <c r="A794" s="58" t="s">
        <v>517</v>
      </c>
      <c r="B794" s="58" t="s">
        <v>10</v>
      </c>
      <c r="C794" s="71">
        <v>337</v>
      </c>
      <c r="D794" s="72">
        <v>8046693</v>
      </c>
      <c r="E794" s="72">
        <v>482802</v>
      </c>
      <c r="F794" s="73">
        <v>6.1847942892874442E-4</v>
      </c>
    </row>
    <row r="795" spans="1:6" x14ac:dyDescent="0.2">
      <c r="A795" s="58" t="s">
        <v>517</v>
      </c>
      <c r="B795" s="58" t="s">
        <v>4</v>
      </c>
      <c r="C795" s="71">
        <v>26</v>
      </c>
      <c r="D795" s="72">
        <v>1005602</v>
      </c>
      <c r="E795" s="72">
        <v>60336</v>
      </c>
      <c r="F795" s="73">
        <v>7.7291674068965591E-5</v>
      </c>
    </row>
    <row r="796" spans="1:6" x14ac:dyDescent="0.2">
      <c r="A796" s="58" t="s">
        <v>517</v>
      </c>
      <c r="B796" s="58" t="s">
        <v>798</v>
      </c>
      <c r="C796" s="71">
        <v>315</v>
      </c>
      <c r="D796" s="72">
        <v>6052142</v>
      </c>
      <c r="E796" s="72">
        <v>361022</v>
      </c>
      <c r="F796" s="73">
        <v>4.6247670968784963E-4</v>
      </c>
    </row>
    <row r="797" spans="1:6" x14ac:dyDescent="0.2">
      <c r="A797" s="58" t="s">
        <v>517</v>
      </c>
      <c r="B797" s="58" t="s">
        <v>8</v>
      </c>
      <c r="C797" s="71">
        <v>164</v>
      </c>
      <c r="D797" s="72">
        <v>2045598</v>
      </c>
      <c r="E797" s="72">
        <v>122736</v>
      </c>
      <c r="F797" s="73">
        <v>1.5722737517449883E-4</v>
      </c>
    </row>
    <row r="798" spans="1:6" x14ac:dyDescent="0.2">
      <c r="A798" s="58" t="s">
        <v>517</v>
      </c>
      <c r="B798" s="58" t="s">
        <v>799</v>
      </c>
      <c r="C798" s="71">
        <v>63</v>
      </c>
      <c r="D798" s="72">
        <v>2324020</v>
      </c>
      <c r="E798" s="72">
        <v>139441</v>
      </c>
      <c r="F798" s="73">
        <v>1.7862682849129261E-4</v>
      </c>
    </row>
    <row r="799" spans="1:6" x14ac:dyDescent="0.2">
      <c r="A799" s="58" t="s">
        <v>517</v>
      </c>
      <c r="B799" s="58" t="s">
        <v>25</v>
      </c>
      <c r="C799" s="71">
        <v>39</v>
      </c>
      <c r="D799" s="72">
        <v>6486860</v>
      </c>
      <c r="E799" s="72">
        <v>389212</v>
      </c>
      <c r="F799" s="73">
        <v>4.9858868747895506E-4</v>
      </c>
    </row>
    <row r="800" spans="1:6" x14ac:dyDescent="0.2">
      <c r="A800" s="58" t="s">
        <v>517</v>
      </c>
      <c r="B800" s="58" t="s">
        <v>51</v>
      </c>
      <c r="C800" s="71">
        <v>1148</v>
      </c>
      <c r="D800" s="72">
        <v>38486643</v>
      </c>
      <c r="E800" s="72">
        <v>2307092</v>
      </c>
      <c r="F800" s="73">
        <v>2.9554329572911357E-3</v>
      </c>
    </row>
    <row r="801" spans="1:6" x14ac:dyDescent="0.2">
      <c r="A801" s="58" t="s">
        <v>521</v>
      </c>
      <c r="B801" s="58" t="s">
        <v>5</v>
      </c>
      <c r="C801" s="71">
        <v>29</v>
      </c>
      <c r="D801" s="72">
        <v>952450</v>
      </c>
      <c r="E801" s="72">
        <v>57147</v>
      </c>
      <c r="F801" s="73">
        <v>7.3206498574966458E-5</v>
      </c>
    </row>
    <row r="802" spans="1:6" x14ac:dyDescent="0.2">
      <c r="A802" s="58" t="s">
        <v>521</v>
      </c>
      <c r="B802" s="58" t="s">
        <v>1</v>
      </c>
      <c r="C802" s="71">
        <v>15</v>
      </c>
      <c r="D802" s="72">
        <v>2800360</v>
      </c>
      <c r="E802" s="72">
        <v>168022</v>
      </c>
      <c r="F802" s="73">
        <v>2.1523968543515871E-4</v>
      </c>
    </row>
    <row r="803" spans="1:6" x14ac:dyDescent="0.2">
      <c r="A803" s="58" t="s">
        <v>521</v>
      </c>
      <c r="B803" s="58" t="s">
        <v>797</v>
      </c>
      <c r="C803" s="71">
        <v>131</v>
      </c>
      <c r="D803" s="72">
        <v>9034197</v>
      </c>
      <c r="E803" s="72">
        <v>542052</v>
      </c>
      <c r="F803" s="73">
        <v>6.9437991435346953E-4</v>
      </c>
    </row>
    <row r="804" spans="1:6" x14ac:dyDescent="0.2">
      <c r="A804" s="58" t="s">
        <v>521</v>
      </c>
      <c r="B804" s="58" t="s">
        <v>3</v>
      </c>
      <c r="C804" s="71">
        <v>60</v>
      </c>
      <c r="D804" s="72">
        <v>6335079</v>
      </c>
      <c r="E804" s="72">
        <v>380105</v>
      </c>
      <c r="F804" s="73">
        <v>4.8692243058844081E-4</v>
      </c>
    </row>
    <row r="805" spans="1:6" x14ac:dyDescent="0.2">
      <c r="A805" s="58" t="s">
        <v>521</v>
      </c>
      <c r="B805" s="58" t="s">
        <v>2</v>
      </c>
      <c r="C805" s="71">
        <v>22</v>
      </c>
      <c r="D805" s="72">
        <v>12103808</v>
      </c>
      <c r="E805" s="72">
        <v>726228</v>
      </c>
      <c r="F805" s="73">
        <v>9.3031321061649332E-4</v>
      </c>
    </row>
    <row r="806" spans="1:6" x14ac:dyDescent="0.2">
      <c r="A806" s="58" t="s">
        <v>521</v>
      </c>
      <c r="B806" s="58" t="s">
        <v>6</v>
      </c>
      <c r="C806" s="71">
        <v>18</v>
      </c>
      <c r="D806" s="72">
        <v>1224060</v>
      </c>
      <c r="E806" s="72">
        <v>73444</v>
      </c>
      <c r="F806" s="73">
        <v>9.4083295384531776E-5</v>
      </c>
    </row>
    <row r="807" spans="1:6" x14ac:dyDescent="0.2">
      <c r="A807" s="58" t="s">
        <v>521</v>
      </c>
      <c r="B807" s="58" t="s">
        <v>10</v>
      </c>
      <c r="C807" s="71">
        <v>343</v>
      </c>
      <c r="D807" s="72">
        <v>12709670</v>
      </c>
      <c r="E807" s="72">
        <v>762580</v>
      </c>
      <c r="F807" s="73">
        <v>9.7688088059387067E-4</v>
      </c>
    </row>
    <row r="808" spans="1:6" x14ac:dyDescent="0.2">
      <c r="A808" s="58" t="s">
        <v>521</v>
      </c>
      <c r="B808" s="58" t="s">
        <v>4</v>
      </c>
      <c r="C808" s="71">
        <v>45</v>
      </c>
      <c r="D808" s="72">
        <v>2037831</v>
      </c>
      <c r="E808" s="72">
        <v>122270</v>
      </c>
      <c r="F808" s="73">
        <v>1.5663041945790943E-4</v>
      </c>
    </row>
    <row r="809" spans="1:6" x14ac:dyDescent="0.2">
      <c r="A809" s="58" t="s">
        <v>521</v>
      </c>
      <c r="B809" s="58" t="s">
        <v>798</v>
      </c>
      <c r="C809" s="71">
        <v>563</v>
      </c>
      <c r="D809" s="72">
        <v>11129341</v>
      </c>
      <c r="E809" s="72">
        <v>641445</v>
      </c>
      <c r="F809" s="73">
        <v>8.2170441980190323E-4</v>
      </c>
    </row>
    <row r="810" spans="1:6" x14ac:dyDescent="0.2">
      <c r="A810" s="58" t="s">
        <v>521</v>
      </c>
      <c r="B810" s="58" t="s">
        <v>8</v>
      </c>
      <c r="C810" s="71">
        <v>185</v>
      </c>
      <c r="D810" s="72">
        <v>6727312</v>
      </c>
      <c r="E810" s="72">
        <v>403639</v>
      </c>
      <c r="F810" s="73">
        <v>5.1706997529705654E-4</v>
      </c>
    </row>
    <row r="811" spans="1:6" x14ac:dyDescent="0.2">
      <c r="A811" s="58" t="s">
        <v>521</v>
      </c>
      <c r="B811" s="58" t="s">
        <v>799</v>
      </c>
      <c r="C811" s="71">
        <v>58</v>
      </c>
      <c r="D811" s="72">
        <v>4202578</v>
      </c>
      <c r="E811" s="72">
        <v>252155</v>
      </c>
      <c r="F811" s="73">
        <v>3.230158126965662E-4</v>
      </c>
    </row>
    <row r="812" spans="1:6" x14ac:dyDescent="0.2">
      <c r="A812" s="58" t="s">
        <v>521</v>
      </c>
      <c r="B812" s="58" t="s">
        <v>25</v>
      </c>
      <c r="C812" s="71">
        <v>71</v>
      </c>
      <c r="D812" s="72">
        <v>4193324</v>
      </c>
      <c r="E812" s="72">
        <v>251599</v>
      </c>
      <c r="F812" s="73">
        <v>3.223035651033823E-4</v>
      </c>
    </row>
    <row r="813" spans="1:6" x14ac:dyDescent="0.2">
      <c r="A813" s="58" t="s">
        <v>521</v>
      </c>
      <c r="B813" s="58" t="s">
        <v>51</v>
      </c>
      <c r="C813" s="71">
        <v>1540</v>
      </c>
      <c r="D813" s="72">
        <v>73450011</v>
      </c>
      <c r="E813" s="72">
        <v>4380685</v>
      </c>
      <c r="F813" s="73">
        <v>5.6117488268828978E-3</v>
      </c>
    </row>
    <row r="814" spans="1:6" x14ac:dyDescent="0.2">
      <c r="A814" s="58" t="s">
        <v>486</v>
      </c>
      <c r="B814" s="58" t="s">
        <v>5</v>
      </c>
      <c r="C814" s="71">
        <v>50</v>
      </c>
      <c r="D814" s="72">
        <v>1342169</v>
      </c>
      <c r="E814" s="72">
        <v>80530</v>
      </c>
      <c r="F814" s="73">
        <v>1.0316060913507357E-4</v>
      </c>
    </row>
    <row r="815" spans="1:6" x14ac:dyDescent="0.2">
      <c r="A815" s="58" t="s">
        <v>486</v>
      </c>
      <c r="B815" s="58" t="s">
        <v>1</v>
      </c>
      <c r="C815" s="71">
        <v>27</v>
      </c>
      <c r="D815" s="72">
        <v>2583801</v>
      </c>
      <c r="E815" s="72">
        <v>155028</v>
      </c>
      <c r="F815" s="73">
        <v>1.9859410049661227E-4</v>
      </c>
    </row>
    <row r="816" spans="1:6" x14ac:dyDescent="0.2">
      <c r="A816" s="58" t="s">
        <v>486</v>
      </c>
      <c r="B816" s="58" t="s">
        <v>797</v>
      </c>
      <c r="C816" s="71">
        <v>265</v>
      </c>
      <c r="D816" s="72">
        <v>12096643</v>
      </c>
      <c r="E816" s="72">
        <v>725799</v>
      </c>
      <c r="F816" s="73">
        <v>9.2976365267139285E-4</v>
      </c>
    </row>
    <row r="817" spans="1:6" x14ac:dyDescent="0.2">
      <c r="A817" s="58" t="s">
        <v>486</v>
      </c>
      <c r="B817" s="58" t="s">
        <v>3</v>
      </c>
      <c r="C817" s="71">
        <v>82</v>
      </c>
      <c r="D817" s="72">
        <v>9407454</v>
      </c>
      <c r="E817" s="72">
        <v>564447</v>
      </c>
      <c r="F817" s="73">
        <v>7.23068376312739E-4</v>
      </c>
    </row>
    <row r="818" spans="1:6" x14ac:dyDescent="0.2">
      <c r="A818" s="58" t="s">
        <v>486</v>
      </c>
      <c r="B818" s="58" t="s">
        <v>2</v>
      </c>
      <c r="C818" s="71">
        <v>33</v>
      </c>
      <c r="D818" s="72">
        <v>16144410</v>
      </c>
      <c r="E818" s="72">
        <v>968665</v>
      </c>
      <c r="F818" s="73">
        <v>1.2408800626825536E-3</v>
      </c>
    </row>
    <row r="819" spans="1:6" x14ac:dyDescent="0.2">
      <c r="A819" s="58" t="s">
        <v>486</v>
      </c>
      <c r="B819" s="58" t="s">
        <v>6</v>
      </c>
      <c r="C819" s="71">
        <v>28</v>
      </c>
      <c r="D819" s="72">
        <v>2583602</v>
      </c>
      <c r="E819" s="72">
        <v>155016</v>
      </c>
      <c r="F819" s="73">
        <v>1.9857872824639966E-4</v>
      </c>
    </row>
    <row r="820" spans="1:6" x14ac:dyDescent="0.2">
      <c r="A820" s="58" t="s">
        <v>486</v>
      </c>
      <c r="B820" s="58" t="s">
        <v>10</v>
      </c>
      <c r="C820" s="71">
        <v>613</v>
      </c>
      <c r="D820" s="72">
        <v>24290970</v>
      </c>
      <c r="E820" s="72">
        <v>1457458</v>
      </c>
      <c r="F820" s="73">
        <v>1.8670340875299399E-3</v>
      </c>
    </row>
    <row r="821" spans="1:6" x14ac:dyDescent="0.2">
      <c r="A821" s="58" t="s">
        <v>486</v>
      </c>
      <c r="B821" s="58" t="s">
        <v>4</v>
      </c>
      <c r="C821" s="71">
        <v>42</v>
      </c>
      <c r="D821" s="72">
        <v>5840679</v>
      </c>
      <c r="E821" s="72">
        <v>350441</v>
      </c>
      <c r="F821" s="73">
        <v>4.4892222806288735E-4</v>
      </c>
    </row>
    <row r="822" spans="1:6" x14ac:dyDescent="0.2">
      <c r="A822" s="58" t="s">
        <v>486</v>
      </c>
      <c r="B822" s="58" t="s">
        <v>798</v>
      </c>
      <c r="C822" s="71">
        <v>917</v>
      </c>
      <c r="D822" s="72">
        <v>13587853</v>
      </c>
      <c r="E822" s="72">
        <v>808168</v>
      </c>
      <c r="F822" s="73">
        <v>1.0352800591515478E-3</v>
      </c>
    </row>
    <row r="823" spans="1:6" x14ac:dyDescent="0.2">
      <c r="A823" s="58" t="s">
        <v>486</v>
      </c>
      <c r="B823" s="58" t="s">
        <v>8</v>
      </c>
      <c r="C823" s="71">
        <v>271</v>
      </c>
      <c r="D823" s="72">
        <v>5173801</v>
      </c>
      <c r="E823" s="72">
        <v>310428</v>
      </c>
      <c r="F823" s="73">
        <v>3.9766474074981521E-4</v>
      </c>
    </row>
    <row r="824" spans="1:6" x14ac:dyDescent="0.2">
      <c r="A824" s="58" t="s">
        <v>486</v>
      </c>
      <c r="B824" s="58" t="s">
        <v>799</v>
      </c>
      <c r="C824" s="71">
        <v>107</v>
      </c>
      <c r="D824" s="72">
        <v>10524280</v>
      </c>
      <c r="E824" s="72">
        <v>631457</v>
      </c>
      <c r="F824" s="73">
        <v>8.089095835416137E-4</v>
      </c>
    </row>
    <row r="825" spans="1:6" x14ac:dyDescent="0.2">
      <c r="A825" s="58" t="s">
        <v>486</v>
      </c>
      <c r="B825" s="58" t="s">
        <v>25</v>
      </c>
      <c r="C825" s="71">
        <v>96</v>
      </c>
      <c r="D825" s="72">
        <v>16643619</v>
      </c>
      <c r="E825" s="72">
        <v>998617</v>
      </c>
      <c r="F825" s="73">
        <v>1.2792491992132096E-3</v>
      </c>
    </row>
    <row r="826" spans="1:6" x14ac:dyDescent="0.2">
      <c r="A826" s="58" t="s">
        <v>486</v>
      </c>
      <c r="B826" s="58" t="s">
        <v>51</v>
      </c>
      <c r="C826" s="71">
        <v>2531</v>
      </c>
      <c r="D826" s="72">
        <v>120219281</v>
      </c>
      <c r="E826" s="72">
        <v>7206054</v>
      </c>
      <c r="F826" s="73">
        <v>9.2311054277937846E-3</v>
      </c>
    </row>
    <row r="827" spans="1:6" x14ac:dyDescent="0.2">
      <c r="A827" s="58" t="s">
        <v>532</v>
      </c>
      <c r="B827" s="58" t="s">
        <v>5</v>
      </c>
      <c r="C827" s="71">
        <v>31</v>
      </c>
      <c r="D827" s="72">
        <v>593436</v>
      </c>
      <c r="E827" s="72">
        <v>35606</v>
      </c>
      <c r="F827" s="73">
        <v>4.5612028422493847E-5</v>
      </c>
    </row>
    <row r="828" spans="1:6" x14ac:dyDescent="0.2">
      <c r="A828" s="58" t="s">
        <v>532</v>
      </c>
      <c r="B828" s="58" t="s">
        <v>1</v>
      </c>
      <c r="C828" s="71">
        <v>22</v>
      </c>
      <c r="D828" s="72">
        <v>11647978</v>
      </c>
      <c r="E828" s="72">
        <v>698879</v>
      </c>
      <c r="F828" s="73">
        <v>8.9527857136112107E-4</v>
      </c>
    </row>
    <row r="829" spans="1:6" x14ac:dyDescent="0.2">
      <c r="A829" s="58" t="s">
        <v>532</v>
      </c>
      <c r="B829" s="58" t="s">
        <v>797</v>
      </c>
      <c r="C829" s="71">
        <v>280</v>
      </c>
      <c r="D829" s="72">
        <v>10710976</v>
      </c>
      <c r="E829" s="72">
        <v>642659</v>
      </c>
      <c r="F829" s="73">
        <v>8.2325957911507817E-4</v>
      </c>
    </row>
    <row r="830" spans="1:6" x14ac:dyDescent="0.2">
      <c r="A830" s="58" t="s">
        <v>532</v>
      </c>
      <c r="B830" s="58" t="s">
        <v>3</v>
      </c>
      <c r="C830" s="71">
        <v>121</v>
      </c>
      <c r="D830" s="72">
        <v>12073789</v>
      </c>
      <c r="E830" s="72">
        <v>724427</v>
      </c>
      <c r="F830" s="73">
        <v>9.280060920637519E-4</v>
      </c>
    </row>
    <row r="831" spans="1:6" x14ac:dyDescent="0.2">
      <c r="A831" s="58" t="s">
        <v>532</v>
      </c>
      <c r="B831" s="58" t="s">
        <v>2</v>
      </c>
      <c r="C831" s="71">
        <v>33</v>
      </c>
      <c r="D831" s="72">
        <v>18115491</v>
      </c>
      <c r="E831" s="72">
        <v>1086929</v>
      </c>
      <c r="F831" s="73">
        <v>1.392378712611156E-3</v>
      </c>
    </row>
    <row r="832" spans="1:6" x14ac:dyDescent="0.2">
      <c r="A832" s="58" t="s">
        <v>532</v>
      </c>
      <c r="B832" s="58" t="s">
        <v>6</v>
      </c>
      <c r="C832" s="71">
        <v>30</v>
      </c>
      <c r="D832" s="72">
        <v>1233936</v>
      </c>
      <c r="E832" s="72">
        <v>74036</v>
      </c>
      <c r="F832" s="73">
        <v>9.4841659728353499E-5</v>
      </c>
    </row>
    <row r="833" spans="1:6" x14ac:dyDescent="0.2">
      <c r="A833" s="58" t="s">
        <v>532</v>
      </c>
      <c r="B833" s="58" t="s">
        <v>10</v>
      </c>
      <c r="C833" s="71">
        <v>549</v>
      </c>
      <c r="D833" s="72">
        <v>19088196</v>
      </c>
      <c r="E833" s="72">
        <v>1145292</v>
      </c>
      <c r="F833" s="73">
        <v>1.4671429325409993E-3</v>
      </c>
    </row>
    <row r="834" spans="1:6" x14ac:dyDescent="0.2">
      <c r="A834" s="58" t="s">
        <v>532</v>
      </c>
      <c r="B834" s="58" t="s">
        <v>4</v>
      </c>
      <c r="C834" s="71">
        <v>39</v>
      </c>
      <c r="D834" s="72">
        <v>3830845</v>
      </c>
      <c r="E834" s="72">
        <v>229851</v>
      </c>
      <c r="F834" s="73">
        <v>2.9444392363474228E-4</v>
      </c>
    </row>
    <row r="835" spans="1:6" x14ac:dyDescent="0.2">
      <c r="A835" s="58" t="s">
        <v>532</v>
      </c>
      <c r="B835" s="58" t="s">
        <v>798</v>
      </c>
      <c r="C835" s="71">
        <v>802</v>
      </c>
      <c r="D835" s="72">
        <v>15203310</v>
      </c>
      <c r="E835" s="72">
        <v>900375</v>
      </c>
      <c r="F835" s="73">
        <v>1.1533991487643347E-3</v>
      </c>
    </row>
    <row r="836" spans="1:6" x14ac:dyDescent="0.2">
      <c r="A836" s="58" t="s">
        <v>532</v>
      </c>
      <c r="B836" s="58" t="s">
        <v>8</v>
      </c>
      <c r="C836" s="71">
        <v>204</v>
      </c>
      <c r="D836" s="72">
        <v>8485129</v>
      </c>
      <c r="E836" s="72">
        <v>509108</v>
      </c>
      <c r="F836" s="73">
        <v>6.5217796343647132E-4</v>
      </c>
    </row>
    <row r="837" spans="1:6" x14ac:dyDescent="0.2">
      <c r="A837" s="58" t="s">
        <v>532</v>
      </c>
      <c r="B837" s="58" t="s">
        <v>799</v>
      </c>
      <c r="C837" s="71">
        <v>132</v>
      </c>
      <c r="D837" s="72">
        <v>4156402</v>
      </c>
      <c r="E837" s="72">
        <v>249384</v>
      </c>
      <c r="F837" s="73">
        <v>3.1946610391830606E-4</v>
      </c>
    </row>
    <row r="838" spans="1:6" x14ac:dyDescent="0.2">
      <c r="A838" s="58" t="s">
        <v>532</v>
      </c>
      <c r="B838" s="58" t="s">
        <v>25</v>
      </c>
      <c r="C838" s="71">
        <v>102</v>
      </c>
      <c r="D838" s="72">
        <v>7839757</v>
      </c>
      <c r="E838" s="72">
        <v>470385</v>
      </c>
      <c r="F838" s="73">
        <v>6.0257299302125399E-4</v>
      </c>
    </row>
    <row r="839" spans="1:6" x14ac:dyDescent="0.2">
      <c r="A839" s="58" t="s">
        <v>532</v>
      </c>
      <c r="B839" s="58" t="s">
        <v>51</v>
      </c>
      <c r="C839" s="71">
        <v>2345</v>
      </c>
      <c r="D839" s="72">
        <v>112979244</v>
      </c>
      <c r="E839" s="72">
        <v>6766931</v>
      </c>
      <c r="F839" s="73">
        <v>8.6685797086180627E-3</v>
      </c>
    </row>
    <row r="840" spans="1:6" x14ac:dyDescent="0.2">
      <c r="A840" s="58" t="s">
        <v>541</v>
      </c>
      <c r="B840" s="58" t="s">
        <v>5</v>
      </c>
      <c r="C840" s="71" t="s">
        <v>796</v>
      </c>
      <c r="D840" s="72" t="s">
        <v>796</v>
      </c>
      <c r="E840" s="72" t="s">
        <v>796</v>
      </c>
      <c r="F840" s="73" t="s">
        <v>796</v>
      </c>
    </row>
    <row r="841" spans="1:6" x14ac:dyDescent="0.2">
      <c r="A841" s="58" t="s">
        <v>541</v>
      </c>
      <c r="B841" s="58" t="s">
        <v>1</v>
      </c>
      <c r="C841" s="71" t="s">
        <v>796</v>
      </c>
      <c r="D841" s="72" t="s">
        <v>796</v>
      </c>
      <c r="E841" s="72" t="s">
        <v>796</v>
      </c>
      <c r="F841" s="73" t="s">
        <v>796</v>
      </c>
    </row>
    <row r="842" spans="1:6" x14ac:dyDescent="0.2">
      <c r="A842" s="58" t="s">
        <v>541</v>
      </c>
      <c r="B842" s="58" t="s">
        <v>797</v>
      </c>
      <c r="C842" s="71">
        <v>83</v>
      </c>
      <c r="D842" s="72">
        <v>3146265</v>
      </c>
      <c r="E842" s="72">
        <v>188776</v>
      </c>
      <c r="F842" s="73">
        <v>2.4182599217785483E-4</v>
      </c>
    </row>
    <row r="843" spans="1:6" x14ac:dyDescent="0.2">
      <c r="A843" s="58" t="s">
        <v>541</v>
      </c>
      <c r="B843" s="58" t="s">
        <v>3</v>
      </c>
      <c r="C843" s="71">
        <v>46</v>
      </c>
      <c r="D843" s="72">
        <v>4811737</v>
      </c>
      <c r="E843" s="72">
        <v>288704</v>
      </c>
      <c r="F843" s="73">
        <v>3.6983584378160042E-4</v>
      </c>
    </row>
    <row r="844" spans="1:6" x14ac:dyDescent="0.2">
      <c r="A844" s="58" t="s">
        <v>541</v>
      </c>
      <c r="B844" s="58" t="s">
        <v>2</v>
      </c>
      <c r="C844" s="71">
        <v>19</v>
      </c>
      <c r="D844" s="72">
        <v>1093130</v>
      </c>
      <c r="E844" s="72">
        <v>65588</v>
      </c>
      <c r="F844" s="73">
        <v>8.4019595578681299E-5</v>
      </c>
    </row>
    <row r="845" spans="1:6" x14ac:dyDescent="0.2">
      <c r="A845" s="58" t="s">
        <v>541</v>
      </c>
      <c r="B845" s="58" t="s">
        <v>6</v>
      </c>
      <c r="C845" s="71" t="s">
        <v>796</v>
      </c>
      <c r="D845" s="72" t="s">
        <v>796</v>
      </c>
      <c r="E845" s="72" t="s">
        <v>796</v>
      </c>
      <c r="F845" s="73" t="s">
        <v>796</v>
      </c>
    </row>
    <row r="846" spans="1:6" x14ac:dyDescent="0.2">
      <c r="A846" s="58" t="s">
        <v>541</v>
      </c>
      <c r="B846" s="58" t="s">
        <v>10</v>
      </c>
      <c r="C846" s="71">
        <v>215</v>
      </c>
      <c r="D846" s="72">
        <v>2566475</v>
      </c>
      <c r="E846" s="72">
        <v>153988</v>
      </c>
      <c r="F846" s="73">
        <v>1.9726183881152003E-4</v>
      </c>
    </row>
    <row r="847" spans="1:6" x14ac:dyDescent="0.2">
      <c r="A847" s="58" t="s">
        <v>541</v>
      </c>
      <c r="B847" s="58" t="s">
        <v>4</v>
      </c>
      <c r="C847" s="71">
        <v>22</v>
      </c>
      <c r="D847" s="72">
        <v>1320522</v>
      </c>
      <c r="E847" s="72">
        <v>79231</v>
      </c>
      <c r="F847" s="73">
        <v>1.0149656304955935E-4</v>
      </c>
    </row>
    <row r="848" spans="1:6" x14ac:dyDescent="0.2">
      <c r="A848" s="58" t="s">
        <v>541</v>
      </c>
      <c r="B848" s="58" t="s">
        <v>798</v>
      </c>
      <c r="C848" s="71">
        <v>290</v>
      </c>
      <c r="D848" s="72">
        <v>5118419</v>
      </c>
      <c r="E848" s="72">
        <v>306622</v>
      </c>
      <c r="F848" s="73">
        <v>3.9278917539071811E-4</v>
      </c>
    </row>
    <row r="849" spans="1:6" x14ac:dyDescent="0.2">
      <c r="A849" s="58" t="s">
        <v>541</v>
      </c>
      <c r="B849" s="58" t="s">
        <v>8</v>
      </c>
      <c r="C849" s="71">
        <v>92</v>
      </c>
      <c r="D849" s="72">
        <v>1640332</v>
      </c>
      <c r="E849" s="72">
        <v>98416</v>
      </c>
      <c r="F849" s="73">
        <v>1.2607294807695767E-4</v>
      </c>
    </row>
    <row r="850" spans="1:6" x14ac:dyDescent="0.2">
      <c r="A850" s="58" t="s">
        <v>541</v>
      </c>
      <c r="B850" s="58" t="s">
        <v>799</v>
      </c>
      <c r="C850" s="71">
        <v>70</v>
      </c>
      <c r="D850" s="72">
        <v>3351842</v>
      </c>
      <c r="E850" s="72">
        <v>201111</v>
      </c>
      <c r="F850" s="73">
        <v>2.5762738437555918E-4</v>
      </c>
    </row>
    <row r="851" spans="1:6" x14ac:dyDescent="0.2">
      <c r="A851" s="58" t="s">
        <v>541</v>
      </c>
      <c r="B851" s="58" t="s">
        <v>25</v>
      </c>
      <c r="C851" s="71">
        <v>43</v>
      </c>
      <c r="D851" s="72">
        <v>2729548</v>
      </c>
      <c r="E851" s="72">
        <v>163773</v>
      </c>
      <c r="F851" s="73">
        <v>2.0979662783904637E-4</v>
      </c>
    </row>
    <row r="852" spans="1:6" x14ac:dyDescent="0.2">
      <c r="A852" s="58" t="s">
        <v>541</v>
      </c>
      <c r="B852" s="58" t="s">
        <v>51</v>
      </c>
      <c r="C852" s="71">
        <v>901</v>
      </c>
      <c r="D852" s="72">
        <v>25943077</v>
      </c>
      <c r="E852" s="72">
        <v>1556098</v>
      </c>
      <c r="F852" s="73">
        <v>1.9933939842775327E-3</v>
      </c>
    </row>
    <row r="853" spans="1:6" x14ac:dyDescent="0.2">
      <c r="A853" s="58" t="s">
        <v>548</v>
      </c>
      <c r="B853" s="58" t="s">
        <v>5</v>
      </c>
      <c r="C853" s="71" t="s">
        <v>796</v>
      </c>
      <c r="D853" s="72" t="s">
        <v>796</v>
      </c>
      <c r="E853" s="72" t="s">
        <v>796</v>
      </c>
      <c r="F853" s="73" t="s">
        <v>796</v>
      </c>
    </row>
    <row r="854" spans="1:6" x14ac:dyDescent="0.2">
      <c r="A854" s="58" t="s">
        <v>548</v>
      </c>
      <c r="B854" s="58" t="s">
        <v>1</v>
      </c>
      <c r="C854" s="71" t="s">
        <v>796</v>
      </c>
      <c r="D854" s="72" t="s">
        <v>796</v>
      </c>
      <c r="E854" s="72" t="s">
        <v>796</v>
      </c>
      <c r="F854" s="73" t="s">
        <v>796</v>
      </c>
    </row>
    <row r="855" spans="1:6" x14ac:dyDescent="0.2">
      <c r="A855" s="58" t="s">
        <v>548</v>
      </c>
      <c r="B855" s="58" t="s">
        <v>797</v>
      </c>
      <c r="C855" s="71">
        <v>86</v>
      </c>
      <c r="D855" s="72">
        <v>1610572</v>
      </c>
      <c r="E855" s="72">
        <v>96520</v>
      </c>
      <c r="F855" s="73">
        <v>1.2364413254336646E-4</v>
      </c>
    </row>
    <row r="856" spans="1:6" x14ac:dyDescent="0.2">
      <c r="A856" s="58" t="s">
        <v>548</v>
      </c>
      <c r="B856" s="58" t="s">
        <v>3</v>
      </c>
      <c r="C856" s="71">
        <v>30</v>
      </c>
      <c r="D856" s="72">
        <v>3269530</v>
      </c>
      <c r="E856" s="72">
        <v>196172</v>
      </c>
      <c r="F856" s="73">
        <v>2.513004223922222E-4</v>
      </c>
    </row>
    <row r="857" spans="1:6" x14ac:dyDescent="0.2">
      <c r="A857" s="58" t="s">
        <v>548</v>
      </c>
      <c r="B857" s="58" t="s">
        <v>2</v>
      </c>
      <c r="C857" s="71">
        <v>19</v>
      </c>
      <c r="D857" s="72">
        <v>1093910</v>
      </c>
      <c r="E857" s="72">
        <v>65635</v>
      </c>
      <c r="F857" s="73">
        <v>8.4079803558680661E-5</v>
      </c>
    </row>
    <row r="858" spans="1:6" x14ac:dyDescent="0.2">
      <c r="A858" s="58" t="s">
        <v>548</v>
      </c>
      <c r="B858" s="58" t="s">
        <v>6</v>
      </c>
      <c r="C858" s="71">
        <v>15</v>
      </c>
      <c r="D858" s="72">
        <v>517438</v>
      </c>
      <c r="E858" s="72">
        <v>31046</v>
      </c>
      <c r="F858" s="73">
        <v>3.9770573341704883E-5</v>
      </c>
    </row>
    <row r="859" spans="1:6" x14ac:dyDescent="0.2">
      <c r="A859" s="58" t="s">
        <v>548</v>
      </c>
      <c r="B859" s="58" t="s">
        <v>10</v>
      </c>
      <c r="C859" s="71">
        <v>271</v>
      </c>
      <c r="D859" s="72">
        <v>5331898</v>
      </c>
      <c r="E859" s="72">
        <v>319914</v>
      </c>
      <c r="F859" s="73">
        <v>4.098165045428775E-4</v>
      </c>
    </row>
    <row r="860" spans="1:6" x14ac:dyDescent="0.2">
      <c r="A860" s="58" t="s">
        <v>548</v>
      </c>
      <c r="B860" s="58" t="s">
        <v>4</v>
      </c>
      <c r="C860" s="71">
        <v>28</v>
      </c>
      <c r="D860" s="72">
        <v>1136752</v>
      </c>
      <c r="E860" s="72">
        <v>68205</v>
      </c>
      <c r="F860" s="73">
        <v>8.7372027145879704E-5</v>
      </c>
    </row>
    <row r="861" spans="1:6" x14ac:dyDescent="0.2">
      <c r="A861" s="58" t="s">
        <v>548</v>
      </c>
      <c r="B861" s="58" t="s">
        <v>798</v>
      </c>
      <c r="C861" s="71">
        <v>321</v>
      </c>
      <c r="D861" s="72">
        <v>4329473</v>
      </c>
      <c r="E861" s="72">
        <v>257361</v>
      </c>
      <c r="F861" s="73">
        <v>3.2968480724713362E-4</v>
      </c>
    </row>
    <row r="862" spans="1:6" x14ac:dyDescent="0.2">
      <c r="A862" s="58" t="s">
        <v>548</v>
      </c>
      <c r="B862" s="58" t="s">
        <v>8</v>
      </c>
      <c r="C862" s="71">
        <v>108</v>
      </c>
      <c r="D862" s="72">
        <v>2043603</v>
      </c>
      <c r="E862" s="72">
        <v>122543</v>
      </c>
      <c r="F862" s="73">
        <v>1.5698013815024613E-4</v>
      </c>
    </row>
    <row r="863" spans="1:6" x14ac:dyDescent="0.2">
      <c r="A863" s="58" t="s">
        <v>548</v>
      </c>
      <c r="B863" s="58" t="s">
        <v>799</v>
      </c>
      <c r="C863" s="71">
        <v>50</v>
      </c>
      <c r="D863" s="72">
        <v>1385708</v>
      </c>
      <c r="E863" s="72">
        <v>83142</v>
      </c>
      <c r="F863" s="73">
        <v>1.0650663559801672E-4</v>
      </c>
    </row>
    <row r="864" spans="1:6" x14ac:dyDescent="0.2">
      <c r="A864" s="58" t="s">
        <v>548</v>
      </c>
      <c r="B864" s="58" t="s">
        <v>25</v>
      </c>
      <c r="C864" s="71">
        <v>58</v>
      </c>
      <c r="D864" s="72">
        <v>2546034</v>
      </c>
      <c r="E864" s="72">
        <v>152762</v>
      </c>
      <c r="F864" s="73">
        <v>1.9569130724813249E-4</v>
      </c>
    </row>
    <row r="865" spans="1:6" x14ac:dyDescent="0.2">
      <c r="A865" s="58" t="s">
        <v>548</v>
      </c>
      <c r="B865" s="58" t="s">
        <v>51</v>
      </c>
      <c r="C865" s="71">
        <v>1013</v>
      </c>
      <c r="D865" s="72">
        <v>23882047</v>
      </c>
      <c r="E865" s="72">
        <v>1430328</v>
      </c>
      <c r="F865" s="73">
        <v>1.8322799918409477E-3</v>
      </c>
    </row>
    <row r="866" spans="1:6" x14ac:dyDescent="0.2">
      <c r="A866" s="58" t="s">
        <v>205</v>
      </c>
      <c r="B866" s="58" t="s">
        <v>5</v>
      </c>
      <c r="C866" s="71">
        <v>14</v>
      </c>
      <c r="D866" s="72">
        <v>71588</v>
      </c>
      <c r="E866" s="72">
        <v>4295</v>
      </c>
      <c r="F866" s="73">
        <v>5.5019845552606608E-6</v>
      </c>
    </row>
    <row r="867" spans="1:6" x14ac:dyDescent="0.2">
      <c r="A867" s="58" t="s">
        <v>205</v>
      </c>
      <c r="B867" s="58" t="s">
        <v>1</v>
      </c>
      <c r="C867" s="71" t="s">
        <v>796</v>
      </c>
      <c r="D867" s="72" t="s">
        <v>796</v>
      </c>
      <c r="E867" s="72" t="s">
        <v>796</v>
      </c>
      <c r="F867" s="73" t="s">
        <v>796</v>
      </c>
    </row>
    <row r="868" spans="1:6" x14ac:dyDescent="0.2">
      <c r="A868" s="58" t="s">
        <v>205</v>
      </c>
      <c r="B868" s="58" t="s">
        <v>797</v>
      </c>
      <c r="C868" s="71">
        <v>76</v>
      </c>
      <c r="D868" s="72">
        <v>2274789</v>
      </c>
      <c r="E868" s="72">
        <v>136487</v>
      </c>
      <c r="F868" s="73">
        <v>1.7484269289729028E-4</v>
      </c>
    </row>
    <row r="869" spans="1:6" x14ac:dyDescent="0.2">
      <c r="A869" s="58" t="s">
        <v>205</v>
      </c>
      <c r="B869" s="58" t="s">
        <v>3</v>
      </c>
      <c r="C869" s="71">
        <v>27</v>
      </c>
      <c r="D869" s="72">
        <v>2438569</v>
      </c>
      <c r="E869" s="72">
        <v>146314</v>
      </c>
      <c r="F869" s="73">
        <v>1.8743128480056071E-4</v>
      </c>
    </row>
    <row r="870" spans="1:6" x14ac:dyDescent="0.2">
      <c r="A870" s="58" t="s">
        <v>205</v>
      </c>
      <c r="B870" s="58" t="s">
        <v>2</v>
      </c>
      <c r="C870" s="71">
        <v>12</v>
      </c>
      <c r="D870" s="72">
        <v>1193853</v>
      </c>
      <c r="E870" s="72">
        <v>71631</v>
      </c>
      <c r="F870" s="73">
        <v>9.1760804581577729E-5</v>
      </c>
    </row>
    <row r="871" spans="1:6" x14ac:dyDescent="0.2">
      <c r="A871" s="58" t="s">
        <v>205</v>
      </c>
      <c r="B871" s="58" t="s">
        <v>6</v>
      </c>
      <c r="C871" s="71" t="s">
        <v>796</v>
      </c>
      <c r="D871" s="72" t="s">
        <v>796</v>
      </c>
      <c r="E871" s="72" t="s">
        <v>796</v>
      </c>
      <c r="F871" s="73" t="s">
        <v>796</v>
      </c>
    </row>
    <row r="872" spans="1:6" x14ac:dyDescent="0.2">
      <c r="A872" s="58" t="s">
        <v>205</v>
      </c>
      <c r="B872" s="58" t="s">
        <v>10</v>
      </c>
      <c r="C872" s="71">
        <v>115</v>
      </c>
      <c r="D872" s="72">
        <v>1546124</v>
      </c>
      <c r="E872" s="72">
        <v>92767</v>
      </c>
      <c r="F872" s="73">
        <v>1.1883646128937501E-4</v>
      </c>
    </row>
    <row r="873" spans="1:6" x14ac:dyDescent="0.2">
      <c r="A873" s="58" t="s">
        <v>205</v>
      </c>
      <c r="B873" s="58" t="s">
        <v>4</v>
      </c>
      <c r="C873" s="71">
        <v>18</v>
      </c>
      <c r="D873" s="72">
        <v>991969</v>
      </c>
      <c r="E873" s="72">
        <v>59518</v>
      </c>
      <c r="F873" s="73">
        <v>7.6243799012806515E-5</v>
      </c>
    </row>
    <row r="874" spans="1:6" x14ac:dyDescent="0.2">
      <c r="A874" s="58" t="s">
        <v>205</v>
      </c>
      <c r="B874" s="58" t="s">
        <v>798</v>
      </c>
      <c r="C874" s="71">
        <v>226</v>
      </c>
      <c r="D874" s="72">
        <v>2008648</v>
      </c>
      <c r="E874" s="72">
        <v>118864</v>
      </c>
      <c r="F874" s="73">
        <v>1.5226726243923238E-4</v>
      </c>
    </row>
    <row r="875" spans="1:6" x14ac:dyDescent="0.2">
      <c r="A875" s="58" t="s">
        <v>205</v>
      </c>
      <c r="B875" s="58" t="s">
        <v>8</v>
      </c>
      <c r="C875" s="71">
        <v>90</v>
      </c>
      <c r="D875" s="72">
        <v>666522</v>
      </c>
      <c r="E875" s="72">
        <v>39991</v>
      </c>
      <c r="F875" s="73">
        <v>5.1229304854349027E-5</v>
      </c>
    </row>
    <row r="876" spans="1:6" x14ac:dyDescent="0.2">
      <c r="A876" s="58" t="s">
        <v>205</v>
      </c>
      <c r="B876" s="58" t="s">
        <v>799</v>
      </c>
      <c r="C876" s="71">
        <v>66</v>
      </c>
      <c r="D876" s="72">
        <v>2475951</v>
      </c>
      <c r="E876" s="72">
        <v>148557</v>
      </c>
      <c r="F876" s="73">
        <v>1.9030461456946633E-4</v>
      </c>
    </row>
    <row r="877" spans="1:6" x14ac:dyDescent="0.2">
      <c r="A877" s="58" t="s">
        <v>205</v>
      </c>
      <c r="B877" s="58" t="s">
        <v>25</v>
      </c>
      <c r="C877" s="71">
        <v>55</v>
      </c>
      <c r="D877" s="72">
        <v>3289476</v>
      </c>
      <c r="E877" s="72">
        <v>197369</v>
      </c>
      <c r="F877" s="73">
        <v>2.5283380435092928E-4</v>
      </c>
    </row>
    <row r="878" spans="1:6" x14ac:dyDescent="0.2">
      <c r="A878" s="58" t="s">
        <v>205</v>
      </c>
      <c r="B878" s="58" t="s">
        <v>51</v>
      </c>
      <c r="C878" s="71">
        <v>709</v>
      </c>
      <c r="D878" s="72">
        <v>17506737</v>
      </c>
      <c r="E878" s="72">
        <v>1048749</v>
      </c>
      <c r="F878" s="73">
        <v>1.3434693365180588E-3</v>
      </c>
    </row>
    <row r="879" spans="1:6" x14ac:dyDescent="0.2">
      <c r="A879" s="58" t="s">
        <v>425</v>
      </c>
      <c r="B879" s="58" t="s">
        <v>5</v>
      </c>
      <c r="C879" s="71" t="s">
        <v>796</v>
      </c>
      <c r="D879" s="72" t="s">
        <v>796</v>
      </c>
      <c r="E879" s="72" t="s">
        <v>796</v>
      </c>
      <c r="F879" s="73" t="s">
        <v>796</v>
      </c>
    </row>
    <row r="880" spans="1:6" x14ac:dyDescent="0.2">
      <c r="A880" s="58" t="s">
        <v>425</v>
      </c>
      <c r="B880" s="58" t="s">
        <v>1</v>
      </c>
      <c r="C880" s="71" t="s">
        <v>796</v>
      </c>
      <c r="D880" s="72" t="s">
        <v>796</v>
      </c>
      <c r="E880" s="72" t="s">
        <v>796</v>
      </c>
      <c r="F880" s="73" t="s">
        <v>796</v>
      </c>
    </row>
    <row r="881" spans="1:6" x14ac:dyDescent="0.2">
      <c r="A881" s="58" t="s">
        <v>425</v>
      </c>
      <c r="B881" s="58" t="s">
        <v>797</v>
      </c>
      <c r="C881" s="71">
        <v>57</v>
      </c>
      <c r="D881" s="72">
        <v>1946224</v>
      </c>
      <c r="E881" s="72">
        <v>116773</v>
      </c>
      <c r="F881" s="73">
        <v>1.4958864783968642E-4</v>
      </c>
    </row>
    <row r="882" spans="1:6" x14ac:dyDescent="0.2">
      <c r="A882" s="58" t="s">
        <v>425</v>
      </c>
      <c r="B882" s="58" t="s">
        <v>3</v>
      </c>
      <c r="C882" s="71">
        <v>27</v>
      </c>
      <c r="D882" s="72">
        <v>2834810</v>
      </c>
      <c r="E882" s="72">
        <v>170089</v>
      </c>
      <c r="F882" s="73">
        <v>2.1788755553427952E-4</v>
      </c>
    </row>
    <row r="883" spans="1:6" x14ac:dyDescent="0.2">
      <c r="A883" s="58" t="s">
        <v>425</v>
      </c>
      <c r="B883" s="58" t="s">
        <v>2</v>
      </c>
      <c r="C883" s="71" t="s">
        <v>796</v>
      </c>
      <c r="D883" s="72" t="s">
        <v>796</v>
      </c>
      <c r="E883" s="72" t="s">
        <v>796</v>
      </c>
      <c r="F883" s="73" t="s">
        <v>796</v>
      </c>
    </row>
    <row r="884" spans="1:6" x14ac:dyDescent="0.2">
      <c r="A884" s="58" t="s">
        <v>425</v>
      </c>
      <c r="B884" s="58" t="s">
        <v>6</v>
      </c>
      <c r="C884" s="71" t="s">
        <v>796</v>
      </c>
      <c r="D884" s="72" t="s">
        <v>796</v>
      </c>
      <c r="E884" s="72" t="s">
        <v>796</v>
      </c>
      <c r="F884" s="73" t="s">
        <v>796</v>
      </c>
    </row>
    <row r="885" spans="1:6" x14ac:dyDescent="0.2">
      <c r="A885" s="58" t="s">
        <v>425</v>
      </c>
      <c r="B885" s="58" t="s">
        <v>10</v>
      </c>
      <c r="C885" s="71">
        <v>113</v>
      </c>
      <c r="D885" s="72">
        <v>2238408</v>
      </c>
      <c r="E885" s="72">
        <v>134305</v>
      </c>
      <c r="F885" s="73">
        <v>1.7204750540029872E-4</v>
      </c>
    </row>
    <row r="886" spans="1:6" x14ac:dyDescent="0.2">
      <c r="A886" s="58" t="s">
        <v>425</v>
      </c>
      <c r="B886" s="58" t="s">
        <v>4</v>
      </c>
      <c r="C886" s="71">
        <v>18</v>
      </c>
      <c r="D886" s="72">
        <v>510055</v>
      </c>
      <c r="E886" s="72">
        <v>30603</v>
      </c>
      <c r="F886" s="73">
        <v>3.9203081104689639E-5</v>
      </c>
    </row>
    <row r="887" spans="1:6" x14ac:dyDescent="0.2">
      <c r="A887" s="58" t="s">
        <v>425</v>
      </c>
      <c r="B887" s="58" t="s">
        <v>798</v>
      </c>
      <c r="C887" s="71">
        <v>189</v>
      </c>
      <c r="D887" s="72">
        <v>3129027</v>
      </c>
      <c r="E887" s="72">
        <v>187026</v>
      </c>
      <c r="F887" s="73">
        <v>2.3958420568851693E-4</v>
      </c>
    </row>
    <row r="888" spans="1:6" x14ac:dyDescent="0.2">
      <c r="A888" s="58" t="s">
        <v>425</v>
      </c>
      <c r="B888" s="58" t="s">
        <v>8</v>
      </c>
      <c r="C888" s="71">
        <v>58</v>
      </c>
      <c r="D888" s="72">
        <v>780868</v>
      </c>
      <c r="E888" s="72">
        <v>46852</v>
      </c>
      <c r="F888" s="73">
        <v>6.0018388913404533E-5</v>
      </c>
    </row>
    <row r="889" spans="1:6" x14ac:dyDescent="0.2">
      <c r="A889" s="58" t="s">
        <v>425</v>
      </c>
      <c r="B889" s="58" t="s">
        <v>799</v>
      </c>
      <c r="C889" s="71">
        <v>18</v>
      </c>
      <c r="D889" s="72">
        <v>2504608</v>
      </c>
      <c r="E889" s="72">
        <v>150276</v>
      </c>
      <c r="F889" s="73">
        <v>1.9250668941242166E-4</v>
      </c>
    </row>
    <row r="890" spans="1:6" x14ac:dyDescent="0.2">
      <c r="A890" s="58" t="s">
        <v>425</v>
      </c>
      <c r="B890" s="58" t="s">
        <v>25</v>
      </c>
      <c r="C890" s="71">
        <v>27</v>
      </c>
      <c r="D890" s="72">
        <v>1263398</v>
      </c>
      <c r="E890" s="72">
        <v>75804</v>
      </c>
      <c r="F890" s="73">
        <v>9.7106504593010267E-5</v>
      </c>
    </row>
    <row r="891" spans="1:6" x14ac:dyDescent="0.2">
      <c r="A891" s="58" t="s">
        <v>425</v>
      </c>
      <c r="B891" s="58" t="s">
        <v>51</v>
      </c>
      <c r="C891" s="71">
        <v>532</v>
      </c>
      <c r="D891" s="72">
        <v>17669050</v>
      </c>
      <c r="E891" s="72">
        <v>1059427</v>
      </c>
      <c r="F891" s="73">
        <v>1.3571480771655728E-3</v>
      </c>
    </row>
    <row r="892" spans="1:6" x14ac:dyDescent="0.2">
      <c r="A892" s="58" t="s">
        <v>561</v>
      </c>
      <c r="B892" s="58" t="s">
        <v>5</v>
      </c>
      <c r="C892" s="71" t="s">
        <v>796</v>
      </c>
      <c r="D892" s="72" t="s">
        <v>796</v>
      </c>
      <c r="E892" s="72" t="s">
        <v>796</v>
      </c>
      <c r="F892" s="73" t="s">
        <v>796</v>
      </c>
    </row>
    <row r="893" spans="1:6" x14ac:dyDescent="0.2">
      <c r="A893" s="58" t="s">
        <v>561</v>
      </c>
      <c r="B893" s="58" t="s">
        <v>1</v>
      </c>
      <c r="C893" s="71">
        <v>12</v>
      </c>
      <c r="D893" s="72">
        <v>1291697</v>
      </c>
      <c r="E893" s="72">
        <v>77502</v>
      </c>
      <c r="F893" s="73">
        <v>9.9281677998093527E-5</v>
      </c>
    </row>
    <row r="894" spans="1:6" x14ac:dyDescent="0.2">
      <c r="A894" s="58" t="s">
        <v>561</v>
      </c>
      <c r="B894" s="58" t="s">
        <v>797</v>
      </c>
      <c r="C894" s="71">
        <v>67</v>
      </c>
      <c r="D894" s="72">
        <v>3103546</v>
      </c>
      <c r="E894" s="72">
        <v>186213</v>
      </c>
      <c r="F894" s="73">
        <v>2.3854273573661313E-4</v>
      </c>
    </row>
    <row r="895" spans="1:6" x14ac:dyDescent="0.2">
      <c r="A895" s="58" t="s">
        <v>561</v>
      </c>
      <c r="B895" s="58" t="s">
        <v>3</v>
      </c>
      <c r="C895" s="71">
        <v>37</v>
      </c>
      <c r="D895" s="72">
        <v>4205089</v>
      </c>
      <c r="E895" s="72">
        <v>252305</v>
      </c>
      <c r="F895" s="73">
        <v>3.2320796582422376E-4</v>
      </c>
    </row>
    <row r="896" spans="1:6" x14ac:dyDescent="0.2">
      <c r="A896" s="58" t="s">
        <v>561</v>
      </c>
      <c r="B896" s="58" t="s">
        <v>2</v>
      </c>
      <c r="C896" s="71">
        <v>13</v>
      </c>
      <c r="D896" s="72">
        <v>1222467</v>
      </c>
      <c r="E896" s="72">
        <v>73348</v>
      </c>
      <c r="F896" s="73">
        <v>9.3960317382830956E-5</v>
      </c>
    </row>
    <row r="897" spans="1:6" x14ac:dyDescent="0.2">
      <c r="A897" s="58" t="s">
        <v>561</v>
      </c>
      <c r="B897" s="58" t="s">
        <v>6</v>
      </c>
      <c r="C897" s="71" t="s">
        <v>796</v>
      </c>
      <c r="D897" s="72" t="s">
        <v>796</v>
      </c>
      <c r="E897" s="72" t="s">
        <v>796</v>
      </c>
      <c r="F897" s="73" t="s">
        <v>796</v>
      </c>
    </row>
    <row r="898" spans="1:6" x14ac:dyDescent="0.2">
      <c r="A898" s="58" t="s">
        <v>561</v>
      </c>
      <c r="B898" s="58" t="s">
        <v>10</v>
      </c>
      <c r="C898" s="71">
        <v>186</v>
      </c>
      <c r="D898" s="72">
        <v>4120237</v>
      </c>
      <c r="E898" s="72">
        <v>247214</v>
      </c>
      <c r="F898" s="73">
        <v>3.1668628867152711E-4</v>
      </c>
    </row>
    <row r="899" spans="1:6" x14ac:dyDescent="0.2">
      <c r="A899" s="58" t="s">
        <v>561</v>
      </c>
      <c r="B899" s="58" t="s">
        <v>4</v>
      </c>
      <c r="C899" s="71">
        <v>32</v>
      </c>
      <c r="D899" s="72">
        <v>1385724</v>
      </c>
      <c r="E899" s="72">
        <v>83143</v>
      </c>
      <c r="F899" s="73">
        <v>1.0650791661886778E-4</v>
      </c>
    </row>
    <row r="900" spans="1:6" x14ac:dyDescent="0.2">
      <c r="A900" s="58" t="s">
        <v>561</v>
      </c>
      <c r="B900" s="58" t="s">
        <v>798</v>
      </c>
      <c r="C900" s="71">
        <v>280</v>
      </c>
      <c r="D900" s="72">
        <v>3822973</v>
      </c>
      <c r="E900" s="72">
        <v>226218</v>
      </c>
      <c r="F900" s="73">
        <v>2.8978997488287683E-4</v>
      </c>
    </row>
    <row r="901" spans="1:6" x14ac:dyDescent="0.2">
      <c r="A901" s="58" t="s">
        <v>561</v>
      </c>
      <c r="B901" s="58" t="s">
        <v>8</v>
      </c>
      <c r="C901" s="71">
        <v>116</v>
      </c>
      <c r="D901" s="72">
        <v>1506744</v>
      </c>
      <c r="E901" s="72">
        <v>90405</v>
      </c>
      <c r="F901" s="73">
        <v>1.1581069003919441E-4</v>
      </c>
    </row>
    <row r="902" spans="1:6" x14ac:dyDescent="0.2">
      <c r="A902" s="58" t="s">
        <v>561</v>
      </c>
      <c r="B902" s="58" t="s">
        <v>799</v>
      </c>
      <c r="C902" s="71">
        <v>45</v>
      </c>
      <c r="D902" s="72">
        <v>2542929</v>
      </c>
      <c r="E902" s="72">
        <v>152576</v>
      </c>
      <c r="F902" s="73">
        <v>1.9545303736983715E-4</v>
      </c>
    </row>
    <row r="903" spans="1:6" x14ac:dyDescent="0.2">
      <c r="A903" s="58" t="s">
        <v>561</v>
      </c>
      <c r="B903" s="58" t="s">
        <v>25</v>
      </c>
      <c r="C903" s="71">
        <v>28</v>
      </c>
      <c r="D903" s="72">
        <v>2670200</v>
      </c>
      <c r="E903" s="72">
        <v>160212</v>
      </c>
      <c r="F903" s="73">
        <v>2.0523491258845657E-4</v>
      </c>
    </row>
    <row r="904" spans="1:6" x14ac:dyDescent="0.2">
      <c r="A904" s="58" t="s">
        <v>561</v>
      </c>
      <c r="B904" s="58" t="s">
        <v>51</v>
      </c>
      <c r="C904" s="71">
        <v>836</v>
      </c>
      <c r="D904" s="72">
        <v>26407607</v>
      </c>
      <c r="E904" s="72">
        <v>1581296</v>
      </c>
      <c r="F904" s="73">
        <v>2.025673147682296E-3</v>
      </c>
    </row>
    <row r="905" spans="1:6" x14ac:dyDescent="0.2">
      <c r="A905" s="58" t="s">
        <v>565</v>
      </c>
      <c r="B905" s="58" t="s">
        <v>5</v>
      </c>
      <c r="C905" s="71">
        <v>28</v>
      </c>
      <c r="D905" s="72">
        <v>367378</v>
      </c>
      <c r="E905" s="72">
        <v>22043</v>
      </c>
      <c r="F905" s="73">
        <v>2.8237542619699825E-5</v>
      </c>
    </row>
    <row r="906" spans="1:6" x14ac:dyDescent="0.2">
      <c r="A906" s="58" t="s">
        <v>565</v>
      </c>
      <c r="B906" s="58" t="s">
        <v>1</v>
      </c>
      <c r="C906" s="71">
        <v>18</v>
      </c>
      <c r="D906" s="72">
        <v>16979971</v>
      </c>
      <c r="E906" s="72">
        <v>1018798</v>
      </c>
      <c r="F906" s="73">
        <v>1.305101481008254E-3</v>
      </c>
    </row>
    <row r="907" spans="1:6" x14ac:dyDescent="0.2">
      <c r="A907" s="58" t="s">
        <v>565</v>
      </c>
      <c r="B907" s="58" t="s">
        <v>797</v>
      </c>
      <c r="C907" s="71">
        <v>296</v>
      </c>
      <c r="D907" s="72">
        <v>11705162</v>
      </c>
      <c r="E907" s="72">
        <v>702310</v>
      </c>
      <c r="F907" s="73">
        <v>8.9967375390107441E-4</v>
      </c>
    </row>
    <row r="908" spans="1:6" x14ac:dyDescent="0.2">
      <c r="A908" s="58" t="s">
        <v>565</v>
      </c>
      <c r="B908" s="58" t="s">
        <v>3</v>
      </c>
      <c r="C908" s="71">
        <v>111</v>
      </c>
      <c r="D908" s="72">
        <v>13254948</v>
      </c>
      <c r="E908" s="72">
        <v>795297</v>
      </c>
      <c r="F908" s="73">
        <v>1.0187920397776804E-3</v>
      </c>
    </row>
    <row r="909" spans="1:6" x14ac:dyDescent="0.2">
      <c r="A909" s="58" t="s">
        <v>565</v>
      </c>
      <c r="B909" s="58" t="s">
        <v>2</v>
      </c>
      <c r="C909" s="71">
        <v>41</v>
      </c>
      <c r="D909" s="72">
        <v>18006375</v>
      </c>
      <c r="E909" s="72">
        <v>1080382</v>
      </c>
      <c r="F909" s="73">
        <v>1.38399186909933E-3</v>
      </c>
    </row>
    <row r="910" spans="1:6" x14ac:dyDescent="0.2">
      <c r="A910" s="58" t="s">
        <v>565</v>
      </c>
      <c r="B910" s="58" t="s">
        <v>6</v>
      </c>
      <c r="C910" s="71">
        <v>30</v>
      </c>
      <c r="D910" s="72">
        <v>1673693</v>
      </c>
      <c r="E910" s="72">
        <v>100422</v>
      </c>
      <c r="F910" s="73">
        <v>1.2864267590416439E-4</v>
      </c>
    </row>
    <row r="911" spans="1:6" x14ac:dyDescent="0.2">
      <c r="A911" s="58" t="s">
        <v>565</v>
      </c>
      <c r="B911" s="58" t="s">
        <v>10</v>
      </c>
      <c r="C911" s="71">
        <v>561</v>
      </c>
      <c r="D911" s="72">
        <v>18219990</v>
      </c>
      <c r="E911" s="72">
        <v>1093199</v>
      </c>
      <c r="F911" s="73">
        <v>1.4004107133472408E-3</v>
      </c>
    </row>
    <row r="912" spans="1:6" x14ac:dyDescent="0.2">
      <c r="A912" s="58" t="s">
        <v>565</v>
      </c>
      <c r="B912" s="58" t="s">
        <v>4</v>
      </c>
      <c r="C912" s="71">
        <v>55</v>
      </c>
      <c r="D912" s="72">
        <v>3975498</v>
      </c>
      <c r="E912" s="72">
        <v>238530</v>
      </c>
      <c r="F912" s="73">
        <v>3.0556190360100704E-4</v>
      </c>
    </row>
    <row r="913" spans="1:6" x14ac:dyDescent="0.2">
      <c r="A913" s="58" t="s">
        <v>565</v>
      </c>
      <c r="B913" s="58" t="s">
        <v>798</v>
      </c>
      <c r="C913" s="71">
        <v>803</v>
      </c>
      <c r="D913" s="72">
        <v>19495693</v>
      </c>
      <c r="E913" s="72">
        <v>1152953</v>
      </c>
      <c r="F913" s="73">
        <v>1.476956833280895E-3</v>
      </c>
    </row>
    <row r="914" spans="1:6" x14ac:dyDescent="0.2">
      <c r="A914" s="58" t="s">
        <v>565</v>
      </c>
      <c r="B914" s="58" t="s">
        <v>8</v>
      </c>
      <c r="C914" s="71">
        <v>236</v>
      </c>
      <c r="D914" s="72">
        <v>6047606</v>
      </c>
      <c r="E914" s="72">
        <v>362856</v>
      </c>
      <c r="F914" s="73">
        <v>4.6482610192867573E-4</v>
      </c>
    </row>
    <row r="915" spans="1:6" x14ac:dyDescent="0.2">
      <c r="A915" s="58" t="s">
        <v>565</v>
      </c>
      <c r="B915" s="58" t="s">
        <v>799</v>
      </c>
      <c r="C915" s="71">
        <v>103</v>
      </c>
      <c r="D915" s="72">
        <v>13967827</v>
      </c>
      <c r="E915" s="72">
        <v>838070</v>
      </c>
      <c r="F915" s="73">
        <v>1.0735851446396511E-3</v>
      </c>
    </row>
    <row r="916" spans="1:6" x14ac:dyDescent="0.2">
      <c r="A916" s="58" t="s">
        <v>565</v>
      </c>
      <c r="B916" s="58" t="s">
        <v>25</v>
      </c>
      <c r="C916" s="71">
        <v>105</v>
      </c>
      <c r="D916" s="72">
        <v>6082636</v>
      </c>
      <c r="E916" s="72">
        <v>364958</v>
      </c>
      <c r="F916" s="73">
        <v>4.6751880775758325E-4</v>
      </c>
    </row>
    <row r="917" spans="1:6" x14ac:dyDescent="0.2">
      <c r="A917" s="58" t="s">
        <v>565</v>
      </c>
      <c r="B917" s="58" t="s">
        <v>51</v>
      </c>
      <c r="C917" s="71">
        <v>2390</v>
      </c>
      <c r="D917" s="72">
        <v>129776777</v>
      </c>
      <c r="E917" s="72">
        <v>7769818</v>
      </c>
      <c r="F917" s="73">
        <v>9.953298866865256E-3</v>
      </c>
    </row>
    <row r="918" spans="1:6" x14ac:dyDescent="0.2">
      <c r="A918" s="58" t="s">
        <v>571</v>
      </c>
      <c r="B918" s="58" t="s">
        <v>5</v>
      </c>
      <c r="C918" s="71">
        <v>16</v>
      </c>
      <c r="D918" s="72">
        <v>252083</v>
      </c>
      <c r="E918" s="72">
        <v>15125</v>
      </c>
      <c r="F918" s="73">
        <v>1.9375440372134456E-5</v>
      </c>
    </row>
    <row r="919" spans="1:6" x14ac:dyDescent="0.2">
      <c r="A919" s="58" t="s">
        <v>571</v>
      </c>
      <c r="B919" s="58" t="s">
        <v>1</v>
      </c>
      <c r="C919" s="71">
        <v>32</v>
      </c>
      <c r="D919" s="72">
        <v>3702829</v>
      </c>
      <c r="E919" s="72">
        <v>222170</v>
      </c>
      <c r="F919" s="73">
        <v>2.8460440247782558E-4</v>
      </c>
    </row>
    <row r="920" spans="1:6" x14ac:dyDescent="0.2">
      <c r="A920" s="58" t="s">
        <v>571</v>
      </c>
      <c r="B920" s="58" t="s">
        <v>797</v>
      </c>
      <c r="C920" s="71">
        <v>110</v>
      </c>
      <c r="D920" s="72">
        <v>3662989</v>
      </c>
      <c r="E920" s="72">
        <v>219779</v>
      </c>
      <c r="F920" s="73">
        <v>2.8154148162296455E-4</v>
      </c>
    </row>
    <row r="921" spans="1:6" x14ac:dyDescent="0.2">
      <c r="A921" s="58" t="s">
        <v>571</v>
      </c>
      <c r="B921" s="58" t="s">
        <v>3</v>
      </c>
      <c r="C921" s="71">
        <v>65</v>
      </c>
      <c r="D921" s="72">
        <v>5859434</v>
      </c>
      <c r="E921" s="72">
        <v>351566</v>
      </c>
      <c r="F921" s="73">
        <v>4.5036337652031884E-4</v>
      </c>
    </row>
    <row r="922" spans="1:6" x14ac:dyDescent="0.2">
      <c r="A922" s="58" t="s">
        <v>571</v>
      </c>
      <c r="B922" s="58" t="s">
        <v>2</v>
      </c>
      <c r="C922" s="71">
        <v>24</v>
      </c>
      <c r="D922" s="72">
        <v>1722899</v>
      </c>
      <c r="E922" s="72">
        <v>103374</v>
      </c>
      <c r="F922" s="73">
        <v>1.3242424945646462E-4</v>
      </c>
    </row>
    <row r="923" spans="1:6" x14ac:dyDescent="0.2">
      <c r="A923" s="58" t="s">
        <v>571</v>
      </c>
      <c r="B923" s="58" t="s">
        <v>6</v>
      </c>
      <c r="C923" s="71">
        <v>18</v>
      </c>
      <c r="D923" s="72">
        <v>452209</v>
      </c>
      <c r="E923" s="72">
        <v>27133</v>
      </c>
      <c r="F923" s="73">
        <v>3.4757938751545404E-5</v>
      </c>
    </row>
    <row r="924" spans="1:6" x14ac:dyDescent="0.2">
      <c r="A924" s="58" t="s">
        <v>571</v>
      </c>
      <c r="B924" s="58" t="s">
        <v>10</v>
      </c>
      <c r="C924" s="71">
        <v>262</v>
      </c>
      <c r="D924" s="72">
        <v>4837448</v>
      </c>
      <c r="E924" s="72">
        <v>290247</v>
      </c>
      <c r="F924" s="73">
        <v>3.718124589547709E-4</v>
      </c>
    </row>
    <row r="925" spans="1:6" x14ac:dyDescent="0.2">
      <c r="A925" s="58" t="s">
        <v>571</v>
      </c>
      <c r="B925" s="58" t="s">
        <v>4</v>
      </c>
      <c r="C925" s="71">
        <v>36</v>
      </c>
      <c r="D925" s="72">
        <v>2014738</v>
      </c>
      <c r="E925" s="72">
        <v>120884</v>
      </c>
      <c r="F925" s="73">
        <v>1.5485492455835382E-4</v>
      </c>
    </row>
    <row r="926" spans="1:6" x14ac:dyDescent="0.2">
      <c r="A926" s="58" t="s">
        <v>571</v>
      </c>
      <c r="B926" s="58" t="s">
        <v>798</v>
      </c>
      <c r="C926" s="71">
        <v>414</v>
      </c>
      <c r="D926" s="72">
        <v>6240288</v>
      </c>
      <c r="E926" s="72">
        <v>370293</v>
      </c>
      <c r="F926" s="73">
        <v>4.7435305399793617E-4</v>
      </c>
    </row>
    <row r="927" spans="1:6" x14ac:dyDescent="0.2">
      <c r="A927" s="58" t="s">
        <v>571</v>
      </c>
      <c r="B927" s="58" t="s">
        <v>8</v>
      </c>
      <c r="C927" s="71">
        <v>131</v>
      </c>
      <c r="D927" s="72">
        <v>5588243</v>
      </c>
      <c r="E927" s="72">
        <v>335292</v>
      </c>
      <c r="F927" s="73">
        <v>4.2951604319032768E-4</v>
      </c>
    </row>
    <row r="928" spans="1:6" x14ac:dyDescent="0.2">
      <c r="A928" s="58" t="s">
        <v>571</v>
      </c>
      <c r="B928" s="58" t="s">
        <v>799</v>
      </c>
      <c r="C928" s="71">
        <v>95</v>
      </c>
      <c r="D928" s="72">
        <v>5887534</v>
      </c>
      <c r="E928" s="72">
        <v>353252</v>
      </c>
      <c r="F928" s="73">
        <v>4.5252317767518948E-4</v>
      </c>
    </row>
    <row r="929" spans="1:6" x14ac:dyDescent="0.2">
      <c r="A929" s="58" t="s">
        <v>571</v>
      </c>
      <c r="B929" s="58" t="s">
        <v>25</v>
      </c>
      <c r="C929" s="71">
        <v>92</v>
      </c>
      <c r="D929" s="72">
        <v>7939621</v>
      </c>
      <c r="E929" s="72">
        <v>476377</v>
      </c>
      <c r="F929" s="73">
        <v>6.1024886996074686E-4</v>
      </c>
    </row>
    <row r="930" spans="1:6" x14ac:dyDescent="0.2">
      <c r="A930" s="58" t="s">
        <v>571</v>
      </c>
      <c r="B930" s="58" t="s">
        <v>51</v>
      </c>
      <c r="C930" s="71">
        <v>1295</v>
      </c>
      <c r="D930" s="72">
        <v>48160314</v>
      </c>
      <c r="E930" s="72">
        <v>2885491</v>
      </c>
      <c r="F930" s="73">
        <v>3.6963741365177273E-3</v>
      </c>
    </row>
    <row r="931" spans="1:6" x14ac:dyDescent="0.2">
      <c r="A931" s="58" t="s">
        <v>190</v>
      </c>
      <c r="B931" s="58" t="s">
        <v>5</v>
      </c>
      <c r="C931" s="71" t="s">
        <v>796</v>
      </c>
      <c r="D931" s="72" t="s">
        <v>796</v>
      </c>
      <c r="E931" s="72" t="s">
        <v>796</v>
      </c>
      <c r="F931" s="73" t="s">
        <v>796</v>
      </c>
    </row>
    <row r="932" spans="1:6" x14ac:dyDescent="0.2">
      <c r="A932" s="58" t="s">
        <v>190</v>
      </c>
      <c r="B932" s="58" t="s">
        <v>1</v>
      </c>
      <c r="C932" s="71" t="s">
        <v>796</v>
      </c>
      <c r="D932" s="72" t="s">
        <v>796</v>
      </c>
      <c r="E932" s="72" t="s">
        <v>796</v>
      </c>
      <c r="F932" s="73" t="s">
        <v>796</v>
      </c>
    </row>
    <row r="933" spans="1:6" x14ac:dyDescent="0.2">
      <c r="A933" s="58" t="s">
        <v>190</v>
      </c>
      <c r="B933" s="58" t="s">
        <v>797</v>
      </c>
      <c r="C933" s="71">
        <v>34</v>
      </c>
      <c r="D933" s="72">
        <v>955520</v>
      </c>
      <c r="E933" s="72">
        <v>57331</v>
      </c>
      <c r="F933" s="73">
        <v>7.3442206411559698E-5</v>
      </c>
    </row>
    <row r="934" spans="1:6" x14ac:dyDescent="0.2">
      <c r="A934" s="58" t="s">
        <v>190</v>
      </c>
      <c r="B934" s="58" t="s">
        <v>3</v>
      </c>
      <c r="C934" s="71">
        <v>27</v>
      </c>
      <c r="D934" s="72">
        <v>6704813</v>
      </c>
      <c r="E934" s="72">
        <v>402289</v>
      </c>
      <c r="F934" s="73">
        <v>5.1534059714813875E-4</v>
      </c>
    </row>
    <row r="935" spans="1:6" x14ac:dyDescent="0.2">
      <c r="A935" s="58" t="s">
        <v>190</v>
      </c>
      <c r="B935" s="58" t="s">
        <v>2</v>
      </c>
      <c r="C935" s="71" t="s">
        <v>796</v>
      </c>
      <c r="D935" s="72" t="s">
        <v>796</v>
      </c>
      <c r="E935" s="72" t="s">
        <v>796</v>
      </c>
      <c r="F935" s="73" t="s">
        <v>796</v>
      </c>
    </row>
    <row r="936" spans="1:6" x14ac:dyDescent="0.2">
      <c r="A936" s="58" t="s">
        <v>190</v>
      </c>
      <c r="B936" s="58" t="s">
        <v>6</v>
      </c>
      <c r="C936" s="71" t="s">
        <v>796</v>
      </c>
      <c r="D936" s="72" t="s">
        <v>796</v>
      </c>
      <c r="E936" s="72" t="s">
        <v>796</v>
      </c>
      <c r="F936" s="73" t="s">
        <v>796</v>
      </c>
    </row>
    <row r="937" spans="1:6" x14ac:dyDescent="0.2">
      <c r="A937" s="58" t="s">
        <v>190</v>
      </c>
      <c r="B937" s="58" t="s">
        <v>10</v>
      </c>
      <c r="C937" s="71">
        <v>129</v>
      </c>
      <c r="D937" s="72">
        <v>2779297</v>
      </c>
      <c r="E937" s="72">
        <v>166758</v>
      </c>
      <c r="F937" s="73">
        <v>2.1362047507943126E-4</v>
      </c>
    </row>
    <row r="938" spans="1:6" x14ac:dyDescent="0.2">
      <c r="A938" s="58" t="s">
        <v>190</v>
      </c>
      <c r="B938" s="58" t="s">
        <v>4</v>
      </c>
      <c r="C938" s="71" t="s">
        <v>796</v>
      </c>
      <c r="D938" s="72" t="s">
        <v>796</v>
      </c>
      <c r="E938" s="72" t="s">
        <v>796</v>
      </c>
      <c r="F938" s="73" t="s">
        <v>796</v>
      </c>
    </row>
    <row r="939" spans="1:6" x14ac:dyDescent="0.2">
      <c r="A939" s="58" t="s">
        <v>190</v>
      </c>
      <c r="B939" s="58" t="s">
        <v>798</v>
      </c>
      <c r="C939" s="71">
        <v>167</v>
      </c>
      <c r="D939" s="72">
        <v>1810639</v>
      </c>
      <c r="E939" s="72">
        <v>108240</v>
      </c>
      <c r="F939" s="73">
        <v>1.3865769691767495E-4</v>
      </c>
    </row>
    <row r="940" spans="1:6" x14ac:dyDescent="0.2">
      <c r="A940" s="58" t="s">
        <v>190</v>
      </c>
      <c r="B940" s="58" t="s">
        <v>8</v>
      </c>
      <c r="C940" s="71">
        <v>42</v>
      </c>
      <c r="D940" s="72">
        <v>1936696</v>
      </c>
      <c r="E940" s="72">
        <v>116202</v>
      </c>
      <c r="F940" s="73">
        <v>1.4885718493373674E-4</v>
      </c>
    </row>
    <row r="941" spans="1:6" x14ac:dyDescent="0.2">
      <c r="A941" s="58" t="s">
        <v>190</v>
      </c>
      <c r="B941" s="58" t="s">
        <v>799</v>
      </c>
      <c r="C941" s="71">
        <v>57</v>
      </c>
      <c r="D941" s="72">
        <v>4796586</v>
      </c>
      <c r="E941" s="72">
        <v>287795</v>
      </c>
      <c r="F941" s="73">
        <v>3.6867139582799575E-4</v>
      </c>
    </row>
    <row r="942" spans="1:6" x14ac:dyDescent="0.2">
      <c r="A942" s="58" t="s">
        <v>190</v>
      </c>
      <c r="B942" s="58" t="s">
        <v>25</v>
      </c>
      <c r="C942" s="71">
        <v>13</v>
      </c>
      <c r="D942" s="72">
        <v>2656280</v>
      </c>
      <c r="E942" s="72">
        <v>159377</v>
      </c>
      <c r="F942" s="73">
        <v>2.0416526017782963E-4</v>
      </c>
    </row>
    <row r="943" spans="1:6" x14ac:dyDescent="0.2">
      <c r="A943" s="58" t="s">
        <v>190</v>
      </c>
      <c r="B943" s="58" t="s">
        <v>51</v>
      </c>
      <c r="C943" s="71">
        <v>495</v>
      </c>
      <c r="D943" s="72">
        <v>23463309</v>
      </c>
      <c r="E943" s="72">
        <v>1407400</v>
      </c>
      <c r="F943" s="73">
        <v>1.8029087457680684E-3</v>
      </c>
    </row>
    <row r="944" spans="1:6" x14ac:dyDescent="0.2">
      <c r="A944" s="58" t="s">
        <v>583</v>
      </c>
      <c r="B944" s="58" t="s">
        <v>5</v>
      </c>
      <c r="C944" s="71">
        <v>13</v>
      </c>
      <c r="D944" s="72">
        <v>289162</v>
      </c>
      <c r="E944" s="72">
        <v>17350</v>
      </c>
      <c r="F944" s="73">
        <v>2.2225711765721179E-5</v>
      </c>
    </row>
    <row r="945" spans="1:6" x14ac:dyDescent="0.2">
      <c r="A945" s="58" t="s">
        <v>583</v>
      </c>
      <c r="B945" s="58" t="s">
        <v>1</v>
      </c>
      <c r="C945" s="71">
        <v>34</v>
      </c>
      <c r="D945" s="72">
        <v>3490067</v>
      </c>
      <c r="E945" s="72">
        <v>209404</v>
      </c>
      <c r="F945" s="73">
        <v>2.682508902933186E-4</v>
      </c>
    </row>
    <row r="946" spans="1:6" x14ac:dyDescent="0.2">
      <c r="A946" s="58" t="s">
        <v>583</v>
      </c>
      <c r="B946" s="58" t="s">
        <v>797</v>
      </c>
      <c r="C946" s="71">
        <v>111</v>
      </c>
      <c r="D946" s="72">
        <v>4011907</v>
      </c>
      <c r="E946" s="72">
        <v>240714</v>
      </c>
      <c r="F946" s="73">
        <v>3.0835965313970071E-4</v>
      </c>
    </row>
    <row r="947" spans="1:6" x14ac:dyDescent="0.2">
      <c r="A947" s="58" t="s">
        <v>583</v>
      </c>
      <c r="B947" s="58" t="s">
        <v>3</v>
      </c>
      <c r="C947" s="71">
        <v>31</v>
      </c>
      <c r="D947" s="72">
        <v>4479674</v>
      </c>
      <c r="E947" s="72">
        <v>268780</v>
      </c>
      <c r="F947" s="73">
        <v>3.44312784345276E-4</v>
      </c>
    </row>
    <row r="948" spans="1:6" x14ac:dyDescent="0.2">
      <c r="A948" s="58" t="s">
        <v>583</v>
      </c>
      <c r="B948" s="58" t="s">
        <v>2</v>
      </c>
      <c r="C948" s="71">
        <v>16</v>
      </c>
      <c r="D948" s="72">
        <v>8167998</v>
      </c>
      <c r="E948" s="72">
        <v>490080</v>
      </c>
      <c r="F948" s="73">
        <v>6.2780269868268788E-4</v>
      </c>
    </row>
    <row r="949" spans="1:6" x14ac:dyDescent="0.2">
      <c r="A949" s="58" t="s">
        <v>583</v>
      </c>
      <c r="B949" s="58" t="s">
        <v>6</v>
      </c>
      <c r="C949" s="71">
        <v>18</v>
      </c>
      <c r="D949" s="72">
        <v>762644</v>
      </c>
      <c r="E949" s="72">
        <v>45759</v>
      </c>
      <c r="F949" s="73">
        <v>5.8618233123206652E-5</v>
      </c>
    </row>
    <row r="950" spans="1:6" x14ac:dyDescent="0.2">
      <c r="A950" s="58" t="s">
        <v>583</v>
      </c>
      <c r="B950" s="58" t="s">
        <v>10</v>
      </c>
      <c r="C950" s="71">
        <v>211</v>
      </c>
      <c r="D950" s="72">
        <v>2578928</v>
      </c>
      <c r="E950" s="72">
        <v>154736</v>
      </c>
      <c r="F950" s="73">
        <v>1.982200424081056E-4</v>
      </c>
    </row>
    <row r="951" spans="1:6" x14ac:dyDescent="0.2">
      <c r="A951" s="58" t="s">
        <v>583</v>
      </c>
      <c r="B951" s="58" t="s">
        <v>4</v>
      </c>
      <c r="C951" s="71">
        <v>34</v>
      </c>
      <c r="D951" s="72">
        <v>2168748</v>
      </c>
      <c r="E951" s="72">
        <v>130125</v>
      </c>
      <c r="F951" s="73">
        <v>1.6669283824290884E-4</v>
      </c>
    </row>
    <row r="952" spans="1:6" x14ac:dyDescent="0.2">
      <c r="A952" s="58" t="s">
        <v>583</v>
      </c>
      <c r="B952" s="58" t="s">
        <v>798</v>
      </c>
      <c r="C952" s="71">
        <v>309</v>
      </c>
      <c r="D952" s="72">
        <v>3387186</v>
      </c>
      <c r="E952" s="72">
        <v>198731</v>
      </c>
      <c r="F952" s="73">
        <v>2.5457855475005968E-4</v>
      </c>
    </row>
    <row r="953" spans="1:6" x14ac:dyDescent="0.2">
      <c r="A953" s="58" t="s">
        <v>583</v>
      </c>
      <c r="B953" s="58" t="s">
        <v>8</v>
      </c>
      <c r="C953" s="71">
        <v>133</v>
      </c>
      <c r="D953" s="72">
        <v>2183727</v>
      </c>
      <c r="E953" s="72">
        <v>131024</v>
      </c>
      <c r="F953" s="73">
        <v>1.6784447598800297E-4</v>
      </c>
    </row>
    <row r="954" spans="1:6" x14ac:dyDescent="0.2">
      <c r="A954" s="58" t="s">
        <v>583</v>
      </c>
      <c r="B954" s="58" t="s">
        <v>799</v>
      </c>
      <c r="C954" s="71">
        <v>74</v>
      </c>
      <c r="D954" s="72">
        <v>3476303</v>
      </c>
      <c r="E954" s="72">
        <v>208578</v>
      </c>
      <c r="F954" s="73">
        <v>2.6719276707035111E-4</v>
      </c>
    </row>
    <row r="955" spans="1:6" x14ac:dyDescent="0.2">
      <c r="A955" s="58" t="s">
        <v>583</v>
      </c>
      <c r="B955" s="58" t="s">
        <v>25</v>
      </c>
      <c r="C955" s="71">
        <v>46</v>
      </c>
      <c r="D955" s="72">
        <v>1793154</v>
      </c>
      <c r="E955" s="72">
        <v>107589</v>
      </c>
      <c r="F955" s="73">
        <v>1.3782375234364127E-4</v>
      </c>
    </row>
    <row r="956" spans="1:6" x14ac:dyDescent="0.2">
      <c r="A956" s="58" t="s">
        <v>583</v>
      </c>
      <c r="B956" s="58" t="s">
        <v>51</v>
      </c>
      <c r="C956" s="71">
        <v>1030</v>
      </c>
      <c r="D956" s="72">
        <v>36789497</v>
      </c>
      <c r="E956" s="72">
        <v>2202869</v>
      </c>
      <c r="F956" s="73">
        <v>2.8219211211321293E-3</v>
      </c>
    </row>
    <row r="957" spans="1:6" x14ac:dyDescent="0.2">
      <c r="A957" s="58" t="s">
        <v>588</v>
      </c>
      <c r="B957" s="58" t="s">
        <v>5</v>
      </c>
      <c r="C957" s="71" t="s">
        <v>796</v>
      </c>
      <c r="D957" s="72" t="s">
        <v>796</v>
      </c>
      <c r="E957" s="72" t="s">
        <v>796</v>
      </c>
      <c r="F957" s="73" t="s">
        <v>796</v>
      </c>
    </row>
    <row r="958" spans="1:6" x14ac:dyDescent="0.2">
      <c r="A958" s="58" t="s">
        <v>588</v>
      </c>
      <c r="B958" s="58" t="s">
        <v>1</v>
      </c>
      <c r="C958" s="71">
        <v>14</v>
      </c>
      <c r="D958" s="72">
        <v>1323562</v>
      </c>
      <c r="E958" s="72">
        <v>79414</v>
      </c>
      <c r="F958" s="73">
        <v>1.0173098986530153E-4</v>
      </c>
    </row>
    <row r="959" spans="1:6" x14ac:dyDescent="0.2">
      <c r="A959" s="58" t="s">
        <v>588</v>
      </c>
      <c r="B959" s="58" t="s">
        <v>797</v>
      </c>
      <c r="C959" s="71">
        <v>91</v>
      </c>
      <c r="D959" s="72">
        <v>2680817</v>
      </c>
      <c r="E959" s="72">
        <v>160849</v>
      </c>
      <c r="F959" s="73">
        <v>2.0605092287057555E-4</v>
      </c>
    </row>
    <row r="960" spans="1:6" x14ac:dyDescent="0.2">
      <c r="A960" s="58" t="s">
        <v>588</v>
      </c>
      <c r="B960" s="58" t="s">
        <v>3</v>
      </c>
      <c r="C960" s="71">
        <v>31</v>
      </c>
      <c r="D960" s="72">
        <v>3514947</v>
      </c>
      <c r="E960" s="72">
        <v>210897</v>
      </c>
      <c r="F960" s="73">
        <v>2.7016345442393654E-4</v>
      </c>
    </row>
    <row r="961" spans="1:6" x14ac:dyDescent="0.2">
      <c r="A961" s="58" t="s">
        <v>588</v>
      </c>
      <c r="B961" s="58" t="s">
        <v>2</v>
      </c>
      <c r="C961" s="71">
        <v>15</v>
      </c>
      <c r="D961" s="72">
        <v>789293</v>
      </c>
      <c r="E961" s="72">
        <v>47358</v>
      </c>
      <c r="F961" s="73">
        <v>6.066658546403594E-5</v>
      </c>
    </row>
    <row r="962" spans="1:6" x14ac:dyDescent="0.2">
      <c r="A962" s="58" t="s">
        <v>588</v>
      </c>
      <c r="B962" s="58" t="s">
        <v>6</v>
      </c>
      <c r="C962" s="71" t="s">
        <v>796</v>
      </c>
      <c r="D962" s="72" t="s">
        <v>796</v>
      </c>
      <c r="E962" s="72" t="s">
        <v>796</v>
      </c>
      <c r="F962" s="73" t="s">
        <v>796</v>
      </c>
    </row>
    <row r="963" spans="1:6" x14ac:dyDescent="0.2">
      <c r="A963" s="58" t="s">
        <v>588</v>
      </c>
      <c r="B963" s="58" t="s">
        <v>10</v>
      </c>
      <c r="C963" s="71">
        <v>157</v>
      </c>
      <c r="D963" s="72">
        <v>11349674</v>
      </c>
      <c r="E963" s="72">
        <v>680980</v>
      </c>
      <c r="F963" s="73">
        <v>8.7234957914817334E-4</v>
      </c>
    </row>
    <row r="964" spans="1:6" x14ac:dyDescent="0.2">
      <c r="A964" s="58" t="s">
        <v>588</v>
      </c>
      <c r="B964" s="58" t="s">
        <v>4</v>
      </c>
      <c r="C964" s="71">
        <v>26</v>
      </c>
      <c r="D964" s="72">
        <v>907034</v>
      </c>
      <c r="E964" s="72">
        <v>54422</v>
      </c>
      <c r="F964" s="73">
        <v>6.9715716755854639E-5</v>
      </c>
    </row>
    <row r="965" spans="1:6" x14ac:dyDescent="0.2">
      <c r="A965" s="58" t="s">
        <v>588</v>
      </c>
      <c r="B965" s="58" t="s">
        <v>798</v>
      </c>
      <c r="C965" s="71">
        <v>253</v>
      </c>
      <c r="D965" s="72">
        <v>2788162</v>
      </c>
      <c r="E965" s="72">
        <v>164181</v>
      </c>
      <c r="F965" s="73">
        <v>2.1031928434627484E-4</v>
      </c>
    </row>
    <row r="966" spans="1:6" x14ac:dyDescent="0.2">
      <c r="A966" s="58" t="s">
        <v>588</v>
      </c>
      <c r="B966" s="58" t="s">
        <v>8</v>
      </c>
      <c r="C966" s="71">
        <v>69</v>
      </c>
      <c r="D966" s="72">
        <v>666708</v>
      </c>
      <c r="E966" s="72">
        <v>40002</v>
      </c>
      <c r="F966" s="73">
        <v>5.1243396083710579E-5</v>
      </c>
    </row>
    <row r="967" spans="1:6" x14ac:dyDescent="0.2">
      <c r="A967" s="58" t="s">
        <v>588</v>
      </c>
      <c r="B967" s="58" t="s">
        <v>799</v>
      </c>
      <c r="C967" s="71">
        <v>64</v>
      </c>
      <c r="D967" s="72">
        <v>2046112</v>
      </c>
      <c r="E967" s="72">
        <v>122767</v>
      </c>
      <c r="F967" s="73">
        <v>1.5726708682088137E-4</v>
      </c>
    </row>
    <row r="968" spans="1:6" x14ac:dyDescent="0.2">
      <c r="A968" s="58" t="s">
        <v>588</v>
      </c>
      <c r="B968" s="58" t="s">
        <v>25</v>
      </c>
      <c r="C968" s="71">
        <v>51</v>
      </c>
      <c r="D968" s="72">
        <v>802423</v>
      </c>
      <c r="E968" s="72">
        <v>48145</v>
      </c>
      <c r="F968" s="73">
        <v>6.1674748873812455E-5</v>
      </c>
    </row>
    <row r="969" spans="1:6" x14ac:dyDescent="0.2">
      <c r="A969" s="58" t="s">
        <v>588</v>
      </c>
      <c r="B969" s="58" t="s">
        <v>51</v>
      </c>
      <c r="C969" s="71">
        <v>785</v>
      </c>
      <c r="D969" s="72">
        <v>26939546</v>
      </c>
      <c r="E969" s="72">
        <v>1613264</v>
      </c>
      <c r="F969" s="73">
        <v>2.0666248222486693E-3</v>
      </c>
    </row>
    <row r="970" spans="1:6" x14ac:dyDescent="0.2">
      <c r="A970" s="58" t="s">
        <v>174</v>
      </c>
      <c r="B970" s="58" t="s">
        <v>5</v>
      </c>
      <c r="C970" s="71">
        <v>29</v>
      </c>
      <c r="D970" s="72">
        <v>768066</v>
      </c>
      <c r="E970" s="72">
        <v>46084</v>
      </c>
      <c r="F970" s="73">
        <v>5.9034564899797971E-5</v>
      </c>
    </row>
    <row r="971" spans="1:6" x14ac:dyDescent="0.2">
      <c r="A971" s="58" t="s">
        <v>174</v>
      </c>
      <c r="B971" s="58" t="s">
        <v>1</v>
      </c>
      <c r="C971" s="71">
        <v>35</v>
      </c>
      <c r="D971" s="72">
        <v>1304481</v>
      </c>
      <c r="E971" s="72">
        <v>78269</v>
      </c>
      <c r="F971" s="73">
        <v>1.0026422099084905E-4</v>
      </c>
    </row>
    <row r="972" spans="1:6" x14ac:dyDescent="0.2">
      <c r="A972" s="58" t="s">
        <v>174</v>
      </c>
      <c r="B972" s="58" t="s">
        <v>797</v>
      </c>
      <c r="C972" s="71">
        <v>215</v>
      </c>
      <c r="D972" s="72">
        <v>7903363</v>
      </c>
      <c r="E972" s="72">
        <v>474202</v>
      </c>
      <c r="F972" s="73">
        <v>6.0746264960971261E-4</v>
      </c>
    </row>
    <row r="973" spans="1:6" x14ac:dyDescent="0.2">
      <c r="A973" s="58" t="s">
        <v>174</v>
      </c>
      <c r="B973" s="58" t="s">
        <v>3</v>
      </c>
      <c r="C973" s="71">
        <v>55</v>
      </c>
      <c r="D973" s="72">
        <v>7901364</v>
      </c>
      <c r="E973" s="72">
        <v>474082</v>
      </c>
      <c r="F973" s="73">
        <v>6.0730892710758664E-4</v>
      </c>
    </row>
    <row r="974" spans="1:6" x14ac:dyDescent="0.2">
      <c r="A974" s="58" t="s">
        <v>174</v>
      </c>
      <c r="B974" s="58" t="s">
        <v>2</v>
      </c>
      <c r="C974" s="71">
        <v>24</v>
      </c>
      <c r="D974" s="72">
        <v>12155547</v>
      </c>
      <c r="E974" s="72">
        <v>729333</v>
      </c>
      <c r="F974" s="73">
        <v>9.3429078035900425E-4</v>
      </c>
    </row>
    <row r="975" spans="1:6" x14ac:dyDescent="0.2">
      <c r="A975" s="58" t="s">
        <v>174</v>
      </c>
      <c r="B975" s="58" t="s">
        <v>6</v>
      </c>
      <c r="C975" s="71">
        <v>22</v>
      </c>
      <c r="D975" s="72">
        <v>1269690</v>
      </c>
      <c r="E975" s="72">
        <v>76181</v>
      </c>
      <c r="F975" s="73">
        <v>9.7589449453856203E-5</v>
      </c>
    </row>
    <row r="976" spans="1:6" x14ac:dyDescent="0.2">
      <c r="A976" s="58" t="s">
        <v>174</v>
      </c>
      <c r="B976" s="58" t="s">
        <v>10</v>
      </c>
      <c r="C976" s="71">
        <v>452</v>
      </c>
      <c r="D976" s="72">
        <v>11941594</v>
      </c>
      <c r="E976" s="72">
        <v>716496</v>
      </c>
      <c r="F976" s="73">
        <v>9.1784631569407271E-4</v>
      </c>
    </row>
    <row r="977" spans="1:6" x14ac:dyDescent="0.2">
      <c r="A977" s="58" t="s">
        <v>174</v>
      </c>
      <c r="B977" s="58" t="s">
        <v>4</v>
      </c>
      <c r="C977" s="71">
        <v>27</v>
      </c>
      <c r="D977" s="72">
        <v>3031008</v>
      </c>
      <c r="E977" s="72">
        <v>181860</v>
      </c>
      <c r="F977" s="73">
        <v>2.3296645197199155E-4</v>
      </c>
    </row>
    <row r="978" spans="1:6" x14ac:dyDescent="0.2">
      <c r="A978" s="58" t="s">
        <v>174</v>
      </c>
      <c r="B978" s="58" t="s">
        <v>798</v>
      </c>
      <c r="C978" s="71">
        <v>658</v>
      </c>
      <c r="D978" s="72">
        <v>9527491</v>
      </c>
      <c r="E978" s="72">
        <v>565325</v>
      </c>
      <c r="F978" s="73">
        <v>7.2419311261996114E-4</v>
      </c>
    </row>
    <row r="979" spans="1:6" x14ac:dyDescent="0.2">
      <c r="A979" s="58" t="s">
        <v>174</v>
      </c>
      <c r="B979" s="58" t="s">
        <v>8</v>
      </c>
      <c r="C979" s="71">
        <v>142</v>
      </c>
      <c r="D979" s="72">
        <v>3401219</v>
      </c>
      <c r="E979" s="72">
        <v>204073</v>
      </c>
      <c r="F979" s="73">
        <v>2.614217681363699E-4</v>
      </c>
    </row>
    <row r="980" spans="1:6" x14ac:dyDescent="0.2">
      <c r="A980" s="58" t="s">
        <v>174</v>
      </c>
      <c r="B980" s="58" t="s">
        <v>799</v>
      </c>
      <c r="C980" s="71">
        <v>94</v>
      </c>
      <c r="D980" s="72">
        <v>7187938</v>
      </c>
      <c r="E980" s="72">
        <v>431276</v>
      </c>
      <c r="F980" s="73">
        <v>5.5247354855753126E-4</v>
      </c>
    </row>
    <row r="981" spans="1:6" x14ac:dyDescent="0.2">
      <c r="A981" s="58" t="s">
        <v>174</v>
      </c>
      <c r="B981" s="58" t="s">
        <v>25</v>
      </c>
      <c r="C981" s="71">
        <v>94</v>
      </c>
      <c r="D981" s="72">
        <v>8235444</v>
      </c>
      <c r="E981" s="72">
        <v>494127</v>
      </c>
      <c r="F981" s="73">
        <v>6.3298699006688805E-4</v>
      </c>
    </row>
    <row r="982" spans="1:6" x14ac:dyDescent="0.2">
      <c r="A982" s="58" t="s">
        <v>174</v>
      </c>
      <c r="B982" s="58" t="s">
        <v>51</v>
      </c>
      <c r="C982" s="71">
        <v>1847</v>
      </c>
      <c r="D982" s="72">
        <v>74627204</v>
      </c>
      <c r="E982" s="72">
        <v>4471308</v>
      </c>
      <c r="F982" s="73">
        <v>5.7278387794676214E-3</v>
      </c>
    </row>
    <row r="983" spans="1:6" x14ac:dyDescent="0.2">
      <c r="A983" s="58" t="s">
        <v>601</v>
      </c>
      <c r="B983" s="58" t="s">
        <v>5</v>
      </c>
      <c r="C983" s="71" t="s">
        <v>796</v>
      </c>
      <c r="D983" s="72" t="s">
        <v>796</v>
      </c>
      <c r="E983" s="72" t="s">
        <v>796</v>
      </c>
      <c r="F983" s="73" t="s">
        <v>796</v>
      </c>
    </row>
    <row r="984" spans="1:6" x14ac:dyDescent="0.2">
      <c r="A984" s="58" t="s">
        <v>601</v>
      </c>
      <c r="B984" s="58" t="s">
        <v>1</v>
      </c>
      <c r="C984" s="71" t="s">
        <v>796</v>
      </c>
      <c r="D984" s="72" t="s">
        <v>796</v>
      </c>
      <c r="E984" s="72" t="s">
        <v>796</v>
      </c>
      <c r="F984" s="73" t="s">
        <v>796</v>
      </c>
    </row>
    <row r="985" spans="1:6" x14ac:dyDescent="0.2">
      <c r="A985" s="58" t="s">
        <v>601</v>
      </c>
      <c r="B985" s="58" t="s">
        <v>797</v>
      </c>
      <c r="C985" s="71">
        <v>50</v>
      </c>
      <c r="D985" s="72">
        <v>890561</v>
      </c>
      <c r="E985" s="72">
        <v>53434</v>
      </c>
      <c r="F985" s="73">
        <v>6.8450068155017027E-5</v>
      </c>
    </row>
    <row r="986" spans="1:6" x14ac:dyDescent="0.2">
      <c r="A986" s="58" t="s">
        <v>601</v>
      </c>
      <c r="B986" s="58" t="s">
        <v>3</v>
      </c>
      <c r="C986" s="71">
        <v>31</v>
      </c>
      <c r="D986" s="72">
        <v>2206899</v>
      </c>
      <c r="E986" s="72">
        <v>132414</v>
      </c>
      <c r="F986" s="73">
        <v>1.6962509497096278E-4</v>
      </c>
    </row>
    <row r="987" spans="1:6" x14ac:dyDescent="0.2">
      <c r="A987" s="58" t="s">
        <v>601</v>
      </c>
      <c r="B987" s="58" t="s">
        <v>2</v>
      </c>
      <c r="C987" s="71">
        <v>12</v>
      </c>
      <c r="D987" s="72">
        <v>812307</v>
      </c>
      <c r="E987" s="72">
        <v>48738</v>
      </c>
      <c r="F987" s="73">
        <v>6.2434394238485233E-5</v>
      </c>
    </row>
    <row r="988" spans="1:6" x14ac:dyDescent="0.2">
      <c r="A988" s="58" t="s">
        <v>601</v>
      </c>
      <c r="B988" s="58" t="s">
        <v>6</v>
      </c>
      <c r="C988" s="71" t="s">
        <v>796</v>
      </c>
      <c r="D988" s="72" t="s">
        <v>796</v>
      </c>
      <c r="E988" s="72" t="s">
        <v>796</v>
      </c>
      <c r="F988" s="73" t="s">
        <v>796</v>
      </c>
    </row>
    <row r="989" spans="1:6" x14ac:dyDescent="0.2">
      <c r="A989" s="58" t="s">
        <v>601</v>
      </c>
      <c r="B989" s="58" t="s">
        <v>10</v>
      </c>
      <c r="C989" s="71">
        <v>128</v>
      </c>
      <c r="D989" s="72">
        <v>3656795</v>
      </c>
      <c r="E989" s="72">
        <v>219408</v>
      </c>
      <c r="F989" s="73">
        <v>2.8106622288722491E-4</v>
      </c>
    </row>
    <row r="990" spans="1:6" x14ac:dyDescent="0.2">
      <c r="A990" s="58" t="s">
        <v>601</v>
      </c>
      <c r="B990" s="58" t="s">
        <v>4</v>
      </c>
      <c r="C990" s="71">
        <v>20</v>
      </c>
      <c r="D990" s="72">
        <v>259535</v>
      </c>
      <c r="E990" s="72">
        <v>15572</v>
      </c>
      <c r="F990" s="73">
        <v>1.99480566925539E-5</v>
      </c>
    </row>
    <row r="991" spans="1:6" x14ac:dyDescent="0.2">
      <c r="A991" s="58" t="s">
        <v>601</v>
      </c>
      <c r="B991" s="58" t="s">
        <v>798</v>
      </c>
      <c r="C991" s="71">
        <v>157</v>
      </c>
      <c r="D991" s="72">
        <v>1397805</v>
      </c>
      <c r="E991" s="72">
        <v>82801</v>
      </c>
      <c r="F991" s="73">
        <v>1.060698074878086E-4</v>
      </c>
    </row>
    <row r="992" spans="1:6" x14ac:dyDescent="0.2">
      <c r="A992" s="58" t="s">
        <v>601</v>
      </c>
      <c r="B992" s="58" t="s">
        <v>8</v>
      </c>
      <c r="C992" s="71">
        <v>53</v>
      </c>
      <c r="D992" s="72">
        <v>438839</v>
      </c>
      <c r="E992" s="72">
        <v>26330</v>
      </c>
      <c r="F992" s="73">
        <v>3.3729279008152081E-5</v>
      </c>
    </row>
    <row r="993" spans="1:6" x14ac:dyDescent="0.2">
      <c r="A993" s="58" t="s">
        <v>601</v>
      </c>
      <c r="B993" s="58" t="s">
        <v>799</v>
      </c>
      <c r="C993" s="71">
        <v>69</v>
      </c>
      <c r="D993" s="72">
        <v>1375947</v>
      </c>
      <c r="E993" s="72">
        <v>82557</v>
      </c>
      <c r="F993" s="73">
        <v>1.0575723840015235E-4</v>
      </c>
    </row>
    <row r="994" spans="1:6" x14ac:dyDescent="0.2">
      <c r="A994" s="58" t="s">
        <v>601</v>
      </c>
      <c r="B994" s="58" t="s">
        <v>25</v>
      </c>
      <c r="C994" s="71">
        <v>54</v>
      </c>
      <c r="D994" s="72">
        <v>2375284</v>
      </c>
      <c r="E994" s="72">
        <v>142517</v>
      </c>
      <c r="F994" s="73">
        <v>1.8256724862912306E-4</v>
      </c>
    </row>
    <row r="995" spans="1:6" x14ac:dyDescent="0.2">
      <c r="A995" s="58" t="s">
        <v>601</v>
      </c>
      <c r="B995" s="58" t="s">
        <v>51</v>
      </c>
      <c r="C995" s="71">
        <v>590</v>
      </c>
      <c r="D995" s="72">
        <v>13700900</v>
      </c>
      <c r="E995" s="72">
        <v>820986</v>
      </c>
      <c r="F995" s="73">
        <v>1.0517001844203093E-3</v>
      </c>
    </row>
    <row r="996" spans="1:6" x14ac:dyDescent="0.2">
      <c r="A996" s="58" t="s">
        <v>607</v>
      </c>
      <c r="B996" s="58" t="s">
        <v>5</v>
      </c>
      <c r="C996" s="71">
        <v>694</v>
      </c>
      <c r="D996" s="72">
        <v>71387557</v>
      </c>
      <c r="E996" s="72">
        <v>4283253</v>
      </c>
      <c r="F996" s="73">
        <v>5.4869364033233734E-3</v>
      </c>
    </row>
    <row r="997" spans="1:6" x14ac:dyDescent="0.2">
      <c r="A997" s="58" t="s">
        <v>607</v>
      </c>
      <c r="B997" s="58" t="s">
        <v>1</v>
      </c>
      <c r="C997" s="71">
        <v>337</v>
      </c>
      <c r="D997" s="72">
        <v>196405715</v>
      </c>
      <c r="E997" s="72">
        <v>11784343</v>
      </c>
      <c r="F997" s="73">
        <v>1.5095989098927608E-2</v>
      </c>
    </row>
    <row r="998" spans="1:6" x14ac:dyDescent="0.2">
      <c r="A998" s="58" t="s">
        <v>607</v>
      </c>
      <c r="B998" s="58" t="s">
        <v>797</v>
      </c>
      <c r="C998" s="71">
        <v>4526</v>
      </c>
      <c r="D998" s="72">
        <v>325935911</v>
      </c>
      <c r="E998" s="72">
        <v>19549954</v>
      </c>
      <c r="F998" s="73">
        <v>2.5043898711072494E-2</v>
      </c>
    </row>
    <row r="999" spans="1:6" x14ac:dyDescent="0.2">
      <c r="A999" s="58" t="s">
        <v>607</v>
      </c>
      <c r="B999" s="58" t="s">
        <v>3</v>
      </c>
      <c r="C999" s="71">
        <v>1379</v>
      </c>
      <c r="D999" s="72">
        <v>196553728</v>
      </c>
      <c r="E999" s="72">
        <v>11793224</v>
      </c>
      <c r="F999" s="73">
        <v>1.5107365845105785E-2</v>
      </c>
    </row>
    <row r="1000" spans="1:6" x14ac:dyDescent="0.2">
      <c r="A1000" s="58" t="s">
        <v>607</v>
      </c>
      <c r="B1000" s="58" t="s">
        <v>2</v>
      </c>
      <c r="C1000" s="71">
        <v>373</v>
      </c>
      <c r="D1000" s="72">
        <v>239268884</v>
      </c>
      <c r="E1000" s="72">
        <v>14356133</v>
      </c>
      <c r="F1000" s="73">
        <v>1.8390505713450033E-2</v>
      </c>
    </row>
    <row r="1001" spans="1:6" x14ac:dyDescent="0.2">
      <c r="A1001" s="58" t="s">
        <v>607</v>
      </c>
      <c r="B1001" s="58" t="s">
        <v>6</v>
      </c>
      <c r="C1001" s="71">
        <v>458</v>
      </c>
      <c r="D1001" s="72">
        <v>116727985</v>
      </c>
      <c r="E1001" s="72">
        <v>7003679</v>
      </c>
      <c r="F1001" s="73">
        <v>8.9718588330624984E-3</v>
      </c>
    </row>
    <row r="1002" spans="1:6" x14ac:dyDescent="0.2">
      <c r="A1002" s="58" t="s">
        <v>607</v>
      </c>
      <c r="B1002" s="58" t="s">
        <v>10</v>
      </c>
      <c r="C1002" s="71">
        <v>6123</v>
      </c>
      <c r="D1002" s="72">
        <v>384802122</v>
      </c>
      <c r="E1002" s="72">
        <v>23088128</v>
      </c>
      <c r="F1002" s="73">
        <v>2.957637337971623E-2</v>
      </c>
    </row>
    <row r="1003" spans="1:6" x14ac:dyDescent="0.2">
      <c r="A1003" s="58" t="s">
        <v>607</v>
      </c>
      <c r="B1003" s="58" t="s">
        <v>4</v>
      </c>
      <c r="C1003" s="71">
        <v>628</v>
      </c>
      <c r="D1003" s="72">
        <v>140956469</v>
      </c>
      <c r="E1003" s="72">
        <v>8457388</v>
      </c>
      <c r="F1003" s="73">
        <v>1.083409037342185E-2</v>
      </c>
    </row>
    <row r="1004" spans="1:6" x14ac:dyDescent="0.2">
      <c r="A1004" s="58" t="s">
        <v>607</v>
      </c>
      <c r="B1004" s="58" t="s">
        <v>798</v>
      </c>
      <c r="C1004" s="71">
        <v>11857</v>
      </c>
      <c r="D1004" s="72">
        <v>520496861</v>
      </c>
      <c r="E1004" s="72">
        <v>30631783</v>
      </c>
      <c r="F1004" s="73">
        <v>3.9239952727845417E-2</v>
      </c>
    </row>
    <row r="1005" spans="1:6" x14ac:dyDescent="0.2">
      <c r="A1005" s="58" t="s">
        <v>607</v>
      </c>
      <c r="B1005" s="58" t="s">
        <v>8</v>
      </c>
      <c r="C1005" s="71">
        <v>3797</v>
      </c>
      <c r="D1005" s="72">
        <v>305894613</v>
      </c>
      <c r="E1005" s="72">
        <v>18353677</v>
      </c>
      <c r="F1005" s="73">
        <v>2.3511442930440701E-2</v>
      </c>
    </row>
    <row r="1006" spans="1:6" x14ac:dyDescent="0.2">
      <c r="A1006" s="58" t="s">
        <v>607</v>
      </c>
      <c r="B1006" s="58" t="s">
        <v>799</v>
      </c>
      <c r="C1006" s="71">
        <v>682</v>
      </c>
      <c r="D1006" s="72">
        <v>147324852</v>
      </c>
      <c r="E1006" s="72">
        <v>8836112</v>
      </c>
      <c r="F1006" s="73">
        <v>1.1319243714214991E-2</v>
      </c>
    </row>
    <row r="1007" spans="1:6" x14ac:dyDescent="0.2">
      <c r="A1007" s="58" t="s">
        <v>607</v>
      </c>
      <c r="B1007" s="58" t="s">
        <v>25</v>
      </c>
      <c r="C1007" s="71">
        <v>1435</v>
      </c>
      <c r="D1007" s="72">
        <v>298605963</v>
      </c>
      <c r="E1007" s="72">
        <v>17916358</v>
      </c>
      <c r="F1007" s="73">
        <v>2.2951228172880273E-2</v>
      </c>
    </row>
    <row r="1008" spans="1:6" x14ac:dyDescent="0.2">
      <c r="A1008" s="58" t="s">
        <v>607</v>
      </c>
      <c r="B1008" s="58" t="s">
        <v>51</v>
      </c>
      <c r="C1008" s="71">
        <v>32289</v>
      </c>
      <c r="D1008" s="72">
        <v>2944360660</v>
      </c>
      <c r="E1008" s="72">
        <v>176054032</v>
      </c>
      <c r="F1008" s="73">
        <v>0.22552888590346126</v>
      </c>
    </row>
    <row r="1009" spans="1:6" x14ac:dyDescent="0.2">
      <c r="A1009" s="58" t="s">
        <v>618</v>
      </c>
      <c r="B1009" s="58" t="s">
        <v>5</v>
      </c>
      <c r="C1009" s="71">
        <v>112</v>
      </c>
      <c r="D1009" s="72">
        <v>10831059</v>
      </c>
      <c r="E1009" s="72">
        <v>649864</v>
      </c>
      <c r="F1009" s="73">
        <v>8.3248933434689496E-4</v>
      </c>
    </row>
    <row r="1010" spans="1:6" x14ac:dyDescent="0.2">
      <c r="A1010" s="58" t="s">
        <v>618</v>
      </c>
      <c r="B1010" s="58" t="s">
        <v>1</v>
      </c>
      <c r="C1010" s="71">
        <v>53</v>
      </c>
      <c r="D1010" s="72">
        <v>36851889</v>
      </c>
      <c r="E1010" s="72">
        <v>2211113</v>
      </c>
      <c r="F1010" s="73">
        <v>2.8324818570281875E-3</v>
      </c>
    </row>
    <row r="1011" spans="1:6" x14ac:dyDescent="0.2">
      <c r="A1011" s="58" t="s">
        <v>618</v>
      </c>
      <c r="B1011" s="58" t="s">
        <v>797</v>
      </c>
      <c r="C1011" s="71">
        <v>614</v>
      </c>
      <c r="D1011" s="72">
        <v>44388795</v>
      </c>
      <c r="E1011" s="72">
        <v>2663328</v>
      </c>
      <c r="F1011" s="73">
        <v>3.4117787011858588E-3</v>
      </c>
    </row>
    <row r="1012" spans="1:6" x14ac:dyDescent="0.2">
      <c r="A1012" s="58" t="s">
        <v>618</v>
      </c>
      <c r="B1012" s="58" t="s">
        <v>3</v>
      </c>
      <c r="C1012" s="71">
        <v>223</v>
      </c>
      <c r="D1012" s="72">
        <v>44694414</v>
      </c>
      <c r="E1012" s="72">
        <v>2681665</v>
      </c>
      <c r="F1012" s="73">
        <v>3.4352687805315669E-3</v>
      </c>
    </row>
    <row r="1013" spans="1:6" x14ac:dyDescent="0.2">
      <c r="A1013" s="58" t="s">
        <v>618</v>
      </c>
      <c r="B1013" s="58" t="s">
        <v>2</v>
      </c>
      <c r="C1013" s="71">
        <v>70</v>
      </c>
      <c r="D1013" s="72">
        <v>60122114</v>
      </c>
      <c r="E1013" s="72">
        <v>3607327</v>
      </c>
      <c r="F1013" s="73">
        <v>4.6210611035564083E-3</v>
      </c>
    </row>
    <row r="1014" spans="1:6" x14ac:dyDescent="0.2">
      <c r="A1014" s="58" t="s">
        <v>618</v>
      </c>
      <c r="B1014" s="58" t="s">
        <v>6</v>
      </c>
      <c r="C1014" s="71">
        <v>48</v>
      </c>
      <c r="D1014" s="72">
        <v>2663348</v>
      </c>
      <c r="E1014" s="72">
        <v>159801</v>
      </c>
      <c r="F1014" s="73">
        <v>2.0470841301867493E-4</v>
      </c>
    </row>
    <row r="1015" spans="1:6" x14ac:dyDescent="0.2">
      <c r="A1015" s="58" t="s">
        <v>618</v>
      </c>
      <c r="B1015" s="58" t="s">
        <v>10</v>
      </c>
      <c r="C1015" s="71">
        <v>848</v>
      </c>
      <c r="D1015" s="72">
        <v>21289133</v>
      </c>
      <c r="E1015" s="72">
        <v>1277348</v>
      </c>
      <c r="F1015" s="73">
        <v>1.6363094220472861E-3</v>
      </c>
    </row>
    <row r="1016" spans="1:6" x14ac:dyDescent="0.2">
      <c r="A1016" s="58" t="s">
        <v>618</v>
      </c>
      <c r="B1016" s="58" t="s">
        <v>4</v>
      </c>
      <c r="C1016" s="71">
        <v>107</v>
      </c>
      <c r="D1016" s="72">
        <v>22261422</v>
      </c>
      <c r="E1016" s="72">
        <v>1335685</v>
      </c>
      <c r="F1016" s="73">
        <v>1.7110403354350023E-3</v>
      </c>
    </row>
    <row r="1017" spans="1:6" x14ac:dyDescent="0.2">
      <c r="A1017" s="58" t="s">
        <v>618</v>
      </c>
      <c r="B1017" s="58" t="s">
        <v>798</v>
      </c>
      <c r="C1017" s="71">
        <v>1553</v>
      </c>
      <c r="D1017" s="72">
        <v>76168555</v>
      </c>
      <c r="E1017" s="72">
        <v>4495453</v>
      </c>
      <c r="F1017" s="73">
        <v>5.7587690279162287E-3</v>
      </c>
    </row>
    <row r="1018" spans="1:6" x14ac:dyDescent="0.2">
      <c r="A1018" s="58" t="s">
        <v>618</v>
      </c>
      <c r="B1018" s="58" t="s">
        <v>8</v>
      </c>
      <c r="C1018" s="71">
        <v>496</v>
      </c>
      <c r="D1018" s="72">
        <v>38644456</v>
      </c>
      <c r="E1018" s="72">
        <v>2313249</v>
      </c>
      <c r="F1018" s="73">
        <v>2.963320202671052E-3</v>
      </c>
    </row>
    <row r="1019" spans="1:6" x14ac:dyDescent="0.2">
      <c r="A1019" s="58" t="s">
        <v>618</v>
      </c>
      <c r="B1019" s="58" t="s">
        <v>799</v>
      </c>
      <c r="C1019" s="71">
        <v>252</v>
      </c>
      <c r="D1019" s="72">
        <v>20677831</v>
      </c>
      <c r="E1019" s="72">
        <v>1240387</v>
      </c>
      <c r="F1019" s="73">
        <v>1.5889616103716192E-3</v>
      </c>
    </row>
    <row r="1020" spans="1:6" x14ac:dyDescent="0.2">
      <c r="A1020" s="58" t="s">
        <v>618</v>
      </c>
      <c r="B1020" s="58" t="s">
        <v>25</v>
      </c>
      <c r="C1020" s="71">
        <v>218</v>
      </c>
      <c r="D1020" s="72">
        <v>19174738</v>
      </c>
      <c r="E1020" s="72">
        <v>1150484</v>
      </c>
      <c r="F1020" s="73">
        <v>1.4737939927996521E-3</v>
      </c>
    </row>
    <row r="1021" spans="1:6" x14ac:dyDescent="0.2">
      <c r="A1021" s="58" t="s">
        <v>618</v>
      </c>
      <c r="B1021" s="58" t="s">
        <v>51</v>
      </c>
      <c r="C1021" s="71">
        <v>4594</v>
      </c>
      <c r="D1021" s="72">
        <v>397767755</v>
      </c>
      <c r="E1021" s="72">
        <v>23785703</v>
      </c>
      <c r="F1021" s="73">
        <v>3.0469981499887579E-2</v>
      </c>
    </row>
    <row r="1022" spans="1:6" x14ac:dyDescent="0.2">
      <c r="A1022" s="58" t="s">
        <v>632</v>
      </c>
      <c r="B1022" s="58" t="s">
        <v>5</v>
      </c>
      <c r="C1022" s="71">
        <v>18</v>
      </c>
      <c r="D1022" s="72">
        <v>330835</v>
      </c>
      <c r="E1022" s="72">
        <v>19850</v>
      </c>
      <c r="F1022" s="73">
        <v>2.5428263893346707E-5</v>
      </c>
    </row>
    <row r="1023" spans="1:6" x14ac:dyDescent="0.2">
      <c r="A1023" s="58" t="s">
        <v>632</v>
      </c>
      <c r="B1023" s="58" t="s">
        <v>1</v>
      </c>
      <c r="C1023" s="71">
        <v>34</v>
      </c>
      <c r="D1023" s="72">
        <v>1842040</v>
      </c>
      <c r="E1023" s="72">
        <v>110522</v>
      </c>
      <c r="F1023" s="73">
        <v>1.4158098649977153E-4</v>
      </c>
    </row>
    <row r="1024" spans="1:6" x14ac:dyDescent="0.2">
      <c r="A1024" s="58" t="s">
        <v>632</v>
      </c>
      <c r="B1024" s="58" t="s">
        <v>797</v>
      </c>
      <c r="C1024" s="71">
        <v>151</v>
      </c>
      <c r="D1024" s="72">
        <v>5484324</v>
      </c>
      <c r="E1024" s="72">
        <v>329059</v>
      </c>
      <c r="F1024" s="73">
        <v>4.2153144022573168E-4</v>
      </c>
    </row>
    <row r="1025" spans="1:6" x14ac:dyDescent="0.2">
      <c r="A1025" s="58" t="s">
        <v>632</v>
      </c>
      <c r="B1025" s="58" t="s">
        <v>3</v>
      </c>
      <c r="C1025" s="71">
        <v>66</v>
      </c>
      <c r="D1025" s="72">
        <v>9388989</v>
      </c>
      <c r="E1025" s="72">
        <v>563339</v>
      </c>
      <c r="F1025" s="73">
        <v>7.2164900520977542E-4</v>
      </c>
    </row>
    <row r="1026" spans="1:6" x14ac:dyDescent="0.2">
      <c r="A1026" s="58" t="s">
        <v>632</v>
      </c>
      <c r="B1026" s="58" t="s">
        <v>2</v>
      </c>
      <c r="C1026" s="71">
        <v>24</v>
      </c>
      <c r="D1026" s="72">
        <v>7778171</v>
      </c>
      <c r="E1026" s="72">
        <v>466690</v>
      </c>
      <c r="F1026" s="73">
        <v>5.9783962097662339E-4</v>
      </c>
    </row>
    <row r="1027" spans="1:6" x14ac:dyDescent="0.2">
      <c r="A1027" s="58" t="s">
        <v>632</v>
      </c>
      <c r="B1027" s="58" t="s">
        <v>6</v>
      </c>
      <c r="C1027" s="71">
        <v>27</v>
      </c>
      <c r="D1027" s="72">
        <v>895672</v>
      </c>
      <c r="E1027" s="72">
        <v>53740</v>
      </c>
      <c r="F1027" s="73">
        <v>6.8842060535438386E-5</v>
      </c>
    </row>
    <row r="1028" spans="1:6" x14ac:dyDescent="0.2">
      <c r="A1028" s="58" t="s">
        <v>632</v>
      </c>
      <c r="B1028" s="58" t="s">
        <v>10</v>
      </c>
      <c r="C1028" s="71">
        <v>376</v>
      </c>
      <c r="D1028" s="72">
        <v>7815186</v>
      </c>
      <c r="E1028" s="72">
        <v>468911</v>
      </c>
      <c r="F1028" s="73">
        <v>6.006847682868059E-4</v>
      </c>
    </row>
    <row r="1029" spans="1:6" x14ac:dyDescent="0.2">
      <c r="A1029" s="58" t="s">
        <v>632</v>
      </c>
      <c r="B1029" s="58" t="s">
        <v>4</v>
      </c>
      <c r="C1029" s="71">
        <v>32</v>
      </c>
      <c r="D1029" s="72">
        <v>1839280</v>
      </c>
      <c r="E1029" s="72">
        <v>110357</v>
      </c>
      <c r="F1029" s="73">
        <v>1.4136961805934824E-4</v>
      </c>
    </row>
    <row r="1030" spans="1:6" x14ac:dyDescent="0.2">
      <c r="A1030" s="58" t="s">
        <v>632</v>
      </c>
      <c r="B1030" s="58" t="s">
        <v>798</v>
      </c>
      <c r="C1030" s="71">
        <v>526</v>
      </c>
      <c r="D1030" s="72">
        <v>7130551</v>
      </c>
      <c r="E1030" s="72">
        <v>420937</v>
      </c>
      <c r="F1030" s="73">
        <v>5.3922907397852308E-4</v>
      </c>
    </row>
    <row r="1031" spans="1:6" x14ac:dyDescent="0.2">
      <c r="A1031" s="58" t="s">
        <v>632</v>
      </c>
      <c r="B1031" s="58" t="s">
        <v>8</v>
      </c>
      <c r="C1031" s="71">
        <v>155</v>
      </c>
      <c r="D1031" s="72">
        <v>4551278</v>
      </c>
      <c r="E1031" s="72">
        <v>273077</v>
      </c>
      <c r="F1031" s="73">
        <v>3.4981733094223872E-4</v>
      </c>
    </row>
    <row r="1032" spans="1:6" x14ac:dyDescent="0.2">
      <c r="A1032" s="58" t="s">
        <v>632</v>
      </c>
      <c r="B1032" s="58" t="s">
        <v>799</v>
      </c>
      <c r="C1032" s="71">
        <v>102</v>
      </c>
      <c r="D1032" s="72">
        <v>4807983</v>
      </c>
      <c r="E1032" s="72">
        <v>288479</v>
      </c>
      <c r="F1032" s="73">
        <v>3.6954761409011412E-4</v>
      </c>
    </row>
    <row r="1033" spans="1:6" x14ac:dyDescent="0.2">
      <c r="A1033" s="58" t="s">
        <v>632</v>
      </c>
      <c r="B1033" s="58" t="s">
        <v>25</v>
      </c>
      <c r="C1033" s="71">
        <v>49</v>
      </c>
      <c r="D1033" s="72">
        <v>3502540</v>
      </c>
      <c r="E1033" s="72">
        <v>210152</v>
      </c>
      <c r="F1033" s="73">
        <v>2.6920909388990417E-4</v>
      </c>
    </row>
    <row r="1034" spans="1:6" x14ac:dyDescent="0.2">
      <c r="A1034" s="58" t="s">
        <v>632</v>
      </c>
      <c r="B1034" s="58" t="s">
        <v>51</v>
      </c>
      <c r="C1034" s="71">
        <v>1560</v>
      </c>
      <c r="D1034" s="72">
        <v>55366849</v>
      </c>
      <c r="E1034" s="72">
        <v>3315115</v>
      </c>
      <c r="F1034" s="73">
        <v>4.246731438629324E-3</v>
      </c>
    </row>
    <row r="1035" spans="1:6" x14ac:dyDescent="0.2">
      <c r="A1035" s="58" t="s">
        <v>639</v>
      </c>
      <c r="B1035" s="58" t="s">
        <v>5</v>
      </c>
      <c r="C1035" s="71" t="s">
        <v>796</v>
      </c>
      <c r="D1035" s="72" t="s">
        <v>796</v>
      </c>
      <c r="E1035" s="72" t="s">
        <v>796</v>
      </c>
      <c r="F1035" s="73" t="s">
        <v>796</v>
      </c>
    </row>
    <row r="1036" spans="1:6" x14ac:dyDescent="0.2">
      <c r="A1036" s="58" t="s">
        <v>639</v>
      </c>
      <c r="B1036" s="58" t="s">
        <v>1</v>
      </c>
      <c r="C1036" s="71" t="s">
        <v>796</v>
      </c>
      <c r="D1036" s="72" t="s">
        <v>796</v>
      </c>
      <c r="E1036" s="72" t="s">
        <v>796</v>
      </c>
      <c r="F1036" s="73" t="s">
        <v>796</v>
      </c>
    </row>
    <row r="1037" spans="1:6" x14ac:dyDescent="0.2">
      <c r="A1037" s="58" t="s">
        <v>639</v>
      </c>
      <c r="B1037" s="58" t="s">
        <v>797</v>
      </c>
      <c r="C1037" s="71">
        <v>50</v>
      </c>
      <c r="D1037" s="72">
        <v>434377</v>
      </c>
      <c r="E1037" s="72">
        <v>26063</v>
      </c>
      <c r="F1037" s="73">
        <v>3.3387246440921676E-5</v>
      </c>
    </row>
    <row r="1038" spans="1:6" x14ac:dyDescent="0.2">
      <c r="A1038" s="58" t="s">
        <v>639</v>
      </c>
      <c r="B1038" s="58" t="s">
        <v>3</v>
      </c>
      <c r="C1038" s="71">
        <v>12</v>
      </c>
      <c r="D1038" s="72">
        <v>1497560</v>
      </c>
      <c r="E1038" s="72">
        <v>89854</v>
      </c>
      <c r="F1038" s="73">
        <v>1.1510484755026574E-4</v>
      </c>
    </row>
    <row r="1039" spans="1:6" x14ac:dyDescent="0.2">
      <c r="A1039" s="58" t="s">
        <v>639</v>
      </c>
      <c r="B1039" s="58" t="s">
        <v>2</v>
      </c>
      <c r="C1039" s="71" t="s">
        <v>796</v>
      </c>
      <c r="D1039" s="72" t="s">
        <v>796</v>
      </c>
      <c r="E1039" s="72" t="s">
        <v>796</v>
      </c>
      <c r="F1039" s="73" t="s">
        <v>796</v>
      </c>
    </row>
    <row r="1040" spans="1:6" x14ac:dyDescent="0.2">
      <c r="A1040" s="58" t="s">
        <v>639</v>
      </c>
      <c r="B1040" s="58" t="s">
        <v>6</v>
      </c>
      <c r="C1040" s="71" t="s">
        <v>796</v>
      </c>
      <c r="D1040" s="72" t="s">
        <v>796</v>
      </c>
      <c r="E1040" s="72" t="s">
        <v>796</v>
      </c>
      <c r="F1040" s="73" t="s">
        <v>796</v>
      </c>
    </row>
    <row r="1041" spans="1:6" x14ac:dyDescent="0.2">
      <c r="A1041" s="58" t="s">
        <v>639</v>
      </c>
      <c r="B1041" s="58" t="s">
        <v>10</v>
      </c>
      <c r="C1041" s="71">
        <v>97</v>
      </c>
      <c r="D1041" s="72">
        <v>575049</v>
      </c>
      <c r="E1041" s="72">
        <v>34503</v>
      </c>
      <c r="F1041" s="73">
        <v>4.4199062423785462E-5</v>
      </c>
    </row>
    <row r="1042" spans="1:6" x14ac:dyDescent="0.2">
      <c r="A1042" s="58" t="s">
        <v>639</v>
      </c>
      <c r="B1042" s="58" t="s">
        <v>4</v>
      </c>
      <c r="C1042" s="71">
        <v>22</v>
      </c>
      <c r="D1042" s="72">
        <v>669095</v>
      </c>
      <c r="E1042" s="72">
        <v>40146</v>
      </c>
      <c r="F1042" s="73">
        <v>5.142786308626181E-5</v>
      </c>
    </row>
    <row r="1043" spans="1:6" x14ac:dyDescent="0.2">
      <c r="A1043" s="58" t="s">
        <v>639</v>
      </c>
      <c r="B1043" s="58" t="s">
        <v>798</v>
      </c>
      <c r="C1043" s="71">
        <v>202</v>
      </c>
      <c r="D1043" s="72">
        <v>1533376</v>
      </c>
      <c r="E1043" s="72">
        <v>90693</v>
      </c>
      <c r="F1043" s="73">
        <v>1.1617962404429688E-4</v>
      </c>
    </row>
    <row r="1044" spans="1:6" x14ac:dyDescent="0.2">
      <c r="A1044" s="58" t="s">
        <v>639</v>
      </c>
      <c r="B1044" s="58" t="s">
        <v>8</v>
      </c>
      <c r="C1044" s="71">
        <v>54</v>
      </c>
      <c r="D1044" s="72">
        <v>314474</v>
      </c>
      <c r="E1044" s="72">
        <v>18845</v>
      </c>
      <c r="F1044" s="73">
        <v>2.4140837938041246E-5</v>
      </c>
    </row>
    <row r="1045" spans="1:6" x14ac:dyDescent="0.2">
      <c r="A1045" s="58" t="s">
        <v>639</v>
      </c>
      <c r="B1045" s="58" t="s">
        <v>799</v>
      </c>
      <c r="C1045" s="71">
        <v>35</v>
      </c>
      <c r="D1045" s="72">
        <v>1189971</v>
      </c>
      <c r="E1045" s="72">
        <v>71344</v>
      </c>
      <c r="F1045" s="73">
        <v>9.1393151597326324E-5</v>
      </c>
    </row>
    <row r="1046" spans="1:6" x14ac:dyDescent="0.2">
      <c r="A1046" s="58" t="s">
        <v>639</v>
      </c>
      <c r="B1046" s="58" t="s">
        <v>25</v>
      </c>
      <c r="C1046" s="71">
        <v>33</v>
      </c>
      <c r="D1046" s="72">
        <v>1096138</v>
      </c>
      <c r="E1046" s="72">
        <v>65768</v>
      </c>
      <c r="F1046" s="73">
        <v>8.4250179331870346E-5</v>
      </c>
    </row>
    <row r="1047" spans="1:6" x14ac:dyDescent="0.2">
      <c r="A1047" s="58" t="s">
        <v>639</v>
      </c>
      <c r="B1047" s="58" t="s">
        <v>51</v>
      </c>
      <c r="C1047" s="71">
        <v>528</v>
      </c>
      <c r="D1047" s="72">
        <v>8470404</v>
      </c>
      <c r="E1047" s="72">
        <v>506837</v>
      </c>
      <c r="F1047" s="73">
        <v>6.4926876508373632E-4</v>
      </c>
    </row>
    <row r="1048" spans="1:6" x14ac:dyDescent="0.2">
      <c r="A1048" s="58" t="s">
        <v>643</v>
      </c>
      <c r="B1048" s="58" t="s">
        <v>5</v>
      </c>
      <c r="C1048" s="71" t="s">
        <v>796</v>
      </c>
      <c r="D1048" s="72" t="s">
        <v>796</v>
      </c>
      <c r="E1048" s="72" t="s">
        <v>796</v>
      </c>
      <c r="F1048" s="73" t="s">
        <v>796</v>
      </c>
    </row>
    <row r="1049" spans="1:6" x14ac:dyDescent="0.2">
      <c r="A1049" s="58" t="s">
        <v>643</v>
      </c>
      <c r="B1049" s="58" t="s">
        <v>1</v>
      </c>
      <c r="C1049" s="71">
        <v>22</v>
      </c>
      <c r="D1049" s="72">
        <v>3293444</v>
      </c>
      <c r="E1049" s="72">
        <v>197607</v>
      </c>
      <c r="F1049" s="73">
        <v>2.5313868731347922E-4</v>
      </c>
    </row>
    <row r="1050" spans="1:6" x14ac:dyDescent="0.2">
      <c r="A1050" s="58" t="s">
        <v>643</v>
      </c>
      <c r="B1050" s="58" t="s">
        <v>797</v>
      </c>
      <c r="C1050" s="71">
        <v>82</v>
      </c>
      <c r="D1050" s="72">
        <v>1521421</v>
      </c>
      <c r="E1050" s="72">
        <v>91285</v>
      </c>
      <c r="F1050" s="73">
        <v>1.1693798838811861E-4</v>
      </c>
    </row>
    <row r="1051" spans="1:6" x14ac:dyDescent="0.2">
      <c r="A1051" s="58" t="s">
        <v>643</v>
      </c>
      <c r="B1051" s="58" t="s">
        <v>3</v>
      </c>
      <c r="C1051" s="71">
        <v>41</v>
      </c>
      <c r="D1051" s="72">
        <v>3175641</v>
      </c>
      <c r="E1051" s="72">
        <v>190538</v>
      </c>
      <c r="F1051" s="73">
        <v>2.4408315091740528E-4</v>
      </c>
    </row>
    <row r="1052" spans="1:6" x14ac:dyDescent="0.2">
      <c r="A1052" s="58" t="s">
        <v>643</v>
      </c>
      <c r="B1052" s="58" t="s">
        <v>2</v>
      </c>
      <c r="C1052" s="71" t="s">
        <v>796</v>
      </c>
      <c r="D1052" s="72" t="s">
        <v>796</v>
      </c>
      <c r="E1052" s="72" t="s">
        <v>796</v>
      </c>
      <c r="F1052" s="73" t="s">
        <v>796</v>
      </c>
    </row>
    <row r="1053" spans="1:6" x14ac:dyDescent="0.2">
      <c r="A1053" s="58" t="s">
        <v>643</v>
      </c>
      <c r="B1053" s="58" t="s">
        <v>6</v>
      </c>
      <c r="C1053" s="71" t="s">
        <v>796</v>
      </c>
      <c r="D1053" s="72" t="s">
        <v>796</v>
      </c>
      <c r="E1053" s="72" t="s">
        <v>796</v>
      </c>
      <c r="F1053" s="73" t="s">
        <v>796</v>
      </c>
    </row>
    <row r="1054" spans="1:6" x14ac:dyDescent="0.2">
      <c r="A1054" s="58" t="s">
        <v>643</v>
      </c>
      <c r="B1054" s="58" t="s">
        <v>10</v>
      </c>
      <c r="C1054" s="71">
        <v>306</v>
      </c>
      <c r="D1054" s="72">
        <v>3764009</v>
      </c>
      <c r="E1054" s="72">
        <v>225841</v>
      </c>
      <c r="F1054" s="73">
        <v>2.8930703002203091E-4</v>
      </c>
    </row>
    <row r="1055" spans="1:6" x14ac:dyDescent="0.2">
      <c r="A1055" s="58" t="s">
        <v>643</v>
      </c>
      <c r="B1055" s="58" t="s">
        <v>4</v>
      </c>
      <c r="C1055" s="71">
        <v>35</v>
      </c>
      <c r="D1055" s="72">
        <v>1756826</v>
      </c>
      <c r="E1055" s="72">
        <v>105410</v>
      </c>
      <c r="F1055" s="73">
        <v>1.3503240790920285E-4</v>
      </c>
    </row>
    <row r="1056" spans="1:6" x14ac:dyDescent="0.2">
      <c r="A1056" s="58" t="s">
        <v>643</v>
      </c>
      <c r="B1056" s="58" t="s">
        <v>798</v>
      </c>
      <c r="C1056" s="71">
        <v>287</v>
      </c>
      <c r="D1056" s="72">
        <v>3140682</v>
      </c>
      <c r="E1056" s="72">
        <v>185854</v>
      </c>
      <c r="F1056" s="73">
        <v>2.380828492510861E-4</v>
      </c>
    </row>
    <row r="1057" spans="1:6" x14ac:dyDescent="0.2">
      <c r="A1057" s="58" t="s">
        <v>643</v>
      </c>
      <c r="B1057" s="58" t="s">
        <v>8</v>
      </c>
      <c r="C1057" s="71">
        <v>90</v>
      </c>
      <c r="D1057" s="72">
        <v>763293</v>
      </c>
      <c r="E1057" s="72">
        <v>45767</v>
      </c>
      <c r="F1057" s="73">
        <v>5.8628481290015053E-5</v>
      </c>
    </row>
    <row r="1058" spans="1:6" x14ac:dyDescent="0.2">
      <c r="A1058" s="58" t="s">
        <v>643</v>
      </c>
      <c r="B1058" s="58" t="s">
        <v>799</v>
      </c>
      <c r="C1058" s="71">
        <v>94</v>
      </c>
      <c r="D1058" s="72">
        <v>2756438</v>
      </c>
      <c r="E1058" s="72">
        <v>165385</v>
      </c>
      <c r="F1058" s="73">
        <v>2.1186163345093931E-4</v>
      </c>
    </row>
    <row r="1059" spans="1:6" x14ac:dyDescent="0.2">
      <c r="A1059" s="58" t="s">
        <v>643</v>
      </c>
      <c r="B1059" s="58" t="s">
        <v>25</v>
      </c>
      <c r="C1059" s="71">
        <v>40</v>
      </c>
      <c r="D1059" s="72">
        <v>1148125</v>
      </c>
      <c r="E1059" s="72">
        <v>68888</v>
      </c>
      <c r="F1059" s="73">
        <v>8.8246964387146999E-5</v>
      </c>
    </row>
    <row r="1060" spans="1:6" x14ac:dyDescent="0.2">
      <c r="A1060" s="58" t="s">
        <v>643</v>
      </c>
      <c r="B1060" s="58" t="s">
        <v>51</v>
      </c>
      <c r="C1060" s="71">
        <v>1018</v>
      </c>
      <c r="D1060" s="72">
        <v>22277475</v>
      </c>
      <c r="E1060" s="72">
        <v>1334029</v>
      </c>
      <c r="F1060" s="73">
        <v>1.7089189649056632E-3</v>
      </c>
    </row>
    <row r="1061" spans="1:6" x14ac:dyDescent="0.2">
      <c r="A1061" s="58" t="s">
        <v>651</v>
      </c>
      <c r="B1061" s="58" t="s">
        <v>5</v>
      </c>
      <c r="C1061" s="71">
        <v>226</v>
      </c>
      <c r="D1061" s="72">
        <v>24141970</v>
      </c>
      <c r="E1061" s="72">
        <v>1448518</v>
      </c>
      <c r="F1061" s="73">
        <v>1.855581761121551E-3</v>
      </c>
    </row>
    <row r="1062" spans="1:6" x14ac:dyDescent="0.2">
      <c r="A1062" s="58" t="s">
        <v>651</v>
      </c>
      <c r="B1062" s="58" t="s">
        <v>1</v>
      </c>
      <c r="C1062" s="71">
        <v>141</v>
      </c>
      <c r="D1062" s="72">
        <v>62955896</v>
      </c>
      <c r="E1062" s="72">
        <v>3777354</v>
      </c>
      <c r="F1062" s="73">
        <v>4.8388692357979228E-3</v>
      </c>
    </row>
    <row r="1063" spans="1:6" x14ac:dyDescent="0.2">
      <c r="A1063" s="58" t="s">
        <v>651</v>
      </c>
      <c r="B1063" s="58" t="s">
        <v>797</v>
      </c>
      <c r="C1063" s="71">
        <v>1522</v>
      </c>
      <c r="D1063" s="72">
        <v>109344464</v>
      </c>
      <c r="E1063" s="72">
        <v>6560668</v>
      </c>
      <c r="F1063" s="73">
        <v>8.4043525048178927E-3</v>
      </c>
    </row>
    <row r="1064" spans="1:6" x14ac:dyDescent="0.2">
      <c r="A1064" s="58" t="s">
        <v>651</v>
      </c>
      <c r="B1064" s="58" t="s">
        <v>3</v>
      </c>
      <c r="C1064" s="71">
        <v>499</v>
      </c>
      <c r="D1064" s="72">
        <v>85682730</v>
      </c>
      <c r="E1064" s="72">
        <v>5140964</v>
      </c>
      <c r="F1064" s="73">
        <v>6.5856820784985018E-3</v>
      </c>
    </row>
    <row r="1065" spans="1:6" x14ac:dyDescent="0.2">
      <c r="A1065" s="58" t="s">
        <v>651</v>
      </c>
      <c r="B1065" s="58" t="s">
        <v>2</v>
      </c>
      <c r="C1065" s="71">
        <v>179</v>
      </c>
      <c r="D1065" s="72">
        <v>112512659</v>
      </c>
      <c r="E1065" s="72">
        <v>6750760</v>
      </c>
      <c r="F1065" s="73">
        <v>8.6478643204357299E-3</v>
      </c>
    </row>
    <row r="1066" spans="1:6" x14ac:dyDescent="0.2">
      <c r="A1066" s="58" t="s">
        <v>651</v>
      </c>
      <c r="B1066" s="58" t="s">
        <v>6</v>
      </c>
      <c r="C1066" s="71">
        <v>170</v>
      </c>
      <c r="D1066" s="72">
        <v>23269614</v>
      </c>
      <c r="E1066" s="72">
        <v>1396177</v>
      </c>
      <c r="F1066" s="73">
        <v>1.7885318487567319E-3</v>
      </c>
    </row>
    <row r="1067" spans="1:6" x14ac:dyDescent="0.2">
      <c r="A1067" s="58" t="s">
        <v>651</v>
      </c>
      <c r="B1067" s="58" t="s">
        <v>10</v>
      </c>
      <c r="C1067" s="71">
        <v>1890</v>
      </c>
      <c r="D1067" s="72">
        <v>110815876</v>
      </c>
      <c r="E1067" s="72">
        <v>6648879</v>
      </c>
      <c r="F1067" s="73">
        <v>8.517352635109882E-3</v>
      </c>
    </row>
    <row r="1068" spans="1:6" x14ac:dyDescent="0.2">
      <c r="A1068" s="58" t="s">
        <v>651</v>
      </c>
      <c r="B1068" s="58" t="s">
        <v>4</v>
      </c>
      <c r="C1068" s="71">
        <v>235</v>
      </c>
      <c r="D1068" s="72">
        <v>37811324</v>
      </c>
      <c r="E1068" s="72">
        <v>2268679</v>
      </c>
      <c r="F1068" s="73">
        <v>2.906225103339744E-3</v>
      </c>
    </row>
    <row r="1069" spans="1:6" x14ac:dyDescent="0.2">
      <c r="A1069" s="58" t="s">
        <v>651</v>
      </c>
      <c r="B1069" s="58" t="s">
        <v>798</v>
      </c>
      <c r="C1069" s="71">
        <v>3446</v>
      </c>
      <c r="D1069" s="72">
        <v>130538141</v>
      </c>
      <c r="E1069" s="72">
        <v>7719985</v>
      </c>
      <c r="F1069" s="73">
        <v>9.8894617547948711E-3</v>
      </c>
    </row>
    <row r="1070" spans="1:6" x14ac:dyDescent="0.2">
      <c r="A1070" s="58" t="s">
        <v>651</v>
      </c>
      <c r="B1070" s="58" t="s">
        <v>8</v>
      </c>
      <c r="C1070" s="71">
        <v>1197</v>
      </c>
      <c r="D1070" s="72">
        <v>71496982</v>
      </c>
      <c r="E1070" s="72">
        <v>4289677</v>
      </c>
      <c r="F1070" s="73">
        <v>5.4951656812705198E-3</v>
      </c>
    </row>
    <row r="1071" spans="1:6" x14ac:dyDescent="0.2">
      <c r="A1071" s="58" t="s">
        <v>651</v>
      </c>
      <c r="B1071" s="58" t="s">
        <v>799</v>
      </c>
      <c r="C1071" s="71">
        <v>298</v>
      </c>
      <c r="D1071" s="72">
        <v>37340386</v>
      </c>
      <c r="E1071" s="72">
        <v>2240423</v>
      </c>
      <c r="F1071" s="73">
        <v>2.8700285781724693E-3</v>
      </c>
    </row>
    <row r="1072" spans="1:6" x14ac:dyDescent="0.2">
      <c r="A1072" s="58" t="s">
        <v>651</v>
      </c>
      <c r="B1072" s="58" t="s">
        <v>25</v>
      </c>
      <c r="C1072" s="71">
        <v>588</v>
      </c>
      <c r="D1072" s="72">
        <v>78673209</v>
      </c>
      <c r="E1072" s="72">
        <v>4720393</v>
      </c>
      <c r="F1072" s="73">
        <v>6.0469218581514633E-3</v>
      </c>
    </row>
    <row r="1073" spans="1:6" x14ac:dyDescent="0.2">
      <c r="A1073" s="58" t="s">
        <v>651</v>
      </c>
      <c r="B1073" s="58" t="s">
        <v>51</v>
      </c>
      <c r="C1073" s="71">
        <v>10391</v>
      </c>
      <c r="D1073" s="72">
        <v>884583250</v>
      </c>
      <c r="E1073" s="72">
        <v>52962477</v>
      </c>
      <c r="F1073" s="73">
        <v>6.7846037360267272E-2</v>
      </c>
    </row>
    <row r="1074" spans="1:6" x14ac:dyDescent="0.2">
      <c r="A1074" s="58" t="s">
        <v>630</v>
      </c>
      <c r="B1074" s="58" t="s">
        <v>5</v>
      </c>
      <c r="C1074" s="71">
        <v>12</v>
      </c>
      <c r="D1074" s="72">
        <v>99809</v>
      </c>
      <c r="E1074" s="72">
        <v>5989</v>
      </c>
      <c r="F1074" s="73">
        <v>7.6720338769397196E-6</v>
      </c>
    </row>
    <row r="1075" spans="1:6" x14ac:dyDescent="0.2">
      <c r="A1075" s="58" t="s">
        <v>630</v>
      </c>
      <c r="B1075" s="58" t="s">
        <v>1</v>
      </c>
      <c r="C1075" s="71">
        <v>13</v>
      </c>
      <c r="D1075" s="72">
        <v>685387</v>
      </c>
      <c r="E1075" s="72">
        <v>41123</v>
      </c>
      <c r="F1075" s="73">
        <v>5.2679420457737869E-5</v>
      </c>
    </row>
    <row r="1076" spans="1:6" x14ac:dyDescent="0.2">
      <c r="A1076" s="58" t="s">
        <v>630</v>
      </c>
      <c r="B1076" s="58" t="s">
        <v>797</v>
      </c>
      <c r="C1076" s="71">
        <v>98</v>
      </c>
      <c r="D1076" s="72">
        <v>2668273</v>
      </c>
      <c r="E1076" s="72">
        <v>160096</v>
      </c>
      <c r="F1076" s="73">
        <v>2.0508631416973474E-4</v>
      </c>
    </row>
    <row r="1077" spans="1:6" x14ac:dyDescent="0.2">
      <c r="A1077" s="58" t="s">
        <v>630</v>
      </c>
      <c r="B1077" s="58" t="s">
        <v>3</v>
      </c>
      <c r="C1077" s="71">
        <v>48</v>
      </c>
      <c r="D1077" s="72">
        <v>4241950</v>
      </c>
      <c r="E1077" s="72">
        <v>254517</v>
      </c>
      <c r="F1077" s="73">
        <v>3.2604158394674681E-4</v>
      </c>
    </row>
    <row r="1078" spans="1:6" x14ac:dyDescent="0.2">
      <c r="A1078" s="58" t="s">
        <v>630</v>
      </c>
      <c r="B1078" s="58" t="s">
        <v>2</v>
      </c>
      <c r="C1078" s="71">
        <v>15</v>
      </c>
      <c r="D1078" s="72">
        <v>1247074</v>
      </c>
      <c r="E1078" s="72">
        <v>74824</v>
      </c>
      <c r="F1078" s="73">
        <v>9.5851104158981056E-5</v>
      </c>
    </row>
    <row r="1079" spans="1:6" x14ac:dyDescent="0.2">
      <c r="A1079" s="58" t="s">
        <v>630</v>
      </c>
      <c r="B1079" s="58" t="s">
        <v>6</v>
      </c>
      <c r="C1079" s="71">
        <v>11</v>
      </c>
      <c r="D1079" s="72">
        <v>670748</v>
      </c>
      <c r="E1079" s="72">
        <v>40245</v>
      </c>
      <c r="F1079" s="73">
        <v>5.1554684150515782E-5</v>
      </c>
    </row>
    <row r="1080" spans="1:6" x14ac:dyDescent="0.2">
      <c r="A1080" s="58" t="s">
        <v>630</v>
      </c>
      <c r="B1080" s="58" t="s">
        <v>10</v>
      </c>
      <c r="C1080" s="71">
        <v>221</v>
      </c>
      <c r="D1080" s="72">
        <v>2634141</v>
      </c>
      <c r="E1080" s="72">
        <v>158048</v>
      </c>
      <c r="F1080" s="73">
        <v>2.0246278346678389E-4</v>
      </c>
    </row>
    <row r="1081" spans="1:6" x14ac:dyDescent="0.2">
      <c r="A1081" s="58" t="s">
        <v>630</v>
      </c>
      <c r="B1081" s="58" t="s">
        <v>4</v>
      </c>
      <c r="C1081" s="71">
        <v>20</v>
      </c>
      <c r="D1081" s="72">
        <v>1871482</v>
      </c>
      <c r="E1081" s="72">
        <v>112289</v>
      </c>
      <c r="F1081" s="73">
        <v>1.4384455034357726E-4</v>
      </c>
    </row>
    <row r="1082" spans="1:6" x14ac:dyDescent="0.2">
      <c r="A1082" s="58" t="s">
        <v>630</v>
      </c>
      <c r="B1082" s="58" t="s">
        <v>798</v>
      </c>
      <c r="C1082" s="71">
        <v>381</v>
      </c>
      <c r="D1082" s="72">
        <v>4920864</v>
      </c>
      <c r="E1082" s="72">
        <v>293523</v>
      </c>
      <c r="F1082" s="73">
        <v>3.7600908326281137E-4</v>
      </c>
    </row>
    <row r="1083" spans="1:6" x14ac:dyDescent="0.2">
      <c r="A1083" s="58" t="s">
        <v>630</v>
      </c>
      <c r="B1083" s="58" t="s">
        <v>8</v>
      </c>
      <c r="C1083" s="71">
        <v>88</v>
      </c>
      <c r="D1083" s="72">
        <v>1141201</v>
      </c>
      <c r="E1083" s="72">
        <v>68469</v>
      </c>
      <c r="F1083" s="73">
        <v>8.7710216650556963E-5</v>
      </c>
    </row>
    <row r="1084" spans="1:6" x14ac:dyDescent="0.2">
      <c r="A1084" s="58" t="s">
        <v>630</v>
      </c>
      <c r="B1084" s="58" t="s">
        <v>799</v>
      </c>
      <c r="C1084" s="71">
        <v>93</v>
      </c>
      <c r="D1084" s="72">
        <v>5781898</v>
      </c>
      <c r="E1084" s="72">
        <v>346907</v>
      </c>
      <c r="F1084" s="73">
        <v>4.443951003752759E-4</v>
      </c>
    </row>
    <row r="1085" spans="1:6" x14ac:dyDescent="0.2">
      <c r="A1085" s="58" t="s">
        <v>630</v>
      </c>
      <c r="B1085" s="58" t="s">
        <v>25</v>
      </c>
      <c r="C1085" s="71">
        <v>70</v>
      </c>
      <c r="D1085" s="72">
        <v>4344211</v>
      </c>
      <c r="E1085" s="72">
        <v>260653</v>
      </c>
      <c r="F1085" s="73">
        <v>3.3390192788879092E-4</v>
      </c>
    </row>
    <row r="1086" spans="1:6" x14ac:dyDescent="0.2">
      <c r="A1086" s="58" t="s">
        <v>630</v>
      </c>
      <c r="B1086" s="58" t="s">
        <v>51</v>
      </c>
      <c r="C1086" s="71">
        <v>1070</v>
      </c>
      <c r="D1086" s="72">
        <v>30307039</v>
      </c>
      <c r="E1086" s="72">
        <v>1816683</v>
      </c>
      <c r="F1086" s="73">
        <v>2.3272088027484522E-3</v>
      </c>
    </row>
    <row r="1087" spans="1:6" x14ac:dyDescent="0.2">
      <c r="A1087" s="58" t="s">
        <v>668</v>
      </c>
      <c r="B1087" s="58" t="s">
        <v>5</v>
      </c>
      <c r="C1087" s="71">
        <v>41</v>
      </c>
      <c r="D1087" s="72">
        <v>1236196</v>
      </c>
      <c r="E1087" s="72">
        <v>74172</v>
      </c>
      <c r="F1087" s="73">
        <v>9.5015878564096322E-5</v>
      </c>
    </row>
    <row r="1088" spans="1:6" x14ac:dyDescent="0.2">
      <c r="A1088" s="58" t="s">
        <v>668</v>
      </c>
      <c r="B1088" s="58" t="s">
        <v>1</v>
      </c>
      <c r="C1088" s="71">
        <v>45</v>
      </c>
      <c r="D1088" s="72">
        <v>9664969</v>
      </c>
      <c r="E1088" s="72">
        <v>579898</v>
      </c>
      <c r="F1088" s="73">
        <v>7.4286142948231586E-4</v>
      </c>
    </row>
    <row r="1089" spans="1:6" x14ac:dyDescent="0.2">
      <c r="A1089" s="58" t="s">
        <v>668</v>
      </c>
      <c r="B1089" s="58" t="s">
        <v>797</v>
      </c>
      <c r="C1089" s="71">
        <v>314</v>
      </c>
      <c r="D1089" s="72">
        <v>16999968</v>
      </c>
      <c r="E1089" s="72">
        <v>1019998</v>
      </c>
      <c r="F1089" s="73">
        <v>1.3066387060295141E-3</v>
      </c>
    </row>
    <row r="1090" spans="1:6" x14ac:dyDescent="0.2">
      <c r="A1090" s="58" t="s">
        <v>668</v>
      </c>
      <c r="B1090" s="58" t="s">
        <v>3</v>
      </c>
      <c r="C1090" s="71">
        <v>117</v>
      </c>
      <c r="D1090" s="72">
        <v>9512497</v>
      </c>
      <c r="E1090" s="72">
        <v>570750</v>
      </c>
      <c r="F1090" s="73">
        <v>7.3114265073690853E-4</v>
      </c>
    </row>
    <row r="1091" spans="1:6" x14ac:dyDescent="0.2">
      <c r="A1091" s="58" t="s">
        <v>668</v>
      </c>
      <c r="B1091" s="58" t="s">
        <v>2</v>
      </c>
      <c r="C1091" s="71">
        <v>35</v>
      </c>
      <c r="D1091" s="72">
        <v>12961612</v>
      </c>
      <c r="E1091" s="72">
        <v>777697</v>
      </c>
      <c r="F1091" s="73">
        <v>9.9624607279919669E-4</v>
      </c>
    </row>
    <row r="1092" spans="1:6" x14ac:dyDescent="0.2">
      <c r="A1092" s="58" t="s">
        <v>668</v>
      </c>
      <c r="B1092" s="58" t="s">
        <v>6</v>
      </c>
      <c r="C1092" s="71">
        <v>60</v>
      </c>
      <c r="D1092" s="72">
        <v>6939816</v>
      </c>
      <c r="E1092" s="72">
        <v>416389</v>
      </c>
      <c r="F1092" s="73">
        <v>5.3340299114794669E-4</v>
      </c>
    </row>
    <row r="1093" spans="1:6" x14ac:dyDescent="0.2">
      <c r="A1093" s="58" t="s">
        <v>668</v>
      </c>
      <c r="B1093" s="58" t="s">
        <v>10</v>
      </c>
      <c r="C1093" s="71">
        <v>772</v>
      </c>
      <c r="D1093" s="72">
        <v>37907199</v>
      </c>
      <c r="E1093" s="72">
        <v>2274432</v>
      </c>
      <c r="F1093" s="73">
        <v>2.9135948162958359E-3</v>
      </c>
    </row>
    <row r="1094" spans="1:6" x14ac:dyDescent="0.2">
      <c r="A1094" s="58" t="s">
        <v>668</v>
      </c>
      <c r="B1094" s="58" t="s">
        <v>4</v>
      </c>
      <c r="C1094" s="71">
        <v>70</v>
      </c>
      <c r="D1094" s="72">
        <v>4355478</v>
      </c>
      <c r="E1094" s="72">
        <v>261329</v>
      </c>
      <c r="F1094" s="73">
        <v>3.3476789798410084E-4</v>
      </c>
    </row>
    <row r="1095" spans="1:6" x14ac:dyDescent="0.2">
      <c r="A1095" s="58" t="s">
        <v>668</v>
      </c>
      <c r="B1095" s="58" t="s">
        <v>798</v>
      </c>
      <c r="C1095" s="71">
        <v>1056</v>
      </c>
      <c r="D1095" s="72">
        <v>20859711</v>
      </c>
      <c r="E1095" s="72">
        <v>1239399</v>
      </c>
      <c r="F1095" s="73">
        <v>1.5876959617707816E-3</v>
      </c>
    </row>
    <row r="1096" spans="1:6" x14ac:dyDescent="0.2">
      <c r="A1096" s="58" t="s">
        <v>668</v>
      </c>
      <c r="B1096" s="58" t="s">
        <v>8</v>
      </c>
      <c r="C1096" s="71">
        <v>256</v>
      </c>
      <c r="D1096" s="72">
        <v>8526620</v>
      </c>
      <c r="E1096" s="72">
        <v>511597</v>
      </c>
      <c r="F1096" s="73">
        <v>6.5536642433473532E-4</v>
      </c>
    </row>
    <row r="1097" spans="1:6" x14ac:dyDescent="0.2">
      <c r="A1097" s="58" t="s">
        <v>668</v>
      </c>
      <c r="B1097" s="58" t="s">
        <v>799</v>
      </c>
      <c r="C1097" s="71">
        <v>185</v>
      </c>
      <c r="D1097" s="72">
        <v>17723633</v>
      </c>
      <c r="E1097" s="72">
        <v>1063418</v>
      </c>
      <c r="F1097" s="73">
        <v>1.3622606313821142E-3</v>
      </c>
    </row>
    <row r="1098" spans="1:6" x14ac:dyDescent="0.2">
      <c r="A1098" s="58" t="s">
        <v>668</v>
      </c>
      <c r="B1098" s="58" t="s">
        <v>25</v>
      </c>
      <c r="C1098" s="71">
        <v>205</v>
      </c>
      <c r="D1098" s="72">
        <v>24147686</v>
      </c>
      <c r="E1098" s="72">
        <v>1448861</v>
      </c>
      <c r="F1098" s="73">
        <v>1.8560211512734612E-3</v>
      </c>
    </row>
    <row r="1099" spans="1:6" x14ac:dyDescent="0.2">
      <c r="A1099" s="58" t="s">
        <v>668</v>
      </c>
      <c r="B1099" s="58" t="s">
        <v>51</v>
      </c>
      <c r="C1099" s="71">
        <v>3156</v>
      </c>
      <c r="D1099" s="72">
        <v>170835383</v>
      </c>
      <c r="E1099" s="72">
        <v>10237939</v>
      </c>
      <c r="F1099" s="73">
        <v>1.3115013330780157E-2</v>
      </c>
    </row>
    <row r="1100" spans="1:6" x14ac:dyDescent="0.2">
      <c r="A1100" s="58" t="s">
        <v>680</v>
      </c>
      <c r="B1100" s="58" t="s">
        <v>5</v>
      </c>
      <c r="C1100" s="71">
        <v>110</v>
      </c>
      <c r="D1100" s="72">
        <v>8846476</v>
      </c>
      <c r="E1100" s="72">
        <v>530789</v>
      </c>
      <c r="F1100" s="73">
        <v>6.7995177650809094E-4</v>
      </c>
    </row>
    <row r="1101" spans="1:6" x14ac:dyDescent="0.2">
      <c r="A1101" s="58" t="s">
        <v>680</v>
      </c>
      <c r="B1101" s="58" t="s">
        <v>1</v>
      </c>
      <c r="C1101" s="71">
        <v>67</v>
      </c>
      <c r="D1101" s="72">
        <v>31986827</v>
      </c>
      <c r="E1101" s="72">
        <v>1919210</v>
      </c>
      <c r="F1101" s="73">
        <v>2.4585480275440773E-3</v>
      </c>
    </row>
    <row r="1102" spans="1:6" x14ac:dyDescent="0.2">
      <c r="A1102" s="58" t="s">
        <v>680</v>
      </c>
      <c r="B1102" s="58" t="s">
        <v>797</v>
      </c>
      <c r="C1102" s="71">
        <v>668</v>
      </c>
      <c r="D1102" s="72">
        <v>50416521</v>
      </c>
      <c r="E1102" s="72">
        <v>3024991</v>
      </c>
      <c r="F1102" s="73">
        <v>3.8750765452392317E-3</v>
      </c>
    </row>
    <row r="1103" spans="1:6" x14ac:dyDescent="0.2">
      <c r="A1103" s="58" t="s">
        <v>680</v>
      </c>
      <c r="B1103" s="58" t="s">
        <v>3</v>
      </c>
      <c r="C1103" s="71">
        <v>223</v>
      </c>
      <c r="D1103" s="72">
        <v>29180586</v>
      </c>
      <c r="E1103" s="72">
        <v>1750835</v>
      </c>
      <c r="F1103" s="73">
        <v>2.242856141748498E-3</v>
      </c>
    </row>
    <row r="1104" spans="1:6" x14ac:dyDescent="0.2">
      <c r="A1104" s="58" t="s">
        <v>680</v>
      </c>
      <c r="B1104" s="58" t="s">
        <v>2</v>
      </c>
      <c r="C1104" s="71">
        <v>85</v>
      </c>
      <c r="D1104" s="72">
        <v>48481804</v>
      </c>
      <c r="E1104" s="72">
        <v>2908908</v>
      </c>
      <c r="F1104" s="73">
        <v>3.7263718017867702E-3</v>
      </c>
    </row>
    <row r="1105" spans="1:6" x14ac:dyDescent="0.2">
      <c r="A1105" s="58" t="s">
        <v>680</v>
      </c>
      <c r="B1105" s="58" t="s">
        <v>6</v>
      </c>
      <c r="C1105" s="71">
        <v>71</v>
      </c>
      <c r="D1105" s="72">
        <v>8686666</v>
      </c>
      <c r="E1105" s="72">
        <v>521200</v>
      </c>
      <c r="F1105" s="73">
        <v>6.6766806756737049E-4</v>
      </c>
    </row>
    <row r="1106" spans="1:6" x14ac:dyDescent="0.2">
      <c r="A1106" s="58" t="s">
        <v>680</v>
      </c>
      <c r="B1106" s="58" t="s">
        <v>10</v>
      </c>
      <c r="C1106" s="71">
        <v>1137</v>
      </c>
      <c r="D1106" s="72">
        <v>50745251</v>
      </c>
      <c r="E1106" s="72">
        <v>3044715</v>
      </c>
      <c r="F1106" s="73">
        <v>3.900343400505346E-3</v>
      </c>
    </row>
    <row r="1107" spans="1:6" x14ac:dyDescent="0.2">
      <c r="A1107" s="58" t="s">
        <v>680</v>
      </c>
      <c r="B1107" s="58" t="s">
        <v>4</v>
      </c>
      <c r="C1107" s="71">
        <v>88</v>
      </c>
      <c r="D1107" s="72">
        <v>11651683</v>
      </c>
      <c r="E1107" s="72">
        <v>699101</v>
      </c>
      <c r="F1107" s="73">
        <v>8.9556295799005428E-4</v>
      </c>
    </row>
    <row r="1108" spans="1:6" x14ac:dyDescent="0.2">
      <c r="A1108" s="58" t="s">
        <v>680</v>
      </c>
      <c r="B1108" s="58" t="s">
        <v>798</v>
      </c>
      <c r="C1108" s="71">
        <v>1939</v>
      </c>
      <c r="D1108" s="72">
        <v>47819340</v>
      </c>
      <c r="E1108" s="72">
        <v>2814578</v>
      </c>
      <c r="F1108" s="73">
        <v>3.6055331049072038E-3</v>
      </c>
    </row>
    <row r="1109" spans="1:6" x14ac:dyDescent="0.2">
      <c r="A1109" s="58" t="s">
        <v>680</v>
      </c>
      <c r="B1109" s="58" t="s">
        <v>8</v>
      </c>
      <c r="C1109" s="71">
        <v>643</v>
      </c>
      <c r="D1109" s="72">
        <v>29262141</v>
      </c>
      <c r="E1109" s="72">
        <v>1755094</v>
      </c>
      <c r="F1109" s="73">
        <v>2.2483120095531206E-3</v>
      </c>
    </row>
    <row r="1110" spans="1:6" x14ac:dyDescent="0.2">
      <c r="A1110" s="58" t="s">
        <v>680</v>
      </c>
      <c r="B1110" s="58" t="s">
        <v>799</v>
      </c>
      <c r="C1110" s="71">
        <v>210</v>
      </c>
      <c r="D1110" s="72">
        <v>17204946</v>
      </c>
      <c r="E1110" s="72">
        <v>1032297</v>
      </c>
      <c r="F1110" s="73">
        <v>1.3223939814765806E-3</v>
      </c>
    </row>
    <row r="1111" spans="1:6" x14ac:dyDescent="0.2">
      <c r="A1111" s="58" t="s">
        <v>680</v>
      </c>
      <c r="B1111" s="58" t="s">
        <v>25</v>
      </c>
      <c r="C1111" s="71">
        <v>247</v>
      </c>
      <c r="D1111" s="72">
        <v>17053578</v>
      </c>
      <c r="E1111" s="72">
        <v>1023215</v>
      </c>
      <c r="F1111" s="73">
        <v>1.3107597501073427E-3</v>
      </c>
    </row>
    <row r="1112" spans="1:6" x14ac:dyDescent="0.2">
      <c r="A1112" s="58" t="s">
        <v>680</v>
      </c>
      <c r="B1112" s="58" t="s">
        <v>51</v>
      </c>
      <c r="C1112" s="71">
        <v>5488</v>
      </c>
      <c r="D1112" s="72">
        <v>351335818</v>
      </c>
      <c r="E1112" s="72">
        <v>21024933</v>
      </c>
      <c r="F1112" s="73">
        <v>2.6933377564933688E-2</v>
      </c>
    </row>
    <row r="1113" spans="1:6" x14ac:dyDescent="0.2">
      <c r="A1113" s="58" t="s">
        <v>694</v>
      </c>
      <c r="B1113" s="58" t="s">
        <v>5</v>
      </c>
      <c r="C1113" s="71" t="s">
        <v>796</v>
      </c>
      <c r="D1113" s="72" t="s">
        <v>796</v>
      </c>
      <c r="E1113" s="72" t="s">
        <v>796</v>
      </c>
      <c r="F1113" s="73" t="s">
        <v>796</v>
      </c>
    </row>
    <row r="1114" spans="1:6" x14ac:dyDescent="0.2">
      <c r="A1114" s="58" t="s">
        <v>694</v>
      </c>
      <c r="B1114" s="58" t="s">
        <v>1</v>
      </c>
      <c r="C1114" s="71">
        <v>25</v>
      </c>
      <c r="D1114" s="72">
        <v>2494075</v>
      </c>
      <c r="E1114" s="72">
        <v>149644</v>
      </c>
      <c r="F1114" s="73">
        <v>1.9169708423455792E-4</v>
      </c>
    </row>
    <row r="1115" spans="1:6" x14ac:dyDescent="0.2">
      <c r="A1115" s="58" t="s">
        <v>694</v>
      </c>
      <c r="B1115" s="58" t="s">
        <v>797</v>
      </c>
      <c r="C1115" s="71">
        <v>74</v>
      </c>
      <c r="D1115" s="72">
        <v>1916464</v>
      </c>
      <c r="E1115" s="72">
        <v>114988</v>
      </c>
      <c r="F1115" s="73">
        <v>1.4730202562056178E-4</v>
      </c>
    </row>
    <row r="1116" spans="1:6" x14ac:dyDescent="0.2">
      <c r="A1116" s="58" t="s">
        <v>694</v>
      </c>
      <c r="B1116" s="58" t="s">
        <v>3</v>
      </c>
      <c r="C1116" s="71">
        <v>53</v>
      </c>
      <c r="D1116" s="72">
        <v>5507862</v>
      </c>
      <c r="E1116" s="72">
        <v>330472</v>
      </c>
      <c r="F1116" s="73">
        <v>4.2334152268826565E-4</v>
      </c>
    </row>
    <row r="1117" spans="1:6" x14ac:dyDescent="0.2">
      <c r="A1117" s="58" t="s">
        <v>694</v>
      </c>
      <c r="B1117" s="58" t="s">
        <v>2</v>
      </c>
      <c r="C1117" s="71">
        <v>22</v>
      </c>
      <c r="D1117" s="72">
        <v>1384956</v>
      </c>
      <c r="E1117" s="72">
        <v>83097</v>
      </c>
      <c r="F1117" s="73">
        <v>1.0644898965971947E-4</v>
      </c>
    </row>
    <row r="1118" spans="1:6" x14ac:dyDescent="0.2">
      <c r="A1118" s="58" t="s">
        <v>694</v>
      </c>
      <c r="B1118" s="58" t="s">
        <v>6</v>
      </c>
      <c r="C1118" s="71" t="s">
        <v>796</v>
      </c>
      <c r="D1118" s="72" t="s">
        <v>796</v>
      </c>
      <c r="E1118" s="72" t="s">
        <v>796</v>
      </c>
      <c r="F1118" s="73" t="s">
        <v>796</v>
      </c>
    </row>
    <row r="1119" spans="1:6" x14ac:dyDescent="0.2">
      <c r="A1119" s="58" t="s">
        <v>694</v>
      </c>
      <c r="B1119" s="58" t="s">
        <v>10</v>
      </c>
      <c r="C1119" s="71">
        <v>241</v>
      </c>
      <c r="D1119" s="72">
        <v>6303821</v>
      </c>
      <c r="E1119" s="72">
        <v>378229</v>
      </c>
      <c r="F1119" s="73">
        <v>4.8451923547187061E-4</v>
      </c>
    </row>
    <row r="1120" spans="1:6" x14ac:dyDescent="0.2">
      <c r="A1120" s="58" t="s">
        <v>694</v>
      </c>
      <c r="B1120" s="58" t="s">
        <v>4</v>
      </c>
      <c r="C1120" s="71">
        <v>38</v>
      </c>
      <c r="D1120" s="72">
        <v>2249581</v>
      </c>
      <c r="E1120" s="72">
        <v>134975</v>
      </c>
      <c r="F1120" s="73">
        <v>1.7290578937050237E-4</v>
      </c>
    </row>
    <row r="1121" spans="1:6" x14ac:dyDescent="0.2">
      <c r="A1121" s="58" t="s">
        <v>694</v>
      </c>
      <c r="B1121" s="58" t="s">
        <v>798</v>
      </c>
      <c r="C1121" s="71">
        <v>343</v>
      </c>
      <c r="D1121" s="72">
        <v>2483625</v>
      </c>
      <c r="E1121" s="72">
        <v>147736</v>
      </c>
      <c r="F1121" s="73">
        <v>1.8925289645075412E-4</v>
      </c>
    </row>
    <row r="1122" spans="1:6" x14ac:dyDescent="0.2">
      <c r="A1122" s="58" t="s">
        <v>694</v>
      </c>
      <c r="B1122" s="58" t="s">
        <v>8</v>
      </c>
      <c r="C1122" s="71">
        <v>106</v>
      </c>
      <c r="D1122" s="72">
        <v>878623</v>
      </c>
      <c r="E1122" s="72">
        <v>52634</v>
      </c>
      <c r="F1122" s="73">
        <v>6.7425251474176863E-5</v>
      </c>
    </row>
    <row r="1123" spans="1:6" x14ac:dyDescent="0.2">
      <c r="A1123" s="58" t="s">
        <v>694</v>
      </c>
      <c r="B1123" s="58" t="s">
        <v>799</v>
      </c>
      <c r="C1123" s="71">
        <v>79</v>
      </c>
      <c r="D1123" s="72">
        <v>1321126</v>
      </c>
      <c r="E1123" s="72">
        <v>79268</v>
      </c>
      <c r="F1123" s="73">
        <v>1.015439608210482E-4</v>
      </c>
    </row>
    <row r="1124" spans="1:6" x14ac:dyDescent="0.2">
      <c r="A1124" s="58" t="s">
        <v>694</v>
      </c>
      <c r="B1124" s="58" t="s">
        <v>25</v>
      </c>
      <c r="C1124" s="71">
        <v>59</v>
      </c>
      <c r="D1124" s="72">
        <v>1629484</v>
      </c>
      <c r="E1124" s="72">
        <v>97769</v>
      </c>
      <c r="F1124" s="73">
        <v>1.2524412758632819E-4</v>
      </c>
    </row>
    <row r="1125" spans="1:6" x14ac:dyDescent="0.2">
      <c r="A1125" s="58" t="s">
        <v>694</v>
      </c>
      <c r="B1125" s="58" t="s">
        <v>51</v>
      </c>
      <c r="C1125" s="71">
        <v>1065</v>
      </c>
      <c r="D1125" s="72">
        <v>26488199</v>
      </c>
      <c r="E1125" s="72">
        <v>1587927</v>
      </c>
      <c r="F1125" s="73">
        <v>2.0341675969456101E-3</v>
      </c>
    </row>
    <row r="1126" spans="1:6" x14ac:dyDescent="0.2">
      <c r="A1126" s="58" t="s">
        <v>704</v>
      </c>
      <c r="B1126" s="58" t="s">
        <v>5</v>
      </c>
      <c r="C1126" s="71" t="s">
        <v>796</v>
      </c>
      <c r="D1126" s="72" t="s">
        <v>796</v>
      </c>
      <c r="E1126" s="72" t="s">
        <v>796</v>
      </c>
      <c r="F1126" s="73" t="s">
        <v>796</v>
      </c>
    </row>
    <row r="1127" spans="1:6" x14ac:dyDescent="0.2">
      <c r="A1127" s="58" t="s">
        <v>704</v>
      </c>
      <c r="B1127" s="58" t="s">
        <v>1</v>
      </c>
      <c r="C1127" s="71" t="s">
        <v>796</v>
      </c>
      <c r="D1127" s="72" t="s">
        <v>796</v>
      </c>
      <c r="E1127" s="72" t="s">
        <v>796</v>
      </c>
      <c r="F1127" s="73" t="s">
        <v>796</v>
      </c>
    </row>
    <row r="1128" spans="1:6" x14ac:dyDescent="0.2">
      <c r="A1128" s="58" t="s">
        <v>704</v>
      </c>
      <c r="B1128" s="58" t="s">
        <v>797</v>
      </c>
      <c r="C1128" s="71">
        <v>42</v>
      </c>
      <c r="D1128" s="72">
        <v>642536</v>
      </c>
      <c r="E1128" s="72">
        <v>38552</v>
      </c>
      <c r="F1128" s="73">
        <v>4.9385915849687771E-5</v>
      </c>
    </row>
    <row r="1129" spans="1:6" x14ac:dyDescent="0.2">
      <c r="A1129" s="58" t="s">
        <v>704</v>
      </c>
      <c r="B1129" s="58" t="s">
        <v>3</v>
      </c>
      <c r="C1129" s="71">
        <v>24</v>
      </c>
      <c r="D1129" s="72">
        <v>1342605</v>
      </c>
      <c r="E1129" s="72">
        <v>80556</v>
      </c>
      <c r="F1129" s="73">
        <v>1.0319391567720088E-4</v>
      </c>
    </row>
    <row r="1130" spans="1:6" x14ac:dyDescent="0.2">
      <c r="A1130" s="58" t="s">
        <v>704</v>
      </c>
      <c r="B1130" s="58" t="s">
        <v>2</v>
      </c>
      <c r="C1130" s="71">
        <v>17</v>
      </c>
      <c r="D1130" s="72">
        <v>890486</v>
      </c>
      <c r="E1130" s="72">
        <v>53429</v>
      </c>
      <c r="F1130" s="73">
        <v>6.8443663050761779E-5</v>
      </c>
    </row>
    <row r="1131" spans="1:6" x14ac:dyDescent="0.2">
      <c r="A1131" s="58" t="s">
        <v>704</v>
      </c>
      <c r="B1131" s="58" t="s">
        <v>6</v>
      </c>
      <c r="C1131" s="71" t="s">
        <v>796</v>
      </c>
      <c r="D1131" s="72" t="s">
        <v>796</v>
      </c>
      <c r="E1131" s="72" t="s">
        <v>796</v>
      </c>
      <c r="F1131" s="73" t="s">
        <v>796</v>
      </c>
    </row>
    <row r="1132" spans="1:6" x14ac:dyDescent="0.2">
      <c r="A1132" s="58" t="s">
        <v>704</v>
      </c>
      <c r="B1132" s="58" t="s">
        <v>10</v>
      </c>
      <c r="C1132" s="71">
        <v>107</v>
      </c>
      <c r="D1132" s="72">
        <v>1446796</v>
      </c>
      <c r="E1132" s="72">
        <v>86808</v>
      </c>
      <c r="F1132" s="73">
        <v>1.1120285803796681E-4</v>
      </c>
    </row>
    <row r="1133" spans="1:6" x14ac:dyDescent="0.2">
      <c r="A1133" s="58" t="s">
        <v>704</v>
      </c>
      <c r="B1133" s="58" t="s">
        <v>4</v>
      </c>
      <c r="C1133" s="71" t="s">
        <v>796</v>
      </c>
      <c r="D1133" s="72" t="s">
        <v>796</v>
      </c>
      <c r="E1133" s="72" t="s">
        <v>796</v>
      </c>
      <c r="F1133" s="73" t="s">
        <v>796</v>
      </c>
    </row>
    <row r="1134" spans="1:6" x14ac:dyDescent="0.2">
      <c r="A1134" s="58" t="s">
        <v>704</v>
      </c>
      <c r="B1134" s="58" t="s">
        <v>798</v>
      </c>
      <c r="C1134" s="71">
        <v>163</v>
      </c>
      <c r="D1134" s="72">
        <v>3026930</v>
      </c>
      <c r="E1134" s="72">
        <v>181529</v>
      </c>
      <c r="F1134" s="73">
        <v>2.3254243407029392E-4</v>
      </c>
    </row>
    <row r="1135" spans="1:6" x14ac:dyDescent="0.2">
      <c r="A1135" s="58" t="s">
        <v>704</v>
      </c>
      <c r="B1135" s="58" t="s">
        <v>8</v>
      </c>
      <c r="C1135" s="71">
        <v>36</v>
      </c>
      <c r="D1135" s="72">
        <v>130529</v>
      </c>
      <c r="E1135" s="72">
        <v>7771</v>
      </c>
      <c r="F1135" s="73">
        <v>9.9548130335111972E-6</v>
      </c>
    </row>
    <row r="1136" spans="1:6" x14ac:dyDescent="0.2">
      <c r="A1136" s="58" t="s">
        <v>704</v>
      </c>
      <c r="B1136" s="58" t="s">
        <v>799</v>
      </c>
      <c r="C1136" s="71">
        <v>64</v>
      </c>
      <c r="D1136" s="72">
        <v>2530819</v>
      </c>
      <c r="E1136" s="72">
        <v>151849</v>
      </c>
      <c r="F1136" s="73">
        <v>1.9452173521112363E-4</v>
      </c>
    </row>
    <row r="1137" spans="1:6" x14ac:dyDescent="0.2">
      <c r="A1137" s="58" t="s">
        <v>704</v>
      </c>
      <c r="B1137" s="58" t="s">
        <v>25</v>
      </c>
      <c r="C1137" s="71">
        <v>33</v>
      </c>
      <c r="D1137" s="72">
        <v>299420</v>
      </c>
      <c r="E1137" s="72">
        <v>17965</v>
      </c>
      <c r="F1137" s="73">
        <v>2.3013539589117059E-5</v>
      </c>
    </row>
    <row r="1138" spans="1:6" x14ac:dyDescent="0.2">
      <c r="A1138" s="58" t="s">
        <v>704</v>
      </c>
      <c r="B1138" s="58" t="s">
        <v>51</v>
      </c>
      <c r="C1138" s="71">
        <v>505</v>
      </c>
      <c r="D1138" s="72">
        <v>10557936</v>
      </c>
      <c r="E1138" s="72">
        <v>633329</v>
      </c>
      <c r="F1138" s="73">
        <v>8.1130765457477973E-4</v>
      </c>
    </row>
    <row r="1139" spans="1:6" x14ac:dyDescent="0.2">
      <c r="A1139" s="58" t="s">
        <v>372</v>
      </c>
      <c r="B1139" s="58" t="s">
        <v>5</v>
      </c>
      <c r="C1139" s="71">
        <v>20</v>
      </c>
      <c r="D1139" s="72">
        <v>302462</v>
      </c>
      <c r="E1139" s="72">
        <v>18148</v>
      </c>
      <c r="F1139" s="73">
        <v>2.3247966404859247E-5</v>
      </c>
    </row>
    <row r="1140" spans="1:6" x14ac:dyDescent="0.2">
      <c r="A1140" s="58" t="s">
        <v>372</v>
      </c>
      <c r="B1140" s="58" t="s">
        <v>1</v>
      </c>
      <c r="C1140" s="71">
        <v>19</v>
      </c>
      <c r="D1140" s="72">
        <v>2398705</v>
      </c>
      <c r="E1140" s="72">
        <v>143922</v>
      </c>
      <c r="F1140" s="73">
        <v>1.8436708292484861E-4</v>
      </c>
    </row>
    <row r="1141" spans="1:6" x14ac:dyDescent="0.2">
      <c r="A1141" s="58" t="s">
        <v>372</v>
      </c>
      <c r="B1141" s="58" t="s">
        <v>797</v>
      </c>
      <c r="C1141" s="71">
        <v>114</v>
      </c>
      <c r="D1141" s="72">
        <v>3839626</v>
      </c>
      <c r="E1141" s="72">
        <v>230378</v>
      </c>
      <c r="F1141" s="73">
        <v>2.9511902162324572E-4</v>
      </c>
    </row>
    <row r="1142" spans="1:6" x14ac:dyDescent="0.2">
      <c r="A1142" s="58" t="s">
        <v>372</v>
      </c>
      <c r="B1142" s="58" t="s">
        <v>3</v>
      </c>
      <c r="C1142" s="71">
        <v>33</v>
      </c>
      <c r="D1142" s="72">
        <v>4540453</v>
      </c>
      <c r="E1142" s="72">
        <v>272427</v>
      </c>
      <c r="F1142" s="73">
        <v>3.4898466738905612E-4</v>
      </c>
    </row>
    <row r="1143" spans="1:6" x14ac:dyDescent="0.2">
      <c r="A1143" s="58" t="s">
        <v>372</v>
      </c>
      <c r="B1143" s="58" t="s">
        <v>2</v>
      </c>
      <c r="C1143" s="71">
        <v>16</v>
      </c>
      <c r="D1143" s="72">
        <v>11060881</v>
      </c>
      <c r="E1143" s="72">
        <v>663653</v>
      </c>
      <c r="F1143" s="73">
        <v>8.5015333086202634E-4</v>
      </c>
    </row>
    <row r="1144" spans="1:6" x14ac:dyDescent="0.2">
      <c r="A1144" s="58" t="s">
        <v>372</v>
      </c>
      <c r="B1144" s="58" t="s">
        <v>6</v>
      </c>
      <c r="C1144" s="71">
        <v>12</v>
      </c>
      <c r="D1144" s="72">
        <v>770834</v>
      </c>
      <c r="E1144" s="72">
        <v>46250</v>
      </c>
      <c r="F1144" s="73">
        <v>5.9247214361072306E-5</v>
      </c>
    </row>
    <row r="1145" spans="1:6" x14ac:dyDescent="0.2">
      <c r="A1145" s="58" t="s">
        <v>372</v>
      </c>
      <c r="B1145" s="58" t="s">
        <v>10</v>
      </c>
      <c r="C1145" s="71">
        <v>186</v>
      </c>
      <c r="D1145" s="72">
        <v>2190147</v>
      </c>
      <c r="E1145" s="72">
        <v>131409</v>
      </c>
      <c r="F1145" s="73">
        <v>1.6833766901565731E-4</v>
      </c>
    </row>
    <row r="1146" spans="1:6" x14ac:dyDescent="0.2">
      <c r="A1146" s="58" t="s">
        <v>372</v>
      </c>
      <c r="B1146" s="58" t="s">
        <v>4</v>
      </c>
      <c r="C1146" s="71">
        <v>22</v>
      </c>
      <c r="D1146" s="72">
        <v>1731527</v>
      </c>
      <c r="E1146" s="72">
        <v>103892</v>
      </c>
      <c r="F1146" s="73">
        <v>1.3308781825730861E-4</v>
      </c>
    </row>
    <row r="1147" spans="1:6" x14ac:dyDescent="0.2">
      <c r="A1147" s="58" t="s">
        <v>372</v>
      </c>
      <c r="B1147" s="58" t="s">
        <v>798</v>
      </c>
      <c r="C1147" s="71">
        <v>280</v>
      </c>
      <c r="D1147" s="72">
        <v>4834631</v>
      </c>
      <c r="E1147" s="72">
        <v>279706</v>
      </c>
      <c r="F1147" s="73">
        <v>3.5830921816385061E-4</v>
      </c>
    </row>
    <row r="1148" spans="1:6" x14ac:dyDescent="0.2">
      <c r="A1148" s="58" t="s">
        <v>372</v>
      </c>
      <c r="B1148" s="58" t="s">
        <v>8</v>
      </c>
      <c r="C1148" s="71">
        <v>91</v>
      </c>
      <c r="D1148" s="72">
        <v>2557135</v>
      </c>
      <c r="E1148" s="72">
        <v>153428</v>
      </c>
      <c r="F1148" s="73">
        <v>1.9654446713493191E-4</v>
      </c>
    </row>
    <row r="1149" spans="1:6" x14ac:dyDescent="0.2">
      <c r="A1149" s="58" t="s">
        <v>372</v>
      </c>
      <c r="B1149" s="58" t="s">
        <v>799</v>
      </c>
      <c r="C1149" s="71">
        <v>53</v>
      </c>
      <c r="D1149" s="72">
        <v>1784433</v>
      </c>
      <c r="E1149" s="72">
        <v>106852</v>
      </c>
      <c r="F1149" s="73">
        <v>1.3687963997641725E-4</v>
      </c>
    </row>
    <row r="1150" spans="1:6" x14ac:dyDescent="0.2">
      <c r="A1150" s="58" t="s">
        <v>372</v>
      </c>
      <c r="B1150" s="58" t="s">
        <v>25</v>
      </c>
      <c r="C1150" s="71">
        <v>60</v>
      </c>
      <c r="D1150" s="72">
        <v>5890468</v>
      </c>
      <c r="E1150" s="72">
        <v>353428</v>
      </c>
      <c r="F1150" s="73">
        <v>4.5274863734497432E-4</v>
      </c>
    </row>
    <row r="1151" spans="1:6" x14ac:dyDescent="0.2">
      <c r="A1151" s="58" t="s">
        <v>372</v>
      </c>
      <c r="B1151" s="58" t="s">
        <v>51</v>
      </c>
      <c r="C1151" s="71">
        <v>906</v>
      </c>
      <c r="D1151" s="72">
        <v>41901302</v>
      </c>
      <c r="E1151" s="72">
        <v>2503492</v>
      </c>
      <c r="F1151" s="73">
        <v>3.2070254524373975E-3</v>
      </c>
    </row>
    <row r="1152" spans="1:6" x14ac:dyDescent="0.2">
      <c r="A1152" s="58" t="s">
        <v>712</v>
      </c>
      <c r="B1152" s="58" t="s">
        <v>5</v>
      </c>
      <c r="C1152" s="71" t="s">
        <v>796</v>
      </c>
      <c r="D1152" s="72" t="s">
        <v>796</v>
      </c>
      <c r="E1152" s="72" t="s">
        <v>796</v>
      </c>
      <c r="F1152" s="73" t="s">
        <v>796</v>
      </c>
    </row>
    <row r="1153" spans="1:6" x14ac:dyDescent="0.2">
      <c r="A1153" s="58" t="s">
        <v>712</v>
      </c>
      <c r="B1153" s="58" t="s">
        <v>1</v>
      </c>
      <c r="C1153" s="71">
        <v>31</v>
      </c>
      <c r="D1153" s="72">
        <v>5229506</v>
      </c>
      <c r="E1153" s="72">
        <v>313770</v>
      </c>
      <c r="F1153" s="73">
        <v>4.01945912434025E-4</v>
      </c>
    </row>
    <row r="1154" spans="1:6" x14ac:dyDescent="0.2">
      <c r="A1154" s="58" t="s">
        <v>712</v>
      </c>
      <c r="B1154" s="58" t="s">
        <v>797</v>
      </c>
      <c r="C1154" s="71">
        <v>38</v>
      </c>
      <c r="D1154" s="72">
        <v>447960</v>
      </c>
      <c r="E1154" s="72">
        <v>26878</v>
      </c>
      <c r="F1154" s="73">
        <v>3.44312784345276E-5</v>
      </c>
    </row>
    <row r="1155" spans="1:6" x14ac:dyDescent="0.2">
      <c r="A1155" s="58" t="s">
        <v>712</v>
      </c>
      <c r="B1155" s="58" t="s">
        <v>3</v>
      </c>
      <c r="C1155" s="71">
        <v>24</v>
      </c>
      <c r="D1155" s="72">
        <v>3636090</v>
      </c>
      <c r="E1155" s="72">
        <v>218165</v>
      </c>
      <c r="F1155" s="73">
        <v>2.7947391396936951E-4</v>
      </c>
    </row>
    <row r="1156" spans="1:6" x14ac:dyDescent="0.2">
      <c r="A1156" s="58" t="s">
        <v>712</v>
      </c>
      <c r="B1156" s="58" t="s">
        <v>2</v>
      </c>
      <c r="C1156" s="71">
        <v>15</v>
      </c>
      <c r="D1156" s="72">
        <v>951254</v>
      </c>
      <c r="E1156" s="72">
        <v>57075</v>
      </c>
      <c r="F1156" s="73">
        <v>7.3114265073690853E-5</v>
      </c>
    </row>
    <row r="1157" spans="1:6" x14ac:dyDescent="0.2">
      <c r="A1157" s="58" t="s">
        <v>712</v>
      </c>
      <c r="B1157" s="58" t="s">
        <v>6</v>
      </c>
      <c r="C1157" s="71" t="s">
        <v>796</v>
      </c>
      <c r="D1157" s="72" t="s">
        <v>796</v>
      </c>
      <c r="E1157" s="72" t="s">
        <v>796</v>
      </c>
      <c r="F1157" s="73" t="s">
        <v>796</v>
      </c>
    </row>
    <row r="1158" spans="1:6" x14ac:dyDescent="0.2">
      <c r="A1158" s="58" t="s">
        <v>712</v>
      </c>
      <c r="B1158" s="58" t="s">
        <v>10</v>
      </c>
      <c r="C1158" s="71">
        <v>187</v>
      </c>
      <c r="D1158" s="72">
        <v>3134662</v>
      </c>
      <c r="E1158" s="72">
        <v>187995</v>
      </c>
      <c r="F1158" s="73">
        <v>2.4082551489318461E-4</v>
      </c>
    </row>
    <row r="1159" spans="1:6" x14ac:dyDescent="0.2">
      <c r="A1159" s="58" t="s">
        <v>712</v>
      </c>
      <c r="B1159" s="58" t="s">
        <v>4</v>
      </c>
      <c r="C1159" s="71">
        <v>17</v>
      </c>
      <c r="D1159" s="72">
        <v>370686</v>
      </c>
      <c r="E1159" s="72">
        <v>22241</v>
      </c>
      <c r="F1159" s="73">
        <v>2.8491184748207766E-5</v>
      </c>
    </row>
    <row r="1160" spans="1:6" x14ac:dyDescent="0.2">
      <c r="A1160" s="58" t="s">
        <v>712</v>
      </c>
      <c r="B1160" s="58" t="s">
        <v>798</v>
      </c>
      <c r="C1160" s="71">
        <v>189</v>
      </c>
      <c r="D1160" s="72">
        <v>1252117</v>
      </c>
      <c r="E1160" s="72">
        <v>73529</v>
      </c>
      <c r="F1160" s="73">
        <v>9.4192182156871044E-5</v>
      </c>
    </row>
    <row r="1161" spans="1:6" x14ac:dyDescent="0.2">
      <c r="A1161" s="58" t="s">
        <v>712</v>
      </c>
      <c r="B1161" s="58" t="s">
        <v>8</v>
      </c>
      <c r="C1161" s="71">
        <v>102</v>
      </c>
      <c r="D1161" s="72">
        <v>921413</v>
      </c>
      <c r="E1161" s="72">
        <v>55259</v>
      </c>
      <c r="F1161" s="73">
        <v>7.0787931208183668E-5</v>
      </c>
    </row>
    <row r="1162" spans="1:6" x14ac:dyDescent="0.2">
      <c r="A1162" s="58" t="s">
        <v>712</v>
      </c>
      <c r="B1162" s="58" t="s">
        <v>799</v>
      </c>
      <c r="C1162" s="71">
        <v>71</v>
      </c>
      <c r="D1162" s="72">
        <v>486097</v>
      </c>
      <c r="E1162" s="72">
        <v>29059</v>
      </c>
      <c r="F1162" s="73">
        <v>3.7225184910668107E-5</v>
      </c>
    </row>
    <row r="1163" spans="1:6" x14ac:dyDescent="0.2">
      <c r="A1163" s="58" t="s">
        <v>712</v>
      </c>
      <c r="B1163" s="58" t="s">
        <v>25</v>
      </c>
      <c r="C1163" s="71">
        <v>18</v>
      </c>
      <c r="D1163" s="72">
        <v>316221</v>
      </c>
      <c r="E1163" s="72">
        <v>18973</v>
      </c>
      <c r="F1163" s="73">
        <v>2.4304808606975672E-5</v>
      </c>
    </row>
    <row r="1164" spans="1:6" x14ac:dyDescent="0.2">
      <c r="A1164" s="58" t="s">
        <v>712</v>
      </c>
      <c r="B1164" s="58" t="s">
        <v>51</v>
      </c>
      <c r="C1164" s="71">
        <v>699</v>
      </c>
      <c r="D1164" s="72">
        <v>16814537</v>
      </c>
      <c r="E1164" s="72">
        <v>1007056</v>
      </c>
      <c r="F1164" s="73">
        <v>1.2900597341752222E-3</v>
      </c>
    </row>
    <row r="1165" spans="1:6" x14ac:dyDescent="0.2">
      <c r="A1165" s="58" t="s">
        <v>502</v>
      </c>
      <c r="B1165" s="58" t="s">
        <v>5</v>
      </c>
      <c r="C1165" s="71">
        <v>28</v>
      </c>
      <c r="D1165" s="72">
        <v>3470898</v>
      </c>
      <c r="E1165" s="72">
        <v>208254</v>
      </c>
      <c r="F1165" s="73">
        <v>2.6677771631461087E-4</v>
      </c>
    </row>
    <row r="1166" spans="1:6" x14ac:dyDescent="0.2">
      <c r="A1166" s="58" t="s">
        <v>502</v>
      </c>
      <c r="B1166" s="58" t="s">
        <v>1</v>
      </c>
      <c r="C1166" s="71">
        <v>22</v>
      </c>
      <c r="D1166" s="72">
        <v>19705895</v>
      </c>
      <c r="E1166" s="72">
        <v>1182354</v>
      </c>
      <c r="F1166" s="73">
        <v>1.5146201273226224E-3</v>
      </c>
    </row>
    <row r="1167" spans="1:6" x14ac:dyDescent="0.2">
      <c r="A1167" s="58" t="s">
        <v>502</v>
      </c>
      <c r="B1167" s="58" t="s">
        <v>797</v>
      </c>
      <c r="C1167" s="71">
        <v>238</v>
      </c>
      <c r="D1167" s="72">
        <v>14284244</v>
      </c>
      <c r="E1167" s="72">
        <v>856975</v>
      </c>
      <c r="F1167" s="73">
        <v>1.0978028438287555E-3</v>
      </c>
    </row>
    <row r="1168" spans="1:6" x14ac:dyDescent="0.2">
      <c r="A1168" s="58" t="s">
        <v>502</v>
      </c>
      <c r="B1168" s="58" t="s">
        <v>3</v>
      </c>
      <c r="C1168" s="71">
        <v>128</v>
      </c>
      <c r="D1168" s="72">
        <v>12267990</v>
      </c>
      <c r="E1168" s="72">
        <v>736079</v>
      </c>
      <c r="F1168" s="73">
        <v>9.4293254702018897E-4</v>
      </c>
    </row>
    <row r="1169" spans="1:6" x14ac:dyDescent="0.2">
      <c r="A1169" s="58" t="s">
        <v>502</v>
      </c>
      <c r="B1169" s="58" t="s">
        <v>2</v>
      </c>
      <c r="C1169" s="71">
        <v>42</v>
      </c>
      <c r="D1169" s="72">
        <v>21820657</v>
      </c>
      <c r="E1169" s="72">
        <v>1309239</v>
      </c>
      <c r="F1169" s="73">
        <v>1.6771624580081284E-3</v>
      </c>
    </row>
    <row r="1170" spans="1:6" x14ac:dyDescent="0.2">
      <c r="A1170" s="58" t="s">
        <v>502</v>
      </c>
      <c r="B1170" s="58" t="s">
        <v>6</v>
      </c>
      <c r="C1170" s="71">
        <v>15</v>
      </c>
      <c r="D1170" s="72">
        <v>1573994</v>
      </c>
      <c r="E1170" s="72">
        <v>94440</v>
      </c>
      <c r="F1170" s="73">
        <v>1.2097960917318203E-4</v>
      </c>
    </row>
    <row r="1171" spans="1:6" x14ac:dyDescent="0.2">
      <c r="A1171" s="58" t="s">
        <v>502</v>
      </c>
      <c r="B1171" s="58" t="s">
        <v>10</v>
      </c>
      <c r="C1171" s="71">
        <v>384</v>
      </c>
      <c r="D1171" s="72">
        <v>11814705</v>
      </c>
      <c r="E1171" s="72">
        <v>708882</v>
      </c>
      <c r="F1171" s="73">
        <v>9.0809262293417635E-4</v>
      </c>
    </row>
    <row r="1172" spans="1:6" x14ac:dyDescent="0.2">
      <c r="A1172" s="58" t="s">
        <v>502</v>
      </c>
      <c r="B1172" s="58" t="s">
        <v>4</v>
      </c>
      <c r="C1172" s="71">
        <v>78</v>
      </c>
      <c r="D1172" s="72">
        <v>7177912</v>
      </c>
      <c r="E1172" s="72">
        <v>430675</v>
      </c>
      <c r="F1172" s="73">
        <v>5.5170365502605007E-4</v>
      </c>
    </row>
    <row r="1173" spans="1:6" x14ac:dyDescent="0.2">
      <c r="A1173" s="58" t="s">
        <v>502</v>
      </c>
      <c r="B1173" s="58" t="s">
        <v>798</v>
      </c>
      <c r="C1173" s="71">
        <v>663</v>
      </c>
      <c r="D1173" s="72">
        <v>11852218</v>
      </c>
      <c r="E1173" s="72">
        <v>697447</v>
      </c>
      <c r="F1173" s="73">
        <v>8.9344414950241725E-4</v>
      </c>
    </row>
    <row r="1174" spans="1:6" x14ac:dyDescent="0.2">
      <c r="A1174" s="58" t="s">
        <v>502</v>
      </c>
      <c r="B1174" s="58" t="s">
        <v>8</v>
      </c>
      <c r="C1174" s="71">
        <v>263</v>
      </c>
      <c r="D1174" s="72">
        <v>13112178</v>
      </c>
      <c r="E1174" s="72">
        <v>786731</v>
      </c>
      <c r="F1174" s="73">
        <v>1.0078188151675844E-3</v>
      </c>
    </row>
    <row r="1175" spans="1:6" x14ac:dyDescent="0.2">
      <c r="A1175" s="58" t="s">
        <v>502</v>
      </c>
      <c r="B1175" s="58" t="s">
        <v>799</v>
      </c>
      <c r="C1175" s="71">
        <v>72</v>
      </c>
      <c r="D1175" s="72">
        <v>3870357</v>
      </c>
      <c r="E1175" s="72">
        <v>232221</v>
      </c>
      <c r="F1175" s="73">
        <v>2.9747994305173129E-4</v>
      </c>
    </row>
    <row r="1176" spans="1:6" x14ac:dyDescent="0.2">
      <c r="A1176" s="58" t="s">
        <v>502</v>
      </c>
      <c r="B1176" s="58" t="s">
        <v>25</v>
      </c>
      <c r="C1176" s="71">
        <v>82</v>
      </c>
      <c r="D1176" s="72">
        <v>8279588</v>
      </c>
      <c r="E1176" s="72">
        <v>496775</v>
      </c>
      <c r="F1176" s="73">
        <v>6.3637913328046909E-4</v>
      </c>
    </row>
    <row r="1177" spans="1:6" x14ac:dyDescent="0.2">
      <c r="A1177" s="58" t="s">
        <v>502</v>
      </c>
      <c r="B1177" s="58" t="s">
        <v>51</v>
      </c>
      <c r="C1177" s="71">
        <v>2015</v>
      </c>
      <c r="D1177" s="72">
        <v>129230636</v>
      </c>
      <c r="E1177" s="72">
        <v>7740072</v>
      </c>
      <c r="F1177" s="73">
        <v>9.9151936206299165E-3</v>
      </c>
    </row>
    <row r="1178" spans="1:6" x14ac:dyDescent="0.2">
      <c r="A1178" s="58" t="s">
        <v>724</v>
      </c>
      <c r="B1178" s="58" t="s">
        <v>5</v>
      </c>
      <c r="C1178" s="71">
        <v>24</v>
      </c>
      <c r="D1178" s="72">
        <v>278297</v>
      </c>
      <c r="E1178" s="72">
        <v>16698</v>
      </c>
      <c r="F1178" s="73">
        <v>2.1390486170836438E-5</v>
      </c>
    </row>
    <row r="1179" spans="1:6" x14ac:dyDescent="0.2">
      <c r="A1179" s="58" t="s">
        <v>724</v>
      </c>
      <c r="B1179" s="58" t="s">
        <v>1</v>
      </c>
      <c r="C1179" s="71">
        <v>28</v>
      </c>
      <c r="D1179" s="72">
        <v>5572877</v>
      </c>
      <c r="E1179" s="72">
        <v>334373</v>
      </c>
      <c r="F1179" s="73">
        <v>4.2833878502821252E-4</v>
      </c>
    </row>
    <row r="1180" spans="1:6" x14ac:dyDescent="0.2">
      <c r="A1180" s="58" t="s">
        <v>724</v>
      </c>
      <c r="B1180" s="58" t="s">
        <v>797</v>
      </c>
      <c r="C1180" s="71">
        <v>339</v>
      </c>
      <c r="D1180" s="72">
        <v>14144436</v>
      </c>
      <c r="E1180" s="72">
        <v>848666</v>
      </c>
      <c r="F1180" s="73">
        <v>1.0871588415773791E-3</v>
      </c>
    </row>
    <row r="1181" spans="1:6" x14ac:dyDescent="0.2">
      <c r="A1181" s="58" t="s">
        <v>724</v>
      </c>
      <c r="B1181" s="58" t="s">
        <v>3</v>
      </c>
      <c r="C1181" s="71">
        <v>141</v>
      </c>
      <c r="D1181" s="72">
        <v>18820318</v>
      </c>
      <c r="E1181" s="72">
        <v>1129219</v>
      </c>
      <c r="F1181" s="73">
        <v>1.4465530844020693E-3</v>
      </c>
    </row>
    <row r="1182" spans="1:6" x14ac:dyDescent="0.2">
      <c r="A1182" s="58" t="s">
        <v>724</v>
      </c>
      <c r="B1182" s="58" t="s">
        <v>2</v>
      </c>
      <c r="C1182" s="71">
        <v>43</v>
      </c>
      <c r="D1182" s="72">
        <v>14538939</v>
      </c>
      <c r="E1182" s="72">
        <v>872336</v>
      </c>
      <c r="F1182" s="73">
        <v>1.1174806051217378E-3</v>
      </c>
    </row>
    <row r="1183" spans="1:6" x14ac:dyDescent="0.2">
      <c r="A1183" s="58" t="s">
        <v>724</v>
      </c>
      <c r="B1183" s="58" t="s">
        <v>6</v>
      </c>
      <c r="C1183" s="71">
        <v>31</v>
      </c>
      <c r="D1183" s="72">
        <v>1554587</v>
      </c>
      <c r="E1183" s="72">
        <v>93275</v>
      </c>
      <c r="F1183" s="73">
        <v>1.1948721988170852E-4</v>
      </c>
    </row>
    <row r="1184" spans="1:6" x14ac:dyDescent="0.2">
      <c r="A1184" s="58" t="s">
        <v>724</v>
      </c>
      <c r="B1184" s="58" t="s">
        <v>10</v>
      </c>
      <c r="C1184" s="71">
        <v>786</v>
      </c>
      <c r="D1184" s="72">
        <v>28312780</v>
      </c>
      <c r="E1184" s="72">
        <v>1698767</v>
      </c>
      <c r="F1184" s="73">
        <v>2.1761559480760156E-3</v>
      </c>
    </row>
    <row r="1185" spans="1:6" x14ac:dyDescent="0.2">
      <c r="A1185" s="58" t="s">
        <v>724</v>
      </c>
      <c r="B1185" s="58" t="s">
        <v>4</v>
      </c>
      <c r="C1185" s="71">
        <v>62</v>
      </c>
      <c r="D1185" s="72">
        <v>10503286</v>
      </c>
      <c r="E1185" s="72">
        <v>630197</v>
      </c>
      <c r="F1185" s="73">
        <v>8.072954972692905E-4</v>
      </c>
    </row>
    <row r="1186" spans="1:6" x14ac:dyDescent="0.2">
      <c r="A1186" s="58" t="s">
        <v>724</v>
      </c>
      <c r="B1186" s="58" t="s">
        <v>798</v>
      </c>
      <c r="C1186" s="71">
        <v>1002</v>
      </c>
      <c r="D1186" s="72">
        <v>18537648</v>
      </c>
      <c r="E1186" s="72">
        <v>1107374</v>
      </c>
      <c r="F1186" s="73">
        <v>1.4185691839108774E-3</v>
      </c>
    </row>
    <row r="1187" spans="1:6" x14ac:dyDescent="0.2">
      <c r="A1187" s="58" t="s">
        <v>724</v>
      </c>
      <c r="B1187" s="58" t="s">
        <v>8</v>
      </c>
      <c r="C1187" s="71">
        <v>359</v>
      </c>
      <c r="D1187" s="72">
        <v>6557827</v>
      </c>
      <c r="E1187" s="72">
        <v>393470</v>
      </c>
      <c r="F1187" s="73">
        <v>5.0404327426272692E-4</v>
      </c>
    </row>
    <row r="1188" spans="1:6" x14ac:dyDescent="0.2">
      <c r="A1188" s="58" t="s">
        <v>724</v>
      </c>
      <c r="B1188" s="58" t="s">
        <v>799</v>
      </c>
      <c r="C1188" s="71">
        <v>109</v>
      </c>
      <c r="D1188" s="72">
        <v>8138998</v>
      </c>
      <c r="E1188" s="72">
        <v>488340</v>
      </c>
      <c r="F1188" s="73">
        <v>6.2557372240186048E-4</v>
      </c>
    </row>
    <row r="1189" spans="1:6" x14ac:dyDescent="0.2">
      <c r="A1189" s="58" t="s">
        <v>724</v>
      </c>
      <c r="B1189" s="58" t="s">
        <v>25</v>
      </c>
      <c r="C1189" s="71">
        <v>82</v>
      </c>
      <c r="D1189" s="72">
        <v>5657151</v>
      </c>
      <c r="E1189" s="72">
        <v>339429</v>
      </c>
      <c r="F1189" s="73">
        <v>4.3481562645112238E-4</v>
      </c>
    </row>
    <row r="1190" spans="1:6" x14ac:dyDescent="0.2">
      <c r="A1190" s="58" t="s">
        <v>724</v>
      </c>
      <c r="B1190" s="58" t="s">
        <v>51</v>
      </c>
      <c r="C1190" s="71">
        <v>3006</v>
      </c>
      <c r="D1190" s="72">
        <v>132617144</v>
      </c>
      <c r="E1190" s="72">
        <v>7952144</v>
      </c>
      <c r="F1190" s="73">
        <v>1.0186862274553838E-2</v>
      </c>
    </row>
    <row r="1191" spans="1:6" x14ac:dyDescent="0.2">
      <c r="A1191" s="58" t="s">
        <v>733</v>
      </c>
      <c r="B1191" s="58" t="s">
        <v>5</v>
      </c>
      <c r="C1191" s="71">
        <v>23</v>
      </c>
      <c r="D1191" s="72">
        <v>479249</v>
      </c>
      <c r="E1191" s="72">
        <v>28755</v>
      </c>
      <c r="F1191" s="73">
        <v>3.6835754571948845E-5</v>
      </c>
    </row>
    <row r="1192" spans="1:6" x14ac:dyDescent="0.2">
      <c r="A1192" s="58" t="s">
        <v>733</v>
      </c>
      <c r="B1192" s="58" t="s">
        <v>1</v>
      </c>
      <c r="C1192" s="71">
        <v>34</v>
      </c>
      <c r="D1192" s="72">
        <v>6213669</v>
      </c>
      <c r="E1192" s="72">
        <v>372820</v>
      </c>
      <c r="F1192" s="73">
        <v>4.7759019368854005E-4</v>
      </c>
    </row>
    <row r="1193" spans="1:6" x14ac:dyDescent="0.2">
      <c r="A1193" s="58" t="s">
        <v>733</v>
      </c>
      <c r="B1193" s="58" t="s">
        <v>797</v>
      </c>
      <c r="C1193" s="71">
        <v>137</v>
      </c>
      <c r="D1193" s="72">
        <v>3663875</v>
      </c>
      <c r="E1193" s="72">
        <v>219671</v>
      </c>
      <c r="F1193" s="73">
        <v>2.8140313137105114E-4</v>
      </c>
    </row>
    <row r="1194" spans="1:6" x14ac:dyDescent="0.2">
      <c r="A1194" s="58" t="s">
        <v>733</v>
      </c>
      <c r="B1194" s="58" t="s">
        <v>3</v>
      </c>
      <c r="C1194" s="71">
        <v>81</v>
      </c>
      <c r="D1194" s="72">
        <v>7963849</v>
      </c>
      <c r="E1194" s="72">
        <v>477831</v>
      </c>
      <c r="F1194" s="73">
        <v>6.1211147427817384E-4</v>
      </c>
    </row>
    <row r="1195" spans="1:6" x14ac:dyDescent="0.2">
      <c r="A1195" s="58" t="s">
        <v>733</v>
      </c>
      <c r="B1195" s="58" t="s">
        <v>2</v>
      </c>
      <c r="C1195" s="71">
        <v>40</v>
      </c>
      <c r="D1195" s="72">
        <v>8285880</v>
      </c>
      <c r="E1195" s="72">
        <v>497153</v>
      </c>
      <c r="F1195" s="73">
        <v>6.3686335916216604E-4</v>
      </c>
    </row>
    <row r="1196" spans="1:6" x14ac:dyDescent="0.2">
      <c r="A1196" s="58" t="s">
        <v>733</v>
      </c>
      <c r="B1196" s="58" t="s">
        <v>6</v>
      </c>
      <c r="C1196" s="71">
        <v>28</v>
      </c>
      <c r="D1196" s="72">
        <v>2111826</v>
      </c>
      <c r="E1196" s="72">
        <v>126710</v>
      </c>
      <c r="F1196" s="73">
        <v>1.6231815203657235E-4</v>
      </c>
    </row>
    <row r="1197" spans="1:6" x14ac:dyDescent="0.2">
      <c r="A1197" s="58" t="s">
        <v>733</v>
      </c>
      <c r="B1197" s="58" t="s">
        <v>10</v>
      </c>
      <c r="C1197" s="71">
        <v>563</v>
      </c>
      <c r="D1197" s="72">
        <v>12442826</v>
      </c>
      <c r="E1197" s="72">
        <v>746570</v>
      </c>
      <c r="F1197" s="73">
        <v>9.5637173676855678E-4</v>
      </c>
    </row>
    <row r="1198" spans="1:6" x14ac:dyDescent="0.2">
      <c r="A1198" s="58" t="s">
        <v>733</v>
      </c>
      <c r="B1198" s="58" t="s">
        <v>4</v>
      </c>
      <c r="C1198" s="71">
        <v>24</v>
      </c>
      <c r="D1198" s="72">
        <v>916017</v>
      </c>
      <c r="E1198" s="72">
        <v>54961</v>
      </c>
      <c r="F1198" s="73">
        <v>7.0406186994570696E-5</v>
      </c>
    </row>
    <row r="1199" spans="1:6" x14ac:dyDescent="0.2">
      <c r="A1199" s="58" t="s">
        <v>733</v>
      </c>
      <c r="B1199" s="58" t="s">
        <v>798</v>
      </c>
      <c r="C1199" s="71">
        <v>722</v>
      </c>
      <c r="D1199" s="72">
        <v>17948368</v>
      </c>
      <c r="E1199" s="72">
        <v>1067999</v>
      </c>
      <c r="F1199" s="73">
        <v>1.3681289879007754E-3</v>
      </c>
    </row>
    <row r="1200" spans="1:6" x14ac:dyDescent="0.2">
      <c r="A1200" s="58" t="s">
        <v>733</v>
      </c>
      <c r="B1200" s="58" t="s">
        <v>8</v>
      </c>
      <c r="C1200" s="71">
        <v>213</v>
      </c>
      <c r="D1200" s="72">
        <v>3637624</v>
      </c>
      <c r="E1200" s="72">
        <v>217795</v>
      </c>
      <c r="F1200" s="73">
        <v>2.7899993625448094E-4</v>
      </c>
    </row>
    <row r="1201" spans="1:6" x14ac:dyDescent="0.2">
      <c r="A1201" s="58" t="s">
        <v>733</v>
      </c>
      <c r="B1201" s="58" t="s">
        <v>799</v>
      </c>
      <c r="C1201" s="71">
        <v>59</v>
      </c>
      <c r="D1201" s="72">
        <v>1901375</v>
      </c>
      <c r="E1201" s="72">
        <v>114082</v>
      </c>
      <c r="F1201" s="73">
        <v>1.4614142072951028E-4</v>
      </c>
    </row>
    <row r="1202" spans="1:6" x14ac:dyDescent="0.2">
      <c r="A1202" s="58" t="s">
        <v>733</v>
      </c>
      <c r="B1202" s="58" t="s">
        <v>25</v>
      </c>
      <c r="C1202" s="71">
        <v>109</v>
      </c>
      <c r="D1202" s="72">
        <v>8894064</v>
      </c>
      <c r="E1202" s="72">
        <v>533644</v>
      </c>
      <c r="F1202" s="73">
        <v>6.8360909103783933E-4</v>
      </c>
    </row>
    <row r="1203" spans="1:6" x14ac:dyDescent="0.2">
      <c r="A1203" s="58" t="s">
        <v>733</v>
      </c>
      <c r="B1203" s="58" t="s">
        <v>51</v>
      </c>
      <c r="C1203" s="71">
        <v>2033</v>
      </c>
      <c r="D1203" s="72">
        <v>74458620</v>
      </c>
      <c r="E1203" s="72">
        <v>4457991</v>
      </c>
      <c r="F1203" s="73">
        <v>5.710779424794186E-3</v>
      </c>
    </row>
    <row r="1204" spans="1:6" x14ac:dyDescent="0.2">
      <c r="A1204" s="58" t="s">
        <v>741</v>
      </c>
      <c r="B1204" s="58" t="s">
        <v>5</v>
      </c>
      <c r="C1204" s="71">
        <v>15</v>
      </c>
      <c r="D1204" s="72">
        <v>342074</v>
      </c>
      <c r="E1204" s="72">
        <v>20524</v>
      </c>
      <c r="F1204" s="73">
        <v>2.6291671946954549E-5</v>
      </c>
    </row>
    <row r="1205" spans="1:6" x14ac:dyDescent="0.2">
      <c r="A1205" s="58" t="s">
        <v>741</v>
      </c>
      <c r="B1205" s="58" t="s">
        <v>1</v>
      </c>
      <c r="C1205" s="71">
        <v>25</v>
      </c>
      <c r="D1205" s="72">
        <v>1907860</v>
      </c>
      <c r="E1205" s="72">
        <v>114472</v>
      </c>
      <c r="F1205" s="73">
        <v>1.4664101886141987E-4</v>
      </c>
    </row>
    <row r="1206" spans="1:6" x14ac:dyDescent="0.2">
      <c r="A1206" s="58" t="s">
        <v>741</v>
      </c>
      <c r="B1206" s="58" t="s">
        <v>797</v>
      </c>
      <c r="C1206" s="71">
        <v>28</v>
      </c>
      <c r="D1206" s="72">
        <v>521513</v>
      </c>
      <c r="E1206" s="72">
        <v>31291</v>
      </c>
      <c r="F1206" s="73">
        <v>4.0084423450212182E-5</v>
      </c>
    </row>
    <row r="1207" spans="1:6" x14ac:dyDescent="0.2">
      <c r="A1207" s="58" t="s">
        <v>741</v>
      </c>
      <c r="B1207" s="58" t="s">
        <v>3</v>
      </c>
      <c r="C1207" s="71">
        <v>23</v>
      </c>
      <c r="D1207" s="72">
        <v>2034833</v>
      </c>
      <c r="E1207" s="72">
        <v>122090</v>
      </c>
      <c r="F1207" s="73">
        <v>1.5639983570472037E-4</v>
      </c>
    </row>
    <row r="1208" spans="1:6" x14ac:dyDescent="0.2">
      <c r="A1208" s="58" t="s">
        <v>741</v>
      </c>
      <c r="B1208" s="58" t="s">
        <v>2</v>
      </c>
      <c r="C1208" s="71">
        <v>18</v>
      </c>
      <c r="D1208" s="72">
        <v>2129369</v>
      </c>
      <c r="E1208" s="72">
        <v>127762</v>
      </c>
      <c r="F1208" s="73">
        <v>1.6366578597187719E-4</v>
      </c>
    </row>
    <row r="1209" spans="1:6" x14ac:dyDescent="0.2">
      <c r="A1209" s="58" t="s">
        <v>741</v>
      </c>
      <c r="B1209" s="58" t="s">
        <v>6</v>
      </c>
      <c r="C1209" s="71" t="s">
        <v>796</v>
      </c>
      <c r="D1209" s="72" t="s">
        <v>796</v>
      </c>
      <c r="E1209" s="72" t="s">
        <v>796</v>
      </c>
      <c r="F1209" s="73" t="s">
        <v>796</v>
      </c>
    </row>
    <row r="1210" spans="1:6" x14ac:dyDescent="0.2">
      <c r="A1210" s="58" t="s">
        <v>741</v>
      </c>
      <c r="B1210" s="58" t="s">
        <v>10</v>
      </c>
      <c r="C1210" s="71">
        <v>181</v>
      </c>
      <c r="D1210" s="72">
        <v>4753510</v>
      </c>
      <c r="E1210" s="72">
        <v>285211</v>
      </c>
      <c r="F1210" s="73">
        <v>3.6536123794888203E-4</v>
      </c>
    </row>
    <row r="1211" spans="1:6" x14ac:dyDescent="0.2">
      <c r="A1211" s="58" t="s">
        <v>741</v>
      </c>
      <c r="B1211" s="58" t="s">
        <v>4</v>
      </c>
      <c r="C1211" s="71" t="s">
        <v>796</v>
      </c>
      <c r="D1211" s="72" t="s">
        <v>796</v>
      </c>
      <c r="E1211" s="72" t="s">
        <v>796</v>
      </c>
      <c r="F1211" s="73" t="s">
        <v>796</v>
      </c>
    </row>
    <row r="1212" spans="1:6" x14ac:dyDescent="0.2">
      <c r="A1212" s="58" t="s">
        <v>741</v>
      </c>
      <c r="B1212" s="58" t="s">
        <v>798</v>
      </c>
      <c r="C1212" s="71">
        <v>186</v>
      </c>
      <c r="D1212" s="72">
        <v>2059266</v>
      </c>
      <c r="E1212" s="72">
        <v>121982</v>
      </c>
      <c r="F1212" s="73">
        <v>1.5626148545280695E-4</v>
      </c>
    </row>
    <row r="1213" spans="1:6" x14ac:dyDescent="0.2">
      <c r="A1213" s="58" t="s">
        <v>741</v>
      </c>
      <c r="B1213" s="58" t="s">
        <v>8</v>
      </c>
      <c r="C1213" s="71">
        <v>64</v>
      </c>
      <c r="D1213" s="72">
        <v>1089948</v>
      </c>
      <c r="E1213" s="72">
        <v>65397</v>
      </c>
      <c r="F1213" s="73">
        <v>8.3774920596130714E-5</v>
      </c>
    </row>
    <row r="1214" spans="1:6" x14ac:dyDescent="0.2">
      <c r="A1214" s="58" t="s">
        <v>741</v>
      </c>
      <c r="B1214" s="58" t="s">
        <v>799</v>
      </c>
      <c r="C1214" s="71">
        <v>47</v>
      </c>
      <c r="D1214" s="72">
        <v>483571</v>
      </c>
      <c r="E1214" s="72">
        <v>29014</v>
      </c>
      <c r="F1214" s="73">
        <v>3.7167538972370849E-5</v>
      </c>
    </row>
    <row r="1215" spans="1:6" x14ac:dyDescent="0.2">
      <c r="A1215" s="58" t="s">
        <v>741</v>
      </c>
      <c r="B1215" s="58" t="s">
        <v>25</v>
      </c>
      <c r="C1215" s="71">
        <v>32</v>
      </c>
      <c r="D1215" s="72">
        <v>1087316</v>
      </c>
      <c r="E1215" s="72">
        <v>65239</v>
      </c>
      <c r="F1215" s="73">
        <v>8.3572519301664786E-5</v>
      </c>
    </row>
    <row r="1216" spans="1:6" x14ac:dyDescent="0.2">
      <c r="A1216" s="58" t="s">
        <v>741</v>
      </c>
      <c r="B1216" s="58" t="s">
        <v>51</v>
      </c>
      <c r="C1216" s="71">
        <v>631</v>
      </c>
      <c r="D1216" s="72">
        <v>16765447</v>
      </c>
      <c r="E1216" s="72">
        <v>1004353</v>
      </c>
      <c r="F1216" s="73">
        <v>1.2865971348148336E-3</v>
      </c>
    </row>
    <row r="1217" spans="1:6" x14ac:dyDescent="0.2">
      <c r="A1217" s="58" t="s">
        <v>748</v>
      </c>
      <c r="B1217" s="58" t="s">
        <v>5</v>
      </c>
      <c r="C1217" s="71">
        <v>54</v>
      </c>
      <c r="D1217" s="72">
        <v>5440105</v>
      </c>
      <c r="E1217" s="72">
        <v>326406</v>
      </c>
      <c r="F1217" s="73">
        <v>4.1813289190789551E-4</v>
      </c>
    </row>
    <row r="1218" spans="1:6" x14ac:dyDescent="0.2">
      <c r="A1218" s="58" t="s">
        <v>748</v>
      </c>
      <c r="B1218" s="58" t="s">
        <v>1</v>
      </c>
      <c r="C1218" s="71">
        <v>26</v>
      </c>
      <c r="D1218" s="72">
        <v>18947070</v>
      </c>
      <c r="E1218" s="72">
        <v>1136824</v>
      </c>
      <c r="F1218" s="73">
        <v>1.4562952479743063E-3</v>
      </c>
    </row>
    <row r="1219" spans="1:6" x14ac:dyDescent="0.2">
      <c r="A1219" s="58" t="s">
        <v>748</v>
      </c>
      <c r="B1219" s="58" t="s">
        <v>797</v>
      </c>
      <c r="C1219" s="71">
        <v>267</v>
      </c>
      <c r="D1219" s="72">
        <v>14854104</v>
      </c>
      <c r="E1219" s="72">
        <v>891246</v>
      </c>
      <c r="F1219" s="73">
        <v>1.1417047094150973E-3</v>
      </c>
    </row>
    <row r="1220" spans="1:6" x14ac:dyDescent="0.2">
      <c r="A1220" s="58" t="s">
        <v>748</v>
      </c>
      <c r="B1220" s="58" t="s">
        <v>3</v>
      </c>
      <c r="C1220" s="71">
        <v>113</v>
      </c>
      <c r="D1220" s="72">
        <v>13958674</v>
      </c>
      <c r="E1220" s="72">
        <v>837520</v>
      </c>
      <c r="F1220" s="73">
        <v>1.0728805831715735E-3</v>
      </c>
    </row>
    <row r="1221" spans="1:6" x14ac:dyDescent="0.2">
      <c r="A1221" s="58" t="s">
        <v>748</v>
      </c>
      <c r="B1221" s="58" t="s">
        <v>2</v>
      </c>
      <c r="C1221" s="71">
        <v>36</v>
      </c>
      <c r="D1221" s="72">
        <v>27909602</v>
      </c>
      <c r="E1221" s="72">
        <v>1674576</v>
      </c>
      <c r="F1221" s="73">
        <v>2.1451667726682597E-3</v>
      </c>
    </row>
    <row r="1222" spans="1:6" x14ac:dyDescent="0.2">
      <c r="A1222" s="58" t="s">
        <v>748</v>
      </c>
      <c r="B1222" s="58" t="s">
        <v>6</v>
      </c>
      <c r="C1222" s="71">
        <v>58</v>
      </c>
      <c r="D1222" s="72">
        <v>3613904</v>
      </c>
      <c r="E1222" s="72">
        <v>216834</v>
      </c>
      <c r="F1222" s="73">
        <v>2.7776887521662168E-4</v>
      </c>
    </row>
    <row r="1223" spans="1:6" x14ac:dyDescent="0.2">
      <c r="A1223" s="58" t="s">
        <v>748</v>
      </c>
      <c r="B1223" s="58" t="s">
        <v>10</v>
      </c>
      <c r="C1223" s="71">
        <v>547</v>
      </c>
      <c r="D1223" s="72">
        <v>18265612</v>
      </c>
      <c r="E1223" s="72">
        <v>1095937</v>
      </c>
      <c r="F1223" s="73">
        <v>1.4039181484374161E-3</v>
      </c>
    </row>
    <row r="1224" spans="1:6" x14ac:dyDescent="0.2">
      <c r="A1224" s="58" t="s">
        <v>748</v>
      </c>
      <c r="B1224" s="58" t="s">
        <v>4</v>
      </c>
      <c r="C1224" s="71">
        <v>80</v>
      </c>
      <c r="D1224" s="72">
        <v>8650156</v>
      </c>
      <c r="E1224" s="72">
        <v>519009</v>
      </c>
      <c r="F1224" s="73">
        <v>6.6486135088271946E-4</v>
      </c>
    </row>
    <row r="1225" spans="1:6" x14ac:dyDescent="0.2">
      <c r="A1225" s="58" t="s">
        <v>748</v>
      </c>
      <c r="B1225" s="58" t="s">
        <v>798</v>
      </c>
      <c r="C1225" s="71">
        <v>921</v>
      </c>
      <c r="D1225" s="72">
        <v>15760086</v>
      </c>
      <c r="E1225" s="72">
        <v>931428</v>
      </c>
      <c r="F1225" s="73">
        <v>1.1931786892519969E-3</v>
      </c>
    </row>
    <row r="1226" spans="1:6" x14ac:dyDescent="0.2">
      <c r="A1226" s="58" t="s">
        <v>748</v>
      </c>
      <c r="B1226" s="58" t="s">
        <v>8</v>
      </c>
      <c r="C1226" s="71">
        <v>281</v>
      </c>
      <c r="D1226" s="72">
        <v>14793525</v>
      </c>
      <c r="E1226" s="72">
        <v>887602</v>
      </c>
      <c r="F1226" s="73">
        <v>1.1370366694338702E-3</v>
      </c>
    </row>
    <row r="1227" spans="1:6" x14ac:dyDescent="0.2">
      <c r="A1227" s="58" t="s">
        <v>748</v>
      </c>
      <c r="B1227" s="58" t="s">
        <v>799</v>
      </c>
      <c r="C1227" s="71">
        <v>149</v>
      </c>
      <c r="D1227" s="72">
        <v>11156963</v>
      </c>
      <c r="E1227" s="72">
        <v>669418</v>
      </c>
      <c r="F1227" s="73">
        <v>8.5753841606833086E-4</v>
      </c>
    </row>
    <row r="1228" spans="1:6" x14ac:dyDescent="0.2">
      <c r="A1228" s="58" t="s">
        <v>748</v>
      </c>
      <c r="B1228" s="58" t="s">
        <v>25</v>
      </c>
      <c r="C1228" s="71">
        <v>134</v>
      </c>
      <c r="D1228" s="72">
        <v>17667755</v>
      </c>
      <c r="E1228" s="72">
        <v>1060065</v>
      </c>
      <c r="F1228" s="73">
        <v>1.357965368468543E-3</v>
      </c>
    </row>
    <row r="1229" spans="1:6" x14ac:dyDescent="0.2">
      <c r="A1229" s="58" t="s">
        <v>748</v>
      </c>
      <c r="B1229" s="58" t="s">
        <v>51</v>
      </c>
      <c r="C1229" s="71">
        <v>2666</v>
      </c>
      <c r="D1229" s="72">
        <v>171017555</v>
      </c>
      <c r="E1229" s="72">
        <v>10246867</v>
      </c>
      <c r="F1229" s="73">
        <v>1.3126450284938333E-2</v>
      </c>
    </row>
    <row r="1230" spans="1:6" x14ac:dyDescent="0.2">
      <c r="A1230" s="58" t="s">
        <v>759</v>
      </c>
      <c r="B1230" s="58" t="s">
        <v>5</v>
      </c>
      <c r="C1230" s="71" t="s">
        <v>796</v>
      </c>
      <c r="D1230" s="72" t="s">
        <v>796</v>
      </c>
      <c r="E1230" s="72" t="s">
        <v>796</v>
      </c>
      <c r="F1230" s="73" t="s">
        <v>796</v>
      </c>
    </row>
    <row r="1231" spans="1:6" x14ac:dyDescent="0.2">
      <c r="A1231" s="58" t="s">
        <v>759</v>
      </c>
      <c r="B1231" s="58" t="s">
        <v>1</v>
      </c>
      <c r="C1231" s="71">
        <v>24</v>
      </c>
      <c r="D1231" s="72">
        <v>1405324</v>
      </c>
      <c r="E1231" s="72">
        <v>84319</v>
      </c>
      <c r="F1231" s="73">
        <v>1.0801439713970282E-4</v>
      </c>
    </row>
    <row r="1232" spans="1:6" x14ac:dyDescent="0.2">
      <c r="A1232" s="58" t="s">
        <v>759</v>
      </c>
      <c r="B1232" s="58" t="s">
        <v>797</v>
      </c>
      <c r="C1232" s="71">
        <v>92</v>
      </c>
      <c r="D1232" s="72">
        <v>1762346</v>
      </c>
      <c r="E1232" s="72">
        <v>105741</v>
      </c>
      <c r="F1232" s="73">
        <v>1.3545642581090045E-4</v>
      </c>
    </row>
    <row r="1233" spans="1:6" x14ac:dyDescent="0.2">
      <c r="A1233" s="58" t="s">
        <v>759</v>
      </c>
      <c r="B1233" s="58" t="s">
        <v>3</v>
      </c>
      <c r="C1233" s="71">
        <v>33</v>
      </c>
      <c r="D1233" s="72">
        <v>3088475</v>
      </c>
      <c r="E1233" s="72">
        <v>185308</v>
      </c>
      <c r="F1233" s="73">
        <v>2.3738341186641269E-4</v>
      </c>
    </row>
    <row r="1234" spans="1:6" x14ac:dyDescent="0.2">
      <c r="A1234" s="58" t="s">
        <v>759</v>
      </c>
      <c r="B1234" s="58" t="s">
        <v>2</v>
      </c>
      <c r="C1234" s="71">
        <v>19</v>
      </c>
      <c r="D1234" s="72">
        <v>1255848</v>
      </c>
      <c r="E1234" s="72">
        <v>75351</v>
      </c>
      <c r="F1234" s="73">
        <v>9.6526202147484519E-5</v>
      </c>
    </row>
    <row r="1235" spans="1:6" x14ac:dyDescent="0.2">
      <c r="A1235" s="58" t="s">
        <v>759</v>
      </c>
      <c r="B1235" s="58" t="s">
        <v>6</v>
      </c>
      <c r="C1235" s="71" t="s">
        <v>796</v>
      </c>
      <c r="D1235" s="72" t="s">
        <v>796</v>
      </c>
      <c r="E1235" s="72" t="s">
        <v>796</v>
      </c>
      <c r="F1235" s="73" t="s">
        <v>796</v>
      </c>
    </row>
    <row r="1236" spans="1:6" x14ac:dyDescent="0.2">
      <c r="A1236" s="58" t="s">
        <v>759</v>
      </c>
      <c r="B1236" s="58" t="s">
        <v>10</v>
      </c>
      <c r="C1236" s="71">
        <v>171</v>
      </c>
      <c r="D1236" s="72">
        <v>3073747</v>
      </c>
      <c r="E1236" s="72">
        <v>184425</v>
      </c>
      <c r="F1236" s="73">
        <v>2.3625227045493536E-4</v>
      </c>
    </row>
    <row r="1237" spans="1:6" x14ac:dyDescent="0.2">
      <c r="A1237" s="58" t="s">
        <v>759</v>
      </c>
      <c r="B1237" s="58" t="s">
        <v>4</v>
      </c>
      <c r="C1237" s="71">
        <v>31</v>
      </c>
      <c r="D1237" s="72">
        <v>2030580</v>
      </c>
      <c r="E1237" s="72">
        <v>121835</v>
      </c>
      <c r="F1237" s="73">
        <v>1.5607317538770258E-4</v>
      </c>
    </row>
    <row r="1238" spans="1:6" x14ac:dyDescent="0.2">
      <c r="A1238" s="58" t="s">
        <v>759</v>
      </c>
      <c r="B1238" s="58" t="s">
        <v>798</v>
      </c>
      <c r="C1238" s="71">
        <v>267</v>
      </c>
      <c r="D1238" s="72">
        <v>8713252</v>
      </c>
      <c r="E1238" s="72">
        <v>520581</v>
      </c>
      <c r="F1238" s="73">
        <v>6.6687511566057036E-4</v>
      </c>
    </row>
    <row r="1239" spans="1:6" x14ac:dyDescent="0.2">
      <c r="A1239" s="58" t="s">
        <v>759</v>
      </c>
      <c r="B1239" s="58" t="s">
        <v>8</v>
      </c>
      <c r="C1239" s="71">
        <v>75</v>
      </c>
      <c r="D1239" s="72">
        <v>785259</v>
      </c>
      <c r="E1239" s="72">
        <v>47116</v>
      </c>
      <c r="F1239" s="73">
        <v>6.0356578418081785E-5</v>
      </c>
    </row>
    <row r="1240" spans="1:6" x14ac:dyDescent="0.2">
      <c r="A1240" s="58" t="s">
        <v>759</v>
      </c>
      <c r="B1240" s="58" t="s">
        <v>799</v>
      </c>
      <c r="C1240" s="71">
        <v>45</v>
      </c>
      <c r="D1240" s="72">
        <v>6455317</v>
      </c>
      <c r="E1240" s="72">
        <v>387319</v>
      </c>
      <c r="F1240" s="73">
        <v>4.9616371500791701E-4</v>
      </c>
    </row>
    <row r="1241" spans="1:6" x14ac:dyDescent="0.2">
      <c r="A1241" s="58" t="s">
        <v>759</v>
      </c>
      <c r="B1241" s="58" t="s">
        <v>25</v>
      </c>
      <c r="C1241" s="71">
        <v>69</v>
      </c>
      <c r="D1241" s="72">
        <v>2420518</v>
      </c>
      <c r="E1241" s="72">
        <v>145231</v>
      </c>
      <c r="F1241" s="73">
        <v>1.8604393921887335E-4</v>
      </c>
    </row>
    <row r="1242" spans="1:6" x14ac:dyDescent="0.2">
      <c r="A1242" s="58" t="s">
        <v>759</v>
      </c>
      <c r="B1242" s="58" t="s">
        <v>51</v>
      </c>
      <c r="C1242" s="71">
        <v>839</v>
      </c>
      <c r="D1242" s="72">
        <v>31644502</v>
      </c>
      <c r="E1242" s="72">
        <v>1896456</v>
      </c>
      <c r="F1242" s="73">
        <v>2.4293996790992808E-3</v>
      </c>
    </row>
    <row r="1243" spans="1:6" x14ac:dyDescent="0.2">
      <c r="A1243" s="58" t="s">
        <v>764</v>
      </c>
      <c r="B1243" s="58" t="s">
        <v>5</v>
      </c>
      <c r="C1243" s="71">
        <v>37</v>
      </c>
      <c r="D1243" s="72">
        <v>1114013</v>
      </c>
      <c r="E1243" s="72">
        <v>66841</v>
      </c>
      <c r="F1243" s="73">
        <v>8.5624714705047225E-5</v>
      </c>
    </row>
    <row r="1244" spans="1:6" x14ac:dyDescent="0.2">
      <c r="A1244" s="58" t="s">
        <v>764</v>
      </c>
      <c r="B1244" s="58" t="s">
        <v>1</v>
      </c>
      <c r="C1244" s="71">
        <v>32</v>
      </c>
      <c r="D1244" s="72">
        <v>5889349</v>
      </c>
      <c r="E1244" s="72">
        <v>353361</v>
      </c>
      <c r="F1244" s="73">
        <v>4.5266280894795398E-4</v>
      </c>
    </row>
    <row r="1245" spans="1:6" x14ac:dyDescent="0.2">
      <c r="A1245" s="58" t="s">
        <v>764</v>
      </c>
      <c r="B1245" s="58" t="s">
        <v>797</v>
      </c>
      <c r="C1245" s="71">
        <v>162</v>
      </c>
      <c r="D1245" s="72">
        <v>7733154</v>
      </c>
      <c r="E1245" s="72">
        <v>463989</v>
      </c>
      <c r="F1245" s="73">
        <v>5.9437958365793678E-4</v>
      </c>
    </row>
    <row r="1246" spans="1:6" x14ac:dyDescent="0.2">
      <c r="A1246" s="58" t="s">
        <v>764</v>
      </c>
      <c r="B1246" s="58" t="s">
        <v>3</v>
      </c>
      <c r="C1246" s="71">
        <v>48</v>
      </c>
      <c r="D1246" s="72">
        <v>6763081</v>
      </c>
      <c r="E1246" s="72">
        <v>405785</v>
      </c>
      <c r="F1246" s="73">
        <v>5.1981904604341022E-4</v>
      </c>
    </row>
    <row r="1247" spans="1:6" x14ac:dyDescent="0.2">
      <c r="A1247" s="58" t="s">
        <v>764</v>
      </c>
      <c r="B1247" s="58" t="s">
        <v>2</v>
      </c>
      <c r="C1247" s="71">
        <v>22</v>
      </c>
      <c r="D1247" s="72">
        <v>16453743</v>
      </c>
      <c r="E1247" s="72">
        <v>987225</v>
      </c>
      <c r="F1247" s="73">
        <v>1.2646558096780455E-3</v>
      </c>
    </row>
    <row r="1248" spans="1:6" x14ac:dyDescent="0.2">
      <c r="A1248" s="58" t="s">
        <v>764</v>
      </c>
      <c r="B1248" s="58" t="s">
        <v>6</v>
      </c>
      <c r="C1248" s="71">
        <v>39</v>
      </c>
      <c r="D1248" s="72">
        <v>3174926</v>
      </c>
      <c r="E1248" s="72">
        <v>190496</v>
      </c>
      <c r="F1248" s="73">
        <v>2.4402934804166118E-4</v>
      </c>
    </row>
    <row r="1249" spans="1:6" x14ac:dyDescent="0.2">
      <c r="A1249" s="58" t="s">
        <v>764</v>
      </c>
      <c r="B1249" s="58" t="s">
        <v>10</v>
      </c>
      <c r="C1249" s="71">
        <v>383</v>
      </c>
      <c r="D1249" s="72">
        <v>10958514</v>
      </c>
      <c r="E1249" s="72">
        <v>657511</v>
      </c>
      <c r="F1249" s="73">
        <v>8.4228530079487589E-4</v>
      </c>
    </row>
    <row r="1250" spans="1:6" x14ac:dyDescent="0.2">
      <c r="A1250" s="58" t="s">
        <v>764</v>
      </c>
      <c r="B1250" s="58" t="s">
        <v>4</v>
      </c>
      <c r="C1250" s="71">
        <v>61</v>
      </c>
      <c r="D1250" s="72">
        <v>4521706</v>
      </c>
      <c r="E1250" s="72">
        <v>271302</v>
      </c>
      <c r="F1250" s="73">
        <v>3.4754351893162463E-4</v>
      </c>
    </row>
    <row r="1251" spans="1:6" x14ac:dyDescent="0.2">
      <c r="A1251" s="58" t="s">
        <v>764</v>
      </c>
      <c r="B1251" s="58" t="s">
        <v>798</v>
      </c>
      <c r="C1251" s="71">
        <v>678</v>
      </c>
      <c r="D1251" s="72">
        <v>11078050</v>
      </c>
      <c r="E1251" s="72">
        <v>645694</v>
      </c>
      <c r="F1251" s="73">
        <v>8.2714747739801562E-4</v>
      </c>
    </row>
    <row r="1252" spans="1:6" x14ac:dyDescent="0.2">
      <c r="A1252" s="58" t="s">
        <v>764</v>
      </c>
      <c r="B1252" s="58" t="s">
        <v>8</v>
      </c>
      <c r="C1252" s="71">
        <v>209</v>
      </c>
      <c r="D1252" s="72">
        <v>5889417</v>
      </c>
      <c r="E1252" s="72">
        <v>353258</v>
      </c>
      <c r="F1252" s="73">
        <v>4.5253086380029581E-4</v>
      </c>
    </row>
    <row r="1253" spans="1:6" x14ac:dyDescent="0.2">
      <c r="A1253" s="58" t="s">
        <v>764</v>
      </c>
      <c r="B1253" s="58" t="s">
        <v>799</v>
      </c>
      <c r="C1253" s="71">
        <v>93</v>
      </c>
      <c r="D1253" s="72">
        <v>2240354</v>
      </c>
      <c r="E1253" s="72">
        <v>134421</v>
      </c>
      <c r="F1253" s="73">
        <v>1.7219610381902055E-4</v>
      </c>
    </row>
    <row r="1254" spans="1:6" x14ac:dyDescent="0.2">
      <c r="A1254" s="58" t="s">
        <v>764</v>
      </c>
      <c r="B1254" s="58" t="s">
        <v>25</v>
      </c>
      <c r="C1254" s="71">
        <v>94</v>
      </c>
      <c r="D1254" s="72">
        <v>6275111</v>
      </c>
      <c r="E1254" s="72">
        <v>376507</v>
      </c>
      <c r="F1254" s="73">
        <v>4.8231331756636215E-4</v>
      </c>
    </row>
    <row r="1255" spans="1:6" x14ac:dyDescent="0.2">
      <c r="A1255" s="58" t="s">
        <v>764</v>
      </c>
      <c r="B1255" s="58" t="s">
        <v>51</v>
      </c>
      <c r="C1255" s="71">
        <v>1858</v>
      </c>
      <c r="D1255" s="72">
        <v>82091418</v>
      </c>
      <c r="E1255" s="72">
        <v>4906389</v>
      </c>
      <c r="F1255" s="73">
        <v>6.2851866123633986E-3</v>
      </c>
    </row>
    <row r="1256" spans="1:6" x14ac:dyDescent="0.2">
      <c r="A1256" s="58" t="s">
        <v>771</v>
      </c>
      <c r="B1256" s="58" t="s">
        <v>5</v>
      </c>
      <c r="C1256" s="71">
        <v>175</v>
      </c>
      <c r="D1256" s="72">
        <v>18792851</v>
      </c>
      <c r="E1256" s="72">
        <v>1127571</v>
      </c>
      <c r="F1256" s="73">
        <v>1.4444419620395386E-3</v>
      </c>
    </row>
    <row r="1257" spans="1:6" x14ac:dyDescent="0.2">
      <c r="A1257" s="58" t="s">
        <v>771</v>
      </c>
      <c r="B1257" s="58" t="s">
        <v>1</v>
      </c>
      <c r="C1257" s="71">
        <v>77</v>
      </c>
      <c r="D1257" s="72">
        <v>41352044</v>
      </c>
      <c r="E1257" s="72">
        <v>2481123</v>
      </c>
      <c r="F1257" s="73">
        <v>3.178370297020255E-3</v>
      </c>
    </row>
    <row r="1258" spans="1:6" x14ac:dyDescent="0.2">
      <c r="A1258" s="58" t="s">
        <v>771</v>
      </c>
      <c r="B1258" s="58" t="s">
        <v>797</v>
      </c>
      <c r="C1258" s="71">
        <v>826</v>
      </c>
      <c r="D1258" s="72">
        <v>58777001</v>
      </c>
      <c r="E1258" s="72">
        <v>3526620</v>
      </c>
      <c r="F1258" s="73">
        <v>4.5176737537306983E-3</v>
      </c>
    </row>
    <row r="1259" spans="1:6" x14ac:dyDescent="0.2">
      <c r="A1259" s="58" t="s">
        <v>771</v>
      </c>
      <c r="B1259" s="58" t="s">
        <v>3</v>
      </c>
      <c r="C1259" s="71">
        <v>238</v>
      </c>
      <c r="D1259" s="72">
        <v>31137924</v>
      </c>
      <c r="E1259" s="72">
        <v>1868275</v>
      </c>
      <c r="F1259" s="73">
        <v>2.3932992304958349E-3</v>
      </c>
    </row>
    <row r="1260" spans="1:6" x14ac:dyDescent="0.2">
      <c r="A1260" s="58" t="s">
        <v>771</v>
      </c>
      <c r="B1260" s="58" t="s">
        <v>2</v>
      </c>
      <c r="C1260" s="71">
        <v>119</v>
      </c>
      <c r="D1260" s="72">
        <v>79752962</v>
      </c>
      <c r="E1260" s="72">
        <v>4785178</v>
      </c>
      <c r="F1260" s="73">
        <v>6.1299127939867517E-3</v>
      </c>
    </row>
    <row r="1261" spans="1:6" x14ac:dyDescent="0.2">
      <c r="A1261" s="58" t="s">
        <v>771</v>
      </c>
      <c r="B1261" s="58" t="s">
        <v>6</v>
      </c>
      <c r="C1261" s="71">
        <v>143</v>
      </c>
      <c r="D1261" s="72">
        <v>20286208</v>
      </c>
      <c r="E1261" s="72">
        <v>1217172</v>
      </c>
      <c r="F1261" s="73">
        <v>1.5592227113144887E-3</v>
      </c>
    </row>
    <row r="1262" spans="1:6" x14ac:dyDescent="0.2">
      <c r="A1262" s="58" t="s">
        <v>771</v>
      </c>
      <c r="B1262" s="58" t="s">
        <v>10</v>
      </c>
      <c r="C1262" s="71">
        <v>1402</v>
      </c>
      <c r="D1262" s="72">
        <v>45691167</v>
      </c>
      <c r="E1262" s="72">
        <v>2741470</v>
      </c>
      <c r="F1262" s="73">
        <v>3.5118802325286246E-3</v>
      </c>
    </row>
    <row r="1263" spans="1:6" x14ac:dyDescent="0.2">
      <c r="A1263" s="58" t="s">
        <v>771</v>
      </c>
      <c r="B1263" s="58" t="s">
        <v>4</v>
      </c>
      <c r="C1263" s="71">
        <v>209</v>
      </c>
      <c r="D1263" s="72">
        <v>31937676</v>
      </c>
      <c r="E1263" s="72">
        <v>1916261</v>
      </c>
      <c r="F1263" s="73">
        <v>2.4547702970543301E-3</v>
      </c>
    </row>
    <row r="1264" spans="1:6" x14ac:dyDescent="0.2">
      <c r="A1264" s="58" t="s">
        <v>771</v>
      </c>
      <c r="B1264" s="58" t="s">
        <v>798</v>
      </c>
      <c r="C1264" s="71">
        <v>2273</v>
      </c>
      <c r="D1264" s="72">
        <v>67730490</v>
      </c>
      <c r="E1264" s="72">
        <v>3982825</v>
      </c>
      <c r="F1264" s="73">
        <v>5.1020818710840604E-3</v>
      </c>
    </row>
    <row r="1265" spans="1:6" x14ac:dyDescent="0.2">
      <c r="A1265" s="58" t="s">
        <v>771</v>
      </c>
      <c r="B1265" s="58" t="s">
        <v>8</v>
      </c>
      <c r="C1265" s="71">
        <v>762</v>
      </c>
      <c r="D1265" s="72">
        <v>64446016</v>
      </c>
      <c r="E1265" s="72">
        <v>3866755</v>
      </c>
      <c r="F1265" s="73">
        <v>4.9533937809026624E-3</v>
      </c>
    </row>
    <row r="1266" spans="1:6" x14ac:dyDescent="0.2">
      <c r="A1266" s="58" t="s">
        <v>771</v>
      </c>
      <c r="B1266" s="58" t="s">
        <v>799</v>
      </c>
      <c r="C1266" s="71">
        <v>214</v>
      </c>
      <c r="D1266" s="72">
        <v>21565916</v>
      </c>
      <c r="E1266" s="72">
        <v>1293955</v>
      </c>
      <c r="F1266" s="73">
        <v>1.6575833353206771E-3</v>
      </c>
    </row>
    <row r="1267" spans="1:6" x14ac:dyDescent="0.2">
      <c r="A1267" s="58" t="s">
        <v>771</v>
      </c>
      <c r="B1267" s="58" t="s">
        <v>25</v>
      </c>
      <c r="C1267" s="71">
        <v>316</v>
      </c>
      <c r="D1267" s="72">
        <v>48876856</v>
      </c>
      <c r="E1267" s="72">
        <v>2932611</v>
      </c>
      <c r="F1267" s="73">
        <v>3.7567358390192132E-3</v>
      </c>
    </row>
    <row r="1268" spans="1:6" x14ac:dyDescent="0.2">
      <c r="A1268" s="58" t="s">
        <v>771</v>
      </c>
      <c r="B1268" s="58" t="s">
        <v>51</v>
      </c>
      <c r="C1268" s="71">
        <v>6754</v>
      </c>
      <c r="D1268" s="72">
        <v>530347110</v>
      </c>
      <c r="E1268" s="72">
        <v>31739817</v>
      </c>
      <c r="F1268" s="73">
        <v>4.0659367385517987E-2</v>
      </c>
    </row>
    <row r="1269" spans="1:6" x14ac:dyDescent="0.2">
      <c r="A1269" s="58" t="s">
        <v>781</v>
      </c>
      <c r="B1269" s="58" t="s">
        <v>5</v>
      </c>
      <c r="C1269" s="71" t="s">
        <v>796</v>
      </c>
      <c r="D1269" s="72" t="s">
        <v>796</v>
      </c>
      <c r="E1269" s="72" t="s">
        <v>796</v>
      </c>
      <c r="F1269" s="73" t="s">
        <v>796</v>
      </c>
    </row>
    <row r="1270" spans="1:6" x14ac:dyDescent="0.2">
      <c r="A1270" s="58" t="s">
        <v>781</v>
      </c>
      <c r="B1270" s="58" t="s">
        <v>1</v>
      </c>
      <c r="C1270" s="71" t="s">
        <v>796</v>
      </c>
      <c r="D1270" s="72" t="s">
        <v>796</v>
      </c>
      <c r="E1270" s="72" t="s">
        <v>796</v>
      </c>
      <c r="F1270" s="73" t="s">
        <v>796</v>
      </c>
    </row>
    <row r="1271" spans="1:6" x14ac:dyDescent="0.2">
      <c r="A1271" s="58" t="s">
        <v>781</v>
      </c>
      <c r="B1271" s="58" t="s">
        <v>797</v>
      </c>
      <c r="C1271" s="71">
        <v>43</v>
      </c>
      <c r="D1271" s="72">
        <v>1090117</v>
      </c>
      <c r="E1271" s="72">
        <v>65407</v>
      </c>
      <c r="F1271" s="73">
        <v>8.3787730804641211E-5</v>
      </c>
    </row>
    <row r="1272" spans="1:6" x14ac:dyDescent="0.2">
      <c r="A1272" s="58" t="s">
        <v>781</v>
      </c>
      <c r="B1272" s="58" t="s">
        <v>3</v>
      </c>
      <c r="C1272" s="71">
        <v>27</v>
      </c>
      <c r="D1272" s="72">
        <v>3856163</v>
      </c>
      <c r="E1272" s="72">
        <v>227567</v>
      </c>
      <c r="F1272" s="73">
        <v>2.9151807201094359E-4</v>
      </c>
    </row>
    <row r="1273" spans="1:6" x14ac:dyDescent="0.2">
      <c r="A1273" s="58" t="s">
        <v>781</v>
      </c>
      <c r="B1273" s="58" t="s">
        <v>2</v>
      </c>
      <c r="C1273" s="71">
        <v>14</v>
      </c>
      <c r="D1273" s="72">
        <v>1625682</v>
      </c>
      <c r="E1273" s="72">
        <v>97541</v>
      </c>
      <c r="F1273" s="73">
        <v>1.2495205483228873E-4</v>
      </c>
    </row>
    <row r="1274" spans="1:6" x14ac:dyDescent="0.2">
      <c r="A1274" s="58" t="s">
        <v>781</v>
      </c>
      <c r="B1274" s="58" t="s">
        <v>6</v>
      </c>
      <c r="C1274" s="71" t="s">
        <v>796</v>
      </c>
      <c r="D1274" s="72" t="s">
        <v>796</v>
      </c>
      <c r="E1274" s="72" t="s">
        <v>796</v>
      </c>
      <c r="F1274" s="73" t="s">
        <v>796</v>
      </c>
    </row>
    <row r="1275" spans="1:6" x14ac:dyDescent="0.2">
      <c r="A1275" s="58" t="s">
        <v>781</v>
      </c>
      <c r="B1275" s="58" t="s">
        <v>10</v>
      </c>
      <c r="C1275" s="71">
        <v>133</v>
      </c>
      <c r="D1275" s="72">
        <v>1628477</v>
      </c>
      <c r="E1275" s="72">
        <v>97709</v>
      </c>
      <c r="F1275" s="73">
        <v>1.2516726633526515E-4</v>
      </c>
    </row>
    <row r="1276" spans="1:6" x14ac:dyDescent="0.2">
      <c r="A1276" s="58" t="s">
        <v>781</v>
      </c>
      <c r="B1276" s="58" t="s">
        <v>4</v>
      </c>
      <c r="C1276" s="71" t="s">
        <v>796</v>
      </c>
      <c r="D1276" s="72" t="s">
        <v>796</v>
      </c>
      <c r="E1276" s="72" t="s">
        <v>796</v>
      </c>
      <c r="F1276" s="73" t="s">
        <v>796</v>
      </c>
    </row>
    <row r="1277" spans="1:6" x14ac:dyDescent="0.2">
      <c r="A1277" s="58" t="s">
        <v>781</v>
      </c>
      <c r="B1277" s="58" t="s">
        <v>798</v>
      </c>
      <c r="C1277" s="71">
        <v>157</v>
      </c>
      <c r="D1277" s="72">
        <v>2424324</v>
      </c>
      <c r="E1277" s="72">
        <v>145176</v>
      </c>
      <c r="F1277" s="73">
        <v>1.8597348307206559E-4</v>
      </c>
    </row>
    <row r="1278" spans="1:6" x14ac:dyDescent="0.2">
      <c r="A1278" s="58" t="s">
        <v>781</v>
      </c>
      <c r="B1278" s="58" t="s">
        <v>8</v>
      </c>
      <c r="C1278" s="71">
        <v>48</v>
      </c>
      <c r="D1278" s="72">
        <v>1349085</v>
      </c>
      <c r="E1278" s="72">
        <v>80945</v>
      </c>
      <c r="F1278" s="73">
        <v>1.0369223278825941E-4</v>
      </c>
    </row>
    <row r="1279" spans="1:6" x14ac:dyDescent="0.2">
      <c r="A1279" s="58" t="s">
        <v>781</v>
      </c>
      <c r="B1279" s="58" t="s">
        <v>799</v>
      </c>
      <c r="C1279" s="71">
        <v>50</v>
      </c>
      <c r="D1279" s="72">
        <v>1872940</v>
      </c>
      <c r="E1279" s="72">
        <v>112376</v>
      </c>
      <c r="F1279" s="73">
        <v>1.4395599915761862E-4</v>
      </c>
    </row>
    <row r="1280" spans="1:6" x14ac:dyDescent="0.2">
      <c r="A1280" s="58" t="s">
        <v>781</v>
      </c>
      <c r="B1280" s="58" t="s">
        <v>25</v>
      </c>
      <c r="C1280" s="71">
        <v>34</v>
      </c>
      <c r="D1280" s="72">
        <v>1133940</v>
      </c>
      <c r="E1280" s="72">
        <v>68036</v>
      </c>
      <c r="F1280" s="73">
        <v>8.7155534622052224E-5</v>
      </c>
    </row>
    <row r="1281" spans="1:6" x14ac:dyDescent="0.2">
      <c r="A1281" s="58" t="s">
        <v>781</v>
      </c>
      <c r="B1281" s="58" t="s">
        <v>51</v>
      </c>
      <c r="C1281" s="71">
        <v>529</v>
      </c>
      <c r="D1281" s="72">
        <v>15419523</v>
      </c>
      <c r="E1281" s="72">
        <v>921085</v>
      </c>
      <c r="F1281" s="73">
        <v>1.1799290905895846E-3</v>
      </c>
    </row>
    <row r="1282" spans="1:6" x14ac:dyDescent="0.2">
      <c r="A1282" s="58" t="s">
        <v>787</v>
      </c>
      <c r="B1282" s="58" t="s">
        <v>5</v>
      </c>
      <c r="C1282" s="71">
        <v>15</v>
      </c>
      <c r="D1282" s="72">
        <v>75179</v>
      </c>
      <c r="E1282" s="72">
        <v>4511</v>
      </c>
      <c r="F1282" s="73">
        <v>5.7786850590875065E-6</v>
      </c>
    </row>
    <row r="1283" spans="1:6" x14ac:dyDescent="0.2">
      <c r="A1283" s="58" t="s">
        <v>787</v>
      </c>
      <c r="B1283" s="58" t="s">
        <v>1</v>
      </c>
      <c r="C1283" s="71" t="s">
        <v>796</v>
      </c>
      <c r="D1283" s="72" t="s">
        <v>796</v>
      </c>
      <c r="E1283" s="72" t="s">
        <v>796</v>
      </c>
      <c r="F1283" s="73" t="s">
        <v>796</v>
      </c>
    </row>
    <row r="1284" spans="1:6" x14ac:dyDescent="0.2">
      <c r="A1284" s="58" t="s">
        <v>787</v>
      </c>
      <c r="B1284" s="58" t="s">
        <v>797</v>
      </c>
      <c r="C1284" s="71">
        <v>95</v>
      </c>
      <c r="D1284" s="72">
        <v>2293217</v>
      </c>
      <c r="E1284" s="72">
        <v>137593</v>
      </c>
      <c r="F1284" s="73">
        <v>1.7625950195855183E-4</v>
      </c>
    </row>
    <row r="1285" spans="1:6" x14ac:dyDescent="0.2">
      <c r="A1285" s="58" t="s">
        <v>787</v>
      </c>
      <c r="B1285" s="58" t="s">
        <v>3</v>
      </c>
      <c r="C1285" s="71">
        <v>58</v>
      </c>
      <c r="D1285" s="72">
        <v>4834889</v>
      </c>
      <c r="E1285" s="72">
        <v>290093</v>
      </c>
      <c r="F1285" s="73">
        <v>3.7161518174370917E-4</v>
      </c>
    </row>
    <row r="1286" spans="1:6" x14ac:dyDescent="0.2">
      <c r="A1286" s="58" t="s">
        <v>787</v>
      </c>
      <c r="B1286" s="58" t="s">
        <v>2</v>
      </c>
      <c r="C1286" s="71">
        <v>22</v>
      </c>
      <c r="D1286" s="72">
        <v>1676980</v>
      </c>
      <c r="E1286" s="72">
        <v>100619</v>
      </c>
      <c r="F1286" s="73">
        <v>1.2889503701182128E-4</v>
      </c>
    </row>
    <row r="1287" spans="1:6" x14ac:dyDescent="0.2">
      <c r="A1287" s="58" t="s">
        <v>787</v>
      </c>
      <c r="B1287" s="58" t="s">
        <v>6</v>
      </c>
      <c r="C1287" s="71" t="s">
        <v>796</v>
      </c>
      <c r="D1287" s="72" t="s">
        <v>796</v>
      </c>
      <c r="E1287" s="72" t="s">
        <v>796</v>
      </c>
      <c r="F1287" s="73" t="s">
        <v>796</v>
      </c>
    </row>
    <row r="1288" spans="1:6" x14ac:dyDescent="0.2">
      <c r="A1288" s="58" t="s">
        <v>787</v>
      </c>
      <c r="B1288" s="58" t="s">
        <v>10</v>
      </c>
      <c r="C1288" s="71">
        <v>238</v>
      </c>
      <c r="D1288" s="72">
        <v>5550128</v>
      </c>
      <c r="E1288" s="72">
        <v>333008</v>
      </c>
      <c r="F1288" s="73">
        <v>4.2659019156652899E-4</v>
      </c>
    </row>
    <row r="1289" spans="1:6" x14ac:dyDescent="0.2">
      <c r="A1289" s="58" t="s">
        <v>787</v>
      </c>
      <c r="B1289" s="58" t="s">
        <v>4</v>
      </c>
      <c r="C1289" s="71">
        <v>20</v>
      </c>
      <c r="D1289" s="72">
        <v>397866</v>
      </c>
      <c r="E1289" s="72">
        <v>23872</v>
      </c>
      <c r="F1289" s="73">
        <v>3.0580529756270659E-5</v>
      </c>
    </row>
    <row r="1290" spans="1:6" x14ac:dyDescent="0.2">
      <c r="A1290" s="58" t="s">
        <v>787</v>
      </c>
      <c r="B1290" s="58" t="s">
        <v>798</v>
      </c>
      <c r="C1290" s="71">
        <v>337</v>
      </c>
      <c r="D1290" s="72">
        <v>3805328</v>
      </c>
      <c r="E1290" s="72">
        <v>225560</v>
      </c>
      <c r="F1290" s="73">
        <v>2.8894706316288579E-4</v>
      </c>
    </row>
    <row r="1291" spans="1:6" x14ac:dyDescent="0.2">
      <c r="A1291" s="58" t="s">
        <v>787</v>
      </c>
      <c r="B1291" s="58" t="s">
        <v>8</v>
      </c>
      <c r="C1291" s="71">
        <v>111</v>
      </c>
      <c r="D1291" s="72">
        <v>1651357</v>
      </c>
      <c r="E1291" s="72">
        <v>99081</v>
      </c>
      <c r="F1291" s="73">
        <v>1.2692482694290604E-4</v>
      </c>
    </row>
    <row r="1292" spans="1:6" x14ac:dyDescent="0.2">
      <c r="A1292" s="58" t="s">
        <v>787</v>
      </c>
      <c r="B1292" s="58" t="s">
        <v>799</v>
      </c>
      <c r="C1292" s="71">
        <v>92</v>
      </c>
      <c r="D1292" s="72">
        <v>4798495</v>
      </c>
      <c r="E1292" s="72">
        <v>287910</v>
      </c>
      <c r="F1292" s="73">
        <v>3.6881871322586653E-4</v>
      </c>
    </row>
    <row r="1293" spans="1:6" x14ac:dyDescent="0.2">
      <c r="A1293" s="58" t="s">
        <v>787</v>
      </c>
      <c r="B1293" s="58" t="s">
        <v>25</v>
      </c>
      <c r="C1293" s="71">
        <v>65</v>
      </c>
      <c r="D1293" s="72">
        <v>3947322</v>
      </c>
      <c r="E1293" s="72">
        <v>236839</v>
      </c>
      <c r="F1293" s="73">
        <v>3.0339569734188116E-4</v>
      </c>
    </row>
    <row r="1294" spans="1:6" x14ac:dyDescent="0.2">
      <c r="A1294" s="58" t="s">
        <v>787</v>
      </c>
      <c r="B1294" s="58" t="s">
        <v>51</v>
      </c>
      <c r="C1294" s="71">
        <v>1065</v>
      </c>
      <c r="D1294" s="72">
        <v>29890637</v>
      </c>
      <c r="E1294" s="72">
        <v>1790679</v>
      </c>
      <c r="F1294" s="73">
        <v>2.2938971365377425E-3</v>
      </c>
    </row>
    <row r="1295" spans="1:6" x14ac:dyDescent="0.2">
      <c r="A1295" s="58" t="s">
        <v>21</v>
      </c>
      <c r="B1295" s="58" t="s">
        <v>21</v>
      </c>
      <c r="C1295" s="71">
        <v>220570</v>
      </c>
      <c r="D1295" s="72">
        <v>13042706832.5</v>
      </c>
      <c r="E1295" s="72">
        <v>780627418.5</v>
      </c>
      <c r="F1295" s="73"/>
    </row>
  </sheetData>
  <autoFilter ref="A7:F1294" xr:uid="{CBEB8B4A-9C75-4B33-9502-9AC87427F975}">
    <sortState xmlns:xlrd2="http://schemas.microsoft.com/office/spreadsheetml/2017/richdata2" ref="A8:F1294">
      <sortCondition ref="B8: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2025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2026-04-21T14:28:38Z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